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0" yWindow="915" windowWidth="19395" windowHeight="7155" tabRatio="900" activeTab="8"/>
  </bookViews>
  <sheets>
    <sheet name="No intervention" sheetId="1" r:id="rId1"/>
    <sheet name="0.2 Intervention" sheetId="2" r:id="rId2"/>
    <sheet name="0.5 Intervention" sheetId="3" r:id="rId3"/>
    <sheet name="Totals" sheetId="4" r:id="rId4"/>
    <sheet name="Effect intervention" sheetId="5" r:id="rId5"/>
    <sheet name="Prevalences" sheetId="6" r:id="rId6"/>
    <sheet name="Prevalence graphs" sheetId="7" r:id="rId7"/>
    <sheet name="Costs" sheetId="8" r:id="rId8"/>
    <sheet name="DALYs" sheetId="9" r:id="rId9"/>
  </sheets>
  <calcPr calcId="145621" calcMode="manual"/>
</workbook>
</file>

<file path=xl/calcChain.xml><?xml version="1.0" encoding="utf-8"?>
<calcChain xmlns="http://schemas.openxmlformats.org/spreadsheetml/2006/main">
  <c r="T6" i="9" l="1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AK4" i="9"/>
  <c r="AG4" i="9"/>
  <c r="AE3" i="9"/>
  <c r="AA3" i="9"/>
  <c r="W4" i="9"/>
  <c r="H6" i="9"/>
  <c r="I6" i="9"/>
  <c r="J6" i="9"/>
  <c r="K6" i="9"/>
  <c r="L6" i="9"/>
  <c r="M6" i="9"/>
  <c r="N6" i="9"/>
  <c r="O6" i="9"/>
  <c r="P6" i="9"/>
  <c r="Q6" i="9"/>
  <c r="R6" i="9"/>
  <c r="S6" i="9"/>
  <c r="H7" i="9"/>
  <c r="I7" i="9"/>
  <c r="J7" i="9"/>
  <c r="K7" i="9"/>
  <c r="L7" i="9"/>
  <c r="M7" i="9"/>
  <c r="N7" i="9"/>
  <c r="O7" i="9"/>
  <c r="P7" i="9"/>
  <c r="Q7" i="9"/>
  <c r="R7" i="9"/>
  <c r="S7" i="9"/>
  <c r="H8" i="9"/>
  <c r="I8" i="9"/>
  <c r="J8" i="9"/>
  <c r="K8" i="9"/>
  <c r="L8" i="9"/>
  <c r="M8" i="9"/>
  <c r="N8" i="9"/>
  <c r="O8" i="9"/>
  <c r="P8" i="9"/>
  <c r="Q8" i="9"/>
  <c r="R8" i="9"/>
  <c r="S8" i="9"/>
  <c r="H9" i="9"/>
  <c r="I9" i="9"/>
  <c r="J9" i="9"/>
  <c r="K9" i="9"/>
  <c r="L9" i="9"/>
  <c r="M9" i="9"/>
  <c r="N9" i="9"/>
  <c r="O9" i="9"/>
  <c r="P9" i="9"/>
  <c r="Q9" i="9"/>
  <c r="R9" i="9"/>
  <c r="S9" i="9"/>
  <c r="H10" i="9"/>
  <c r="I10" i="9"/>
  <c r="J10" i="9"/>
  <c r="K10" i="9"/>
  <c r="L10" i="9"/>
  <c r="M10" i="9"/>
  <c r="N10" i="9"/>
  <c r="O10" i="9"/>
  <c r="P10" i="9"/>
  <c r="Q10" i="9"/>
  <c r="R10" i="9"/>
  <c r="S10" i="9"/>
  <c r="H11" i="9"/>
  <c r="I11" i="9"/>
  <c r="J11" i="9"/>
  <c r="K11" i="9"/>
  <c r="L11" i="9"/>
  <c r="M11" i="9"/>
  <c r="N11" i="9"/>
  <c r="O11" i="9"/>
  <c r="P11" i="9"/>
  <c r="Q11" i="9"/>
  <c r="R11" i="9"/>
  <c r="S11" i="9"/>
  <c r="H12" i="9"/>
  <c r="I12" i="9"/>
  <c r="J12" i="9"/>
  <c r="K12" i="9"/>
  <c r="L12" i="9"/>
  <c r="M12" i="9"/>
  <c r="N12" i="9"/>
  <c r="O12" i="9"/>
  <c r="P12" i="9"/>
  <c r="Q12" i="9"/>
  <c r="R12" i="9"/>
  <c r="S12" i="9"/>
  <c r="H13" i="9"/>
  <c r="I13" i="9"/>
  <c r="J13" i="9"/>
  <c r="K13" i="9"/>
  <c r="L13" i="9"/>
  <c r="M13" i="9"/>
  <c r="N13" i="9"/>
  <c r="O13" i="9"/>
  <c r="P13" i="9"/>
  <c r="Q13" i="9"/>
  <c r="R13" i="9"/>
  <c r="S13" i="9"/>
  <c r="H14" i="9"/>
  <c r="I14" i="9"/>
  <c r="J14" i="9"/>
  <c r="K14" i="9"/>
  <c r="L14" i="9"/>
  <c r="M14" i="9"/>
  <c r="N14" i="9"/>
  <c r="O14" i="9"/>
  <c r="P14" i="9"/>
  <c r="Q14" i="9"/>
  <c r="R14" i="9"/>
  <c r="S14" i="9"/>
  <c r="H15" i="9"/>
  <c r="I15" i="9"/>
  <c r="J15" i="9"/>
  <c r="K15" i="9"/>
  <c r="L15" i="9"/>
  <c r="M15" i="9"/>
  <c r="N15" i="9"/>
  <c r="O15" i="9"/>
  <c r="P15" i="9"/>
  <c r="Q15" i="9"/>
  <c r="R15" i="9"/>
  <c r="S15" i="9"/>
  <c r="H16" i="9"/>
  <c r="I16" i="9"/>
  <c r="J16" i="9"/>
  <c r="K16" i="9"/>
  <c r="L16" i="9"/>
  <c r="M16" i="9"/>
  <c r="N16" i="9"/>
  <c r="O16" i="9"/>
  <c r="P16" i="9"/>
  <c r="Q16" i="9"/>
  <c r="R16" i="9"/>
  <c r="S16" i="9"/>
  <c r="H17" i="9"/>
  <c r="I17" i="9"/>
  <c r="J17" i="9"/>
  <c r="K17" i="9"/>
  <c r="L17" i="9"/>
  <c r="M17" i="9"/>
  <c r="N17" i="9"/>
  <c r="O17" i="9"/>
  <c r="P17" i="9"/>
  <c r="Q17" i="9"/>
  <c r="R17" i="9"/>
  <c r="S17" i="9"/>
  <c r="S5" i="9"/>
  <c r="R5" i="9"/>
  <c r="Q5" i="9"/>
  <c r="N5" i="9"/>
  <c r="P5" i="9"/>
  <c r="O5" i="9"/>
  <c r="H5" i="9"/>
  <c r="M5" i="9"/>
  <c r="L5" i="9"/>
  <c r="K5" i="9"/>
  <c r="J5" i="9"/>
  <c r="I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G5" i="9"/>
  <c r="F5" i="9"/>
  <c r="E5" i="9"/>
  <c r="E4" i="9" s="1"/>
  <c r="D5" i="9"/>
  <c r="C5" i="9"/>
  <c r="B5" i="9"/>
  <c r="AJ4" i="9"/>
  <c r="AI4" i="9"/>
  <c r="AH4" i="9"/>
  <c r="AF4" i="9"/>
  <c r="AD4" i="9"/>
  <c r="AC4" i="9"/>
  <c r="AB4" i="9"/>
  <c r="Z4" i="9"/>
  <c r="Y4" i="9"/>
  <c r="X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D4" i="9"/>
  <c r="C4" i="9"/>
  <c r="B4" i="9"/>
  <c r="AK3" i="9"/>
  <c r="AJ3" i="9"/>
  <c r="AI3" i="9"/>
  <c r="AH3" i="9"/>
  <c r="AG3" i="9"/>
  <c r="AF3" i="9"/>
  <c r="AD3" i="9"/>
  <c r="AC3" i="9"/>
  <c r="AB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W5" i="8"/>
  <c r="AW3" i="8" s="1"/>
  <c r="AV5" i="8"/>
  <c r="AV3" i="8" s="1"/>
  <c r="AU5" i="8"/>
  <c r="AU4" i="8" s="1"/>
  <c r="AT5" i="8"/>
  <c r="AT4" i="8" s="1"/>
  <c r="AS5" i="8"/>
  <c r="AS3" i="8" s="1"/>
  <c r="AR5" i="8"/>
  <c r="AR3" i="8" s="1"/>
  <c r="AQ5" i="8"/>
  <c r="AQ4" i="8" s="1"/>
  <c r="AP5" i="8"/>
  <c r="AP4" i="8" s="1"/>
  <c r="AO5" i="8"/>
  <c r="AO3" i="8" s="1"/>
  <c r="AN5" i="8"/>
  <c r="AN3" i="8" s="1"/>
  <c r="AM5" i="8"/>
  <c r="AM4" i="8" s="1"/>
  <c r="AL5" i="8"/>
  <c r="AL4" i="8" s="1"/>
  <c r="AK5" i="8"/>
  <c r="AK3" i="8" s="1"/>
  <c r="AJ5" i="8"/>
  <c r="AJ3" i="8" s="1"/>
  <c r="AI5" i="8"/>
  <c r="AI4" i="8" s="1"/>
  <c r="AH5" i="8"/>
  <c r="AH4" i="8" s="1"/>
  <c r="AG5" i="8"/>
  <c r="AG3" i="8" s="1"/>
  <c r="AF5" i="8"/>
  <c r="AF3" i="8" s="1"/>
  <c r="AE5" i="8"/>
  <c r="AE4" i="8" s="1"/>
  <c r="AD5" i="8"/>
  <c r="AD4" i="8" s="1"/>
  <c r="AC5" i="8"/>
  <c r="AC3" i="8" s="1"/>
  <c r="AB5" i="8"/>
  <c r="AB3" i="8" s="1"/>
  <c r="AA5" i="8"/>
  <c r="AA4" i="8" s="1"/>
  <c r="Z5" i="8"/>
  <c r="Z4" i="8" s="1"/>
  <c r="Y5" i="8"/>
  <c r="Y3" i="8" s="1"/>
  <c r="X5" i="8"/>
  <c r="X3" i="8" s="1"/>
  <c r="W5" i="8"/>
  <c r="W4" i="8" s="1"/>
  <c r="V5" i="8"/>
  <c r="V4" i="8" s="1"/>
  <c r="U5" i="8"/>
  <c r="U3" i="8" s="1"/>
  <c r="T5" i="8"/>
  <c r="T3" i="8" s="1"/>
  <c r="S5" i="8"/>
  <c r="S4" i="8" s="1"/>
  <c r="R5" i="8"/>
  <c r="R4" i="8" s="1"/>
  <c r="Q5" i="8"/>
  <c r="Q3" i="8" s="1"/>
  <c r="P5" i="8"/>
  <c r="P3" i="8" s="1"/>
  <c r="O5" i="8"/>
  <c r="O4" i="8" s="1"/>
  <c r="N5" i="8"/>
  <c r="N4" i="8" s="1"/>
  <c r="M5" i="8"/>
  <c r="M3" i="8" s="1"/>
  <c r="L5" i="8"/>
  <c r="L3" i="8" s="1"/>
  <c r="K5" i="8"/>
  <c r="K4" i="8" s="1"/>
  <c r="J5" i="8"/>
  <c r="J4" i="8" s="1"/>
  <c r="I5" i="8"/>
  <c r="I3" i="8" s="1"/>
  <c r="E5" i="8"/>
  <c r="E3" i="8" s="1"/>
  <c r="H5" i="8"/>
  <c r="H3" i="8" s="1"/>
  <c r="B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G5" i="8"/>
  <c r="G4" i="8" s="1"/>
  <c r="F5" i="8"/>
  <c r="C3" i="8"/>
  <c r="D3" i="8"/>
  <c r="C4" i="8"/>
  <c r="D4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B4" i="8" s="1"/>
  <c r="C17" i="8"/>
  <c r="D17" i="8"/>
  <c r="D5" i="8"/>
  <c r="C5" i="8"/>
  <c r="B3" i="8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C17" i="7"/>
  <c r="C16" i="7"/>
  <c r="C15" i="7"/>
  <c r="C25" i="7"/>
  <c r="C24" i="7"/>
  <c r="C23" i="7"/>
  <c r="C33" i="7"/>
  <c r="C32" i="7"/>
  <c r="C31" i="7"/>
  <c r="C41" i="7"/>
  <c r="C40" i="7"/>
  <c r="C39" i="7"/>
  <c r="C49" i="7"/>
  <c r="C48" i="7"/>
  <c r="C47" i="7"/>
  <c r="C57" i="7"/>
  <c r="C56" i="7"/>
  <c r="C55" i="7"/>
  <c r="C65" i="7"/>
  <c r="C64" i="7"/>
  <c r="C63" i="7"/>
  <c r="C62" i="7"/>
  <c r="C61" i="7"/>
  <c r="C60" i="7"/>
  <c r="C54" i="7"/>
  <c r="C53" i="7"/>
  <c r="C52" i="7"/>
  <c r="C46" i="7"/>
  <c r="C45" i="7"/>
  <c r="C44" i="7"/>
  <c r="C38" i="7"/>
  <c r="C37" i="7"/>
  <c r="C36" i="7"/>
  <c r="C30" i="7"/>
  <c r="C29" i="7"/>
  <c r="C28" i="7"/>
  <c r="C22" i="7"/>
  <c r="C21" i="7"/>
  <c r="C20" i="7"/>
  <c r="C14" i="7"/>
  <c r="C13" i="7"/>
  <c r="C12" i="7"/>
  <c r="C6" i="7"/>
  <c r="C9" i="7"/>
  <c r="C8" i="7"/>
  <c r="C7" i="7"/>
  <c r="C5" i="7"/>
  <c r="C4" i="7"/>
  <c r="FB6" i="6"/>
  <c r="FC6" i="6"/>
  <c r="FD6" i="6"/>
  <c r="FE6" i="6"/>
  <c r="FF6" i="6"/>
  <c r="FG6" i="6"/>
  <c r="FH6" i="6"/>
  <c r="FI6" i="6"/>
  <c r="FJ6" i="6"/>
  <c r="FK6" i="6"/>
  <c r="FL6" i="6"/>
  <c r="FM6" i="6"/>
  <c r="FN6" i="6"/>
  <c r="FO6" i="6"/>
  <c r="FP6" i="6"/>
  <c r="FQ6" i="6"/>
  <c r="FR6" i="6"/>
  <c r="FS6" i="6"/>
  <c r="FT6" i="6"/>
  <c r="FU6" i="6"/>
  <c r="FV6" i="6"/>
  <c r="FW6" i="6"/>
  <c r="FX6" i="6"/>
  <c r="FY6" i="6"/>
  <c r="FZ6" i="6"/>
  <c r="GA6" i="6"/>
  <c r="GB6" i="6"/>
  <c r="GC6" i="6"/>
  <c r="GD6" i="6"/>
  <c r="GE6" i="6"/>
  <c r="GF6" i="6"/>
  <c r="GG6" i="6"/>
  <c r="GH6" i="6"/>
  <c r="GI6" i="6"/>
  <c r="GJ6" i="6"/>
  <c r="GK6" i="6"/>
  <c r="GL6" i="6"/>
  <c r="GM6" i="6"/>
  <c r="GN6" i="6"/>
  <c r="GO6" i="6"/>
  <c r="GP6" i="6"/>
  <c r="GQ6" i="6"/>
  <c r="GR6" i="6"/>
  <c r="GS6" i="6"/>
  <c r="GT6" i="6"/>
  <c r="GU6" i="6"/>
  <c r="GV6" i="6"/>
  <c r="GW6" i="6"/>
  <c r="GX6" i="6"/>
  <c r="GY6" i="6"/>
  <c r="GZ6" i="6"/>
  <c r="HA6" i="6"/>
  <c r="HB6" i="6"/>
  <c r="HC6" i="6"/>
  <c r="HD6" i="6"/>
  <c r="HE6" i="6"/>
  <c r="HF6" i="6"/>
  <c r="HG6" i="6"/>
  <c r="HH6" i="6"/>
  <c r="HI6" i="6"/>
  <c r="HJ6" i="6"/>
  <c r="HK6" i="6"/>
  <c r="HL6" i="6"/>
  <c r="HM6" i="6"/>
  <c r="HN6" i="6"/>
  <c r="HO6" i="6"/>
  <c r="HP6" i="6"/>
  <c r="HQ6" i="6"/>
  <c r="HR6" i="6"/>
  <c r="HS6" i="6"/>
  <c r="HT6" i="6"/>
  <c r="HU6" i="6"/>
  <c r="HV6" i="6"/>
  <c r="HW6" i="6"/>
  <c r="HX6" i="6"/>
  <c r="HY6" i="6"/>
  <c r="HZ6" i="6"/>
  <c r="IA6" i="6"/>
  <c r="IB6" i="6"/>
  <c r="IC6" i="6"/>
  <c r="ID6" i="6"/>
  <c r="IE6" i="6"/>
  <c r="IF6" i="6"/>
  <c r="IG6" i="6"/>
  <c r="IH6" i="6"/>
  <c r="II6" i="6"/>
  <c r="IJ6" i="6"/>
  <c r="IK6" i="6"/>
  <c r="IL6" i="6"/>
  <c r="IM6" i="6"/>
  <c r="IN6" i="6"/>
  <c r="IO6" i="6"/>
  <c r="IP6" i="6"/>
  <c r="IQ6" i="6"/>
  <c r="IR6" i="6"/>
  <c r="IS6" i="6"/>
  <c r="IT6" i="6"/>
  <c r="IU6" i="6"/>
  <c r="IV6" i="6"/>
  <c r="IW6" i="6"/>
  <c r="IX6" i="6"/>
  <c r="IY6" i="6"/>
  <c r="IZ6" i="6"/>
  <c r="JA6" i="6"/>
  <c r="JB6" i="6"/>
  <c r="JC6" i="6"/>
  <c r="JD6" i="6"/>
  <c r="JE6" i="6"/>
  <c r="JF6" i="6"/>
  <c r="JG6" i="6"/>
  <c r="JH6" i="6"/>
  <c r="JI6" i="6"/>
  <c r="JJ6" i="6"/>
  <c r="JK6" i="6"/>
  <c r="JL6" i="6"/>
  <c r="JM6" i="6"/>
  <c r="JN6" i="6"/>
  <c r="JO6" i="6"/>
  <c r="JP6" i="6"/>
  <c r="JQ6" i="6"/>
  <c r="JR6" i="6"/>
  <c r="JS6" i="6"/>
  <c r="JT6" i="6"/>
  <c r="JU6" i="6"/>
  <c r="JV6" i="6"/>
  <c r="JW6" i="6"/>
  <c r="JX6" i="6"/>
  <c r="JY6" i="6"/>
  <c r="JZ6" i="6"/>
  <c r="KA6" i="6"/>
  <c r="KB6" i="6"/>
  <c r="KC6" i="6"/>
  <c r="KD6" i="6"/>
  <c r="KE6" i="6"/>
  <c r="KF6" i="6"/>
  <c r="KG6" i="6"/>
  <c r="KH6" i="6"/>
  <c r="KI6" i="6"/>
  <c r="KJ6" i="6"/>
  <c r="KK6" i="6"/>
  <c r="KL6" i="6"/>
  <c r="KM6" i="6"/>
  <c r="KN6" i="6"/>
  <c r="KO6" i="6"/>
  <c r="KP6" i="6"/>
  <c r="KQ6" i="6"/>
  <c r="KR6" i="6"/>
  <c r="KS6" i="6"/>
  <c r="KT6" i="6"/>
  <c r="KU6" i="6"/>
  <c r="KV6" i="6"/>
  <c r="KW6" i="6"/>
  <c r="KX6" i="6"/>
  <c r="KY6" i="6"/>
  <c r="KZ6" i="6"/>
  <c r="LA6" i="6"/>
  <c r="LB6" i="6"/>
  <c r="LC6" i="6"/>
  <c r="LD6" i="6"/>
  <c r="LE6" i="6"/>
  <c r="LF6" i="6"/>
  <c r="LG6" i="6"/>
  <c r="LH6" i="6"/>
  <c r="LI6" i="6"/>
  <c r="LJ6" i="6"/>
  <c r="LK6" i="6"/>
  <c r="LL6" i="6"/>
  <c r="LM6" i="6"/>
  <c r="LN6" i="6"/>
  <c r="LO6" i="6"/>
  <c r="LP6" i="6"/>
  <c r="LQ6" i="6"/>
  <c r="LR6" i="6"/>
  <c r="LS6" i="6"/>
  <c r="LT6" i="6"/>
  <c r="LU6" i="6"/>
  <c r="LV6" i="6"/>
  <c r="LW6" i="6"/>
  <c r="LX6" i="6"/>
  <c r="LY6" i="6"/>
  <c r="LZ6" i="6"/>
  <c r="MA6" i="6"/>
  <c r="MB6" i="6"/>
  <c r="MC6" i="6"/>
  <c r="MD6" i="6"/>
  <c r="ME6" i="6"/>
  <c r="MF6" i="6"/>
  <c r="MG6" i="6"/>
  <c r="MH6" i="6"/>
  <c r="MI6" i="6"/>
  <c r="MJ6" i="6"/>
  <c r="MK6" i="6"/>
  <c r="ML6" i="6"/>
  <c r="MM6" i="6"/>
  <c r="MN6" i="6"/>
  <c r="MO6" i="6"/>
  <c r="MP6" i="6"/>
  <c r="MQ6" i="6"/>
  <c r="MR6" i="6"/>
  <c r="MS6" i="6"/>
  <c r="MT6" i="6"/>
  <c r="MU6" i="6"/>
  <c r="MV6" i="6"/>
  <c r="MW6" i="6"/>
  <c r="MX6" i="6"/>
  <c r="MY6" i="6"/>
  <c r="MZ6" i="6"/>
  <c r="NA6" i="6"/>
  <c r="NB6" i="6"/>
  <c r="NC6" i="6"/>
  <c r="ND6" i="6"/>
  <c r="NE6" i="6"/>
  <c r="NF6" i="6"/>
  <c r="NG6" i="6"/>
  <c r="NH6" i="6"/>
  <c r="NI6" i="6"/>
  <c r="NJ6" i="6"/>
  <c r="NK6" i="6"/>
  <c r="NL6" i="6"/>
  <c r="NM6" i="6"/>
  <c r="NN6" i="6"/>
  <c r="NO6" i="6"/>
  <c r="NP6" i="6"/>
  <c r="NQ6" i="6"/>
  <c r="NR6" i="6"/>
  <c r="NS6" i="6"/>
  <c r="NT6" i="6"/>
  <c r="NU6" i="6"/>
  <c r="NV6" i="6"/>
  <c r="NW6" i="6"/>
  <c r="NX6" i="6"/>
  <c r="NY6" i="6"/>
  <c r="NZ6" i="6"/>
  <c r="OA6" i="6"/>
  <c r="OB6" i="6"/>
  <c r="OC6" i="6"/>
  <c r="OD6" i="6"/>
  <c r="OE6" i="6"/>
  <c r="OF6" i="6"/>
  <c r="OG6" i="6"/>
  <c r="OH6" i="6"/>
  <c r="OI6" i="6"/>
  <c r="OJ6" i="6"/>
  <c r="OK6" i="6"/>
  <c r="OL6" i="6"/>
  <c r="OM6" i="6"/>
  <c r="ON6" i="6"/>
  <c r="OO6" i="6"/>
  <c r="OP6" i="6"/>
  <c r="OQ6" i="6"/>
  <c r="OR6" i="6"/>
  <c r="OS6" i="6"/>
  <c r="OT6" i="6"/>
  <c r="OU6" i="6"/>
  <c r="OV6" i="6"/>
  <c r="OW6" i="6"/>
  <c r="OX6" i="6"/>
  <c r="OY6" i="6"/>
  <c r="OZ6" i="6"/>
  <c r="PA6" i="6"/>
  <c r="PB6" i="6"/>
  <c r="PC6" i="6"/>
  <c r="PD6" i="6"/>
  <c r="PE6" i="6"/>
  <c r="PF6" i="6"/>
  <c r="PG6" i="6"/>
  <c r="PH6" i="6"/>
  <c r="PI6" i="6"/>
  <c r="PJ6" i="6"/>
  <c r="PK6" i="6"/>
  <c r="PL6" i="6"/>
  <c r="PM6" i="6"/>
  <c r="PN6" i="6"/>
  <c r="PO6" i="6"/>
  <c r="PP6" i="6"/>
  <c r="PQ6" i="6"/>
  <c r="PR6" i="6"/>
  <c r="PS6" i="6"/>
  <c r="PT6" i="6"/>
  <c r="PU6" i="6"/>
  <c r="PV6" i="6"/>
  <c r="PW6" i="6"/>
  <c r="PX6" i="6"/>
  <c r="PY6" i="6"/>
  <c r="PZ6" i="6"/>
  <c r="QA6" i="6"/>
  <c r="QB6" i="6"/>
  <c r="QC6" i="6"/>
  <c r="QD6" i="6"/>
  <c r="QE6" i="6"/>
  <c r="QF6" i="6"/>
  <c r="QG6" i="6"/>
  <c r="QH6" i="6"/>
  <c r="QI6" i="6"/>
  <c r="QJ6" i="6"/>
  <c r="QK6" i="6"/>
  <c r="QL6" i="6"/>
  <c r="QM6" i="6"/>
  <c r="QN6" i="6"/>
  <c r="QO6" i="6"/>
  <c r="QP6" i="6"/>
  <c r="QQ6" i="6"/>
  <c r="QR6" i="6"/>
  <c r="QS6" i="6"/>
  <c r="QT6" i="6"/>
  <c r="QU6" i="6"/>
  <c r="QV6" i="6"/>
  <c r="QW6" i="6"/>
  <c r="QX6" i="6"/>
  <c r="QY6" i="6"/>
  <c r="QZ6" i="6"/>
  <c r="RA6" i="6"/>
  <c r="RB6" i="6"/>
  <c r="RC6" i="6"/>
  <c r="RD6" i="6"/>
  <c r="RE6" i="6"/>
  <c r="RF6" i="6"/>
  <c r="RG6" i="6"/>
  <c r="RH6" i="6"/>
  <c r="RI6" i="6"/>
  <c r="RJ6" i="6"/>
  <c r="RK6" i="6"/>
  <c r="RL6" i="6"/>
  <c r="RM6" i="6"/>
  <c r="RN6" i="6"/>
  <c r="RO6" i="6"/>
  <c r="RP6" i="6"/>
  <c r="RQ6" i="6"/>
  <c r="RR6" i="6"/>
  <c r="RS6" i="6"/>
  <c r="RT6" i="6"/>
  <c r="RU6" i="6"/>
  <c r="RV6" i="6"/>
  <c r="RW6" i="6"/>
  <c r="RX6" i="6"/>
  <c r="RY6" i="6"/>
  <c r="RZ6" i="6"/>
  <c r="SA6" i="6"/>
  <c r="SB6" i="6"/>
  <c r="SC6" i="6"/>
  <c r="SD6" i="6"/>
  <c r="SE6" i="6"/>
  <c r="SF6" i="6"/>
  <c r="SG6" i="6"/>
  <c r="SH6" i="6"/>
  <c r="SI6" i="6"/>
  <c r="SJ6" i="6"/>
  <c r="SK6" i="6"/>
  <c r="SL6" i="6"/>
  <c r="SM6" i="6"/>
  <c r="SN6" i="6"/>
  <c r="SO6" i="6"/>
  <c r="SP6" i="6"/>
  <c r="SQ6" i="6"/>
  <c r="SR6" i="6"/>
  <c r="SS6" i="6"/>
  <c r="ST6" i="6"/>
  <c r="SU6" i="6"/>
  <c r="SV6" i="6"/>
  <c r="SW6" i="6"/>
  <c r="SX6" i="6"/>
  <c r="SY6" i="6"/>
  <c r="SZ6" i="6"/>
  <c r="TA6" i="6"/>
  <c r="TB6" i="6"/>
  <c r="TC6" i="6"/>
  <c r="TD6" i="6"/>
  <c r="TE6" i="6"/>
  <c r="TF6" i="6"/>
  <c r="TG6" i="6"/>
  <c r="TH6" i="6"/>
  <c r="TI6" i="6"/>
  <c r="TJ6" i="6"/>
  <c r="TK6" i="6"/>
  <c r="TL6" i="6"/>
  <c r="TM6" i="6"/>
  <c r="TN6" i="6"/>
  <c r="TO6" i="6"/>
  <c r="TP6" i="6"/>
  <c r="TQ6" i="6"/>
  <c r="TR6" i="6"/>
  <c r="TS6" i="6"/>
  <c r="TT6" i="6"/>
  <c r="TU6" i="6"/>
  <c r="TV6" i="6"/>
  <c r="TW6" i="6"/>
  <c r="TX6" i="6"/>
  <c r="TY6" i="6"/>
  <c r="TZ6" i="6"/>
  <c r="UA6" i="6"/>
  <c r="UB6" i="6"/>
  <c r="UC6" i="6"/>
  <c r="UD6" i="6"/>
  <c r="UE6" i="6"/>
  <c r="UF6" i="6"/>
  <c r="UG6" i="6"/>
  <c r="UH6" i="6"/>
  <c r="UI6" i="6"/>
  <c r="UJ6" i="6"/>
  <c r="UK6" i="6"/>
  <c r="UL6" i="6"/>
  <c r="UM6" i="6"/>
  <c r="UN6" i="6"/>
  <c r="UO6" i="6"/>
  <c r="UP6" i="6"/>
  <c r="UQ6" i="6"/>
  <c r="UR6" i="6"/>
  <c r="US6" i="6"/>
  <c r="UT6" i="6"/>
  <c r="UU6" i="6"/>
  <c r="UV6" i="6"/>
  <c r="UW6" i="6"/>
  <c r="UX6" i="6"/>
  <c r="UY6" i="6"/>
  <c r="UZ6" i="6"/>
  <c r="VA6" i="6"/>
  <c r="VB6" i="6"/>
  <c r="VC6" i="6"/>
  <c r="VD6" i="6"/>
  <c r="VE6" i="6"/>
  <c r="VF6" i="6"/>
  <c r="VG6" i="6"/>
  <c r="VH6" i="6"/>
  <c r="VI6" i="6"/>
  <c r="VJ6" i="6"/>
  <c r="VK6" i="6"/>
  <c r="VL6" i="6"/>
  <c r="VM6" i="6"/>
  <c r="VN6" i="6"/>
  <c r="VO6" i="6"/>
  <c r="VP6" i="6"/>
  <c r="VQ6" i="6"/>
  <c r="VR6" i="6"/>
  <c r="VS6" i="6"/>
  <c r="VT6" i="6"/>
  <c r="VU6" i="6"/>
  <c r="VV6" i="6"/>
  <c r="VW6" i="6"/>
  <c r="VX6" i="6"/>
  <c r="VY6" i="6"/>
  <c r="VZ6" i="6"/>
  <c r="WA6" i="6"/>
  <c r="WB6" i="6"/>
  <c r="WC6" i="6"/>
  <c r="WD6" i="6"/>
  <c r="WE6" i="6"/>
  <c r="WF6" i="6"/>
  <c r="WG6" i="6"/>
  <c r="WH6" i="6"/>
  <c r="WI6" i="6"/>
  <c r="WJ6" i="6"/>
  <c r="WK6" i="6"/>
  <c r="WL6" i="6"/>
  <c r="WM6" i="6"/>
  <c r="WN6" i="6"/>
  <c r="WO6" i="6"/>
  <c r="WP6" i="6"/>
  <c r="WQ6" i="6"/>
  <c r="WR6" i="6"/>
  <c r="WS6" i="6"/>
  <c r="WT6" i="6"/>
  <c r="WU6" i="6"/>
  <c r="WV6" i="6"/>
  <c r="WW6" i="6"/>
  <c r="WX6" i="6"/>
  <c r="WY6" i="6"/>
  <c r="WZ6" i="6"/>
  <c r="XA6" i="6"/>
  <c r="FB7" i="6"/>
  <c r="FC7" i="6"/>
  <c r="FD7" i="6"/>
  <c r="FE7" i="6"/>
  <c r="FF7" i="6"/>
  <c r="FG7" i="6"/>
  <c r="FH7" i="6"/>
  <c r="FI7" i="6"/>
  <c r="FJ7" i="6"/>
  <c r="FK7" i="6"/>
  <c r="FL7" i="6"/>
  <c r="FM7" i="6"/>
  <c r="FN7" i="6"/>
  <c r="FO7" i="6"/>
  <c r="FP7" i="6"/>
  <c r="FQ7" i="6"/>
  <c r="FR7" i="6"/>
  <c r="FS7" i="6"/>
  <c r="FT7" i="6"/>
  <c r="FU7" i="6"/>
  <c r="FV7" i="6"/>
  <c r="FW7" i="6"/>
  <c r="FX7" i="6"/>
  <c r="FY7" i="6"/>
  <c r="FZ7" i="6"/>
  <c r="GA7" i="6"/>
  <c r="GB7" i="6"/>
  <c r="GC7" i="6"/>
  <c r="GD7" i="6"/>
  <c r="GE7" i="6"/>
  <c r="GF7" i="6"/>
  <c r="GG7" i="6"/>
  <c r="GH7" i="6"/>
  <c r="GI7" i="6"/>
  <c r="GJ7" i="6"/>
  <c r="GK7" i="6"/>
  <c r="GL7" i="6"/>
  <c r="GM7" i="6"/>
  <c r="GN7" i="6"/>
  <c r="GO7" i="6"/>
  <c r="GP7" i="6"/>
  <c r="GQ7" i="6"/>
  <c r="GR7" i="6"/>
  <c r="GS7" i="6"/>
  <c r="GT7" i="6"/>
  <c r="GU7" i="6"/>
  <c r="GV7" i="6"/>
  <c r="GW7" i="6"/>
  <c r="GX7" i="6"/>
  <c r="GY7" i="6"/>
  <c r="GZ7" i="6"/>
  <c r="HA7" i="6"/>
  <c r="HB7" i="6"/>
  <c r="HC7" i="6"/>
  <c r="HD7" i="6"/>
  <c r="HE7" i="6"/>
  <c r="HF7" i="6"/>
  <c r="HG7" i="6"/>
  <c r="HH7" i="6"/>
  <c r="HI7" i="6"/>
  <c r="HJ7" i="6"/>
  <c r="HK7" i="6"/>
  <c r="HL7" i="6"/>
  <c r="HM7" i="6"/>
  <c r="HN7" i="6"/>
  <c r="HO7" i="6"/>
  <c r="HP7" i="6"/>
  <c r="HQ7" i="6"/>
  <c r="HR7" i="6"/>
  <c r="HS7" i="6"/>
  <c r="HT7" i="6"/>
  <c r="HU7" i="6"/>
  <c r="HV7" i="6"/>
  <c r="HW7" i="6"/>
  <c r="HX7" i="6"/>
  <c r="HY7" i="6"/>
  <c r="HZ7" i="6"/>
  <c r="IA7" i="6"/>
  <c r="IB7" i="6"/>
  <c r="IC7" i="6"/>
  <c r="ID7" i="6"/>
  <c r="IE7" i="6"/>
  <c r="IF7" i="6"/>
  <c r="IG7" i="6"/>
  <c r="IH7" i="6"/>
  <c r="II7" i="6"/>
  <c r="IJ7" i="6"/>
  <c r="IK7" i="6"/>
  <c r="IL7" i="6"/>
  <c r="IM7" i="6"/>
  <c r="IN7" i="6"/>
  <c r="IO7" i="6"/>
  <c r="IP7" i="6"/>
  <c r="IQ7" i="6"/>
  <c r="IR7" i="6"/>
  <c r="IS7" i="6"/>
  <c r="IT7" i="6"/>
  <c r="IU7" i="6"/>
  <c r="IV7" i="6"/>
  <c r="IW7" i="6"/>
  <c r="IX7" i="6"/>
  <c r="IY7" i="6"/>
  <c r="IZ7" i="6"/>
  <c r="JA7" i="6"/>
  <c r="JB7" i="6"/>
  <c r="JC7" i="6"/>
  <c r="JD7" i="6"/>
  <c r="JE7" i="6"/>
  <c r="JF7" i="6"/>
  <c r="JG7" i="6"/>
  <c r="JH7" i="6"/>
  <c r="JI7" i="6"/>
  <c r="JJ7" i="6"/>
  <c r="JK7" i="6"/>
  <c r="JL7" i="6"/>
  <c r="JM7" i="6"/>
  <c r="JN7" i="6"/>
  <c r="JO7" i="6"/>
  <c r="JP7" i="6"/>
  <c r="JQ7" i="6"/>
  <c r="JR7" i="6"/>
  <c r="JS7" i="6"/>
  <c r="JT7" i="6"/>
  <c r="JU7" i="6"/>
  <c r="JV7" i="6"/>
  <c r="JW7" i="6"/>
  <c r="JX7" i="6"/>
  <c r="JY7" i="6"/>
  <c r="JZ7" i="6"/>
  <c r="KA7" i="6"/>
  <c r="KB7" i="6"/>
  <c r="KC7" i="6"/>
  <c r="KD7" i="6"/>
  <c r="KE7" i="6"/>
  <c r="KF7" i="6"/>
  <c r="KG7" i="6"/>
  <c r="KH7" i="6"/>
  <c r="KI7" i="6"/>
  <c r="KJ7" i="6"/>
  <c r="KK7" i="6"/>
  <c r="KL7" i="6"/>
  <c r="KM7" i="6"/>
  <c r="KN7" i="6"/>
  <c r="KO7" i="6"/>
  <c r="KP7" i="6"/>
  <c r="KQ7" i="6"/>
  <c r="KR7" i="6"/>
  <c r="KS7" i="6"/>
  <c r="KT7" i="6"/>
  <c r="KU7" i="6"/>
  <c r="KV7" i="6"/>
  <c r="KW7" i="6"/>
  <c r="KX7" i="6"/>
  <c r="KY7" i="6"/>
  <c r="KZ7" i="6"/>
  <c r="LA7" i="6"/>
  <c r="LB7" i="6"/>
  <c r="LC7" i="6"/>
  <c r="LD7" i="6"/>
  <c r="LE7" i="6"/>
  <c r="LF7" i="6"/>
  <c r="LG7" i="6"/>
  <c r="LH7" i="6"/>
  <c r="LI7" i="6"/>
  <c r="LJ7" i="6"/>
  <c r="LK7" i="6"/>
  <c r="LL7" i="6"/>
  <c r="LM7" i="6"/>
  <c r="LN7" i="6"/>
  <c r="LO7" i="6"/>
  <c r="LP7" i="6"/>
  <c r="LQ7" i="6"/>
  <c r="LR7" i="6"/>
  <c r="LS7" i="6"/>
  <c r="LT7" i="6"/>
  <c r="LU7" i="6"/>
  <c r="LV7" i="6"/>
  <c r="LW7" i="6"/>
  <c r="LX7" i="6"/>
  <c r="LY7" i="6"/>
  <c r="LZ7" i="6"/>
  <c r="MA7" i="6"/>
  <c r="MB7" i="6"/>
  <c r="MC7" i="6"/>
  <c r="MD7" i="6"/>
  <c r="ME7" i="6"/>
  <c r="MF7" i="6"/>
  <c r="MG7" i="6"/>
  <c r="MH7" i="6"/>
  <c r="MI7" i="6"/>
  <c r="MJ7" i="6"/>
  <c r="MK7" i="6"/>
  <c r="ML7" i="6"/>
  <c r="MM7" i="6"/>
  <c r="MN7" i="6"/>
  <c r="MO7" i="6"/>
  <c r="MP7" i="6"/>
  <c r="MQ7" i="6"/>
  <c r="MR7" i="6"/>
  <c r="MS7" i="6"/>
  <c r="MT7" i="6"/>
  <c r="MU7" i="6"/>
  <c r="MV7" i="6"/>
  <c r="MW7" i="6"/>
  <c r="MX7" i="6"/>
  <c r="MY7" i="6"/>
  <c r="MZ7" i="6"/>
  <c r="NA7" i="6"/>
  <c r="NB7" i="6"/>
  <c r="NC7" i="6"/>
  <c r="ND7" i="6"/>
  <c r="NE7" i="6"/>
  <c r="NF7" i="6"/>
  <c r="NG7" i="6"/>
  <c r="NH7" i="6"/>
  <c r="NI7" i="6"/>
  <c r="NJ7" i="6"/>
  <c r="NK7" i="6"/>
  <c r="NL7" i="6"/>
  <c r="NM7" i="6"/>
  <c r="NN7" i="6"/>
  <c r="NO7" i="6"/>
  <c r="NP7" i="6"/>
  <c r="NQ7" i="6"/>
  <c r="NR7" i="6"/>
  <c r="NS7" i="6"/>
  <c r="NT7" i="6"/>
  <c r="NU7" i="6"/>
  <c r="NV7" i="6"/>
  <c r="NW7" i="6"/>
  <c r="NX7" i="6"/>
  <c r="NY7" i="6"/>
  <c r="NZ7" i="6"/>
  <c r="OA7" i="6"/>
  <c r="OB7" i="6"/>
  <c r="OC7" i="6"/>
  <c r="OD7" i="6"/>
  <c r="OE7" i="6"/>
  <c r="OF7" i="6"/>
  <c r="OG7" i="6"/>
  <c r="OH7" i="6"/>
  <c r="OI7" i="6"/>
  <c r="OJ7" i="6"/>
  <c r="OK7" i="6"/>
  <c r="OL7" i="6"/>
  <c r="OM7" i="6"/>
  <c r="ON7" i="6"/>
  <c r="OO7" i="6"/>
  <c r="OP7" i="6"/>
  <c r="OQ7" i="6"/>
  <c r="OR7" i="6"/>
  <c r="OS7" i="6"/>
  <c r="OT7" i="6"/>
  <c r="OU7" i="6"/>
  <c r="OV7" i="6"/>
  <c r="OW7" i="6"/>
  <c r="OX7" i="6"/>
  <c r="OY7" i="6"/>
  <c r="OZ7" i="6"/>
  <c r="PA7" i="6"/>
  <c r="PB7" i="6"/>
  <c r="PC7" i="6"/>
  <c r="PD7" i="6"/>
  <c r="PE7" i="6"/>
  <c r="PF7" i="6"/>
  <c r="PG7" i="6"/>
  <c r="PH7" i="6"/>
  <c r="PI7" i="6"/>
  <c r="PJ7" i="6"/>
  <c r="PK7" i="6"/>
  <c r="PL7" i="6"/>
  <c r="PM7" i="6"/>
  <c r="PN7" i="6"/>
  <c r="PO7" i="6"/>
  <c r="PP7" i="6"/>
  <c r="PQ7" i="6"/>
  <c r="PR7" i="6"/>
  <c r="PS7" i="6"/>
  <c r="PT7" i="6"/>
  <c r="PU7" i="6"/>
  <c r="PV7" i="6"/>
  <c r="PW7" i="6"/>
  <c r="PX7" i="6"/>
  <c r="PY7" i="6"/>
  <c r="PZ7" i="6"/>
  <c r="QA7" i="6"/>
  <c r="QB7" i="6"/>
  <c r="QC7" i="6"/>
  <c r="QD7" i="6"/>
  <c r="QE7" i="6"/>
  <c r="QF7" i="6"/>
  <c r="QG7" i="6"/>
  <c r="QH7" i="6"/>
  <c r="QI7" i="6"/>
  <c r="QJ7" i="6"/>
  <c r="QK7" i="6"/>
  <c r="QL7" i="6"/>
  <c r="QM7" i="6"/>
  <c r="QN7" i="6"/>
  <c r="QO7" i="6"/>
  <c r="QP7" i="6"/>
  <c r="QQ7" i="6"/>
  <c r="QR7" i="6"/>
  <c r="QS7" i="6"/>
  <c r="QT7" i="6"/>
  <c r="QU7" i="6"/>
  <c r="QV7" i="6"/>
  <c r="QW7" i="6"/>
  <c r="QX7" i="6"/>
  <c r="QY7" i="6"/>
  <c r="QZ7" i="6"/>
  <c r="RA7" i="6"/>
  <c r="RB7" i="6"/>
  <c r="RC7" i="6"/>
  <c r="RD7" i="6"/>
  <c r="RE7" i="6"/>
  <c r="RF7" i="6"/>
  <c r="RG7" i="6"/>
  <c r="RH7" i="6"/>
  <c r="RI7" i="6"/>
  <c r="RJ7" i="6"/>
  <c r="RK7" i="6"/>
  <c r="RL7" i="6"/>
  <c r="RM7" i="6"/>
  <c r="RN7" i="6"/>
  <c r="RO7" i="6"/>
  <c r="RP7" i="6"/>
  <c r="RQ7" i="6"/>
  <c r="RR7" i="6"/>
  <c r="RS7" i="6"/>
  <c r="RT7" i="6"/>
  <c r="RU7" i="6"/>
  <c r="RV7" i="6"/>
  <c r="RW7" i="6"/>
  <c r="RX7" i="6"/>
  <c r="RY7" i="6"/>
  <c r="RZ7" i="6"/>
  <c r="SA7" i="6"/>
  <c r="SB7" i="6"/>
  <c r="SC7" i="6"/>
  <c r="SD7" i="6"/>
  <c r="SE7" i="6"/>
  <c r="SF7" i="6"/>
  <c r="SG7" i="6"/>
  <c r="SH7" i="6"/>
  <c r="SI7" i="6"/>
  <c r="SJ7" i="6"/>
  <c r="SK7" i="6"/>
  <c r="SL7" i="6"/>
  <c r="SM7" i="6"/>
  <c r="SN7" i="6"/>
  <c r="SO7" i="6"/>
  <c r="SP7" i="6"/>
  <c r="SQ7" i="6"/>
  <c r="SR7" i="6"/>
  <c r="SS7" i="6"/>
  <c r="ST7" i="6"/>
  <c r="SU7" i="6"/>
  <c r="SV7" i="6"/>
  <c r="SW7" i="6"/>
  <c r="SX7" i="6"/>
  <c r="SY7" i="6"/>
  <c r="SZ7" i="6"/>
  <c r="TA7" i="6"/>
  <c r="TB7" i="6"/>
  <c r="TC7" i="6"/>
  <c r="TD7" i="6"/>
  <c r="TE7" i="6"/>
  <c r="TF7" i="6"/>
  <c r="TG7" i="6"/>
  <c r="TH7" i="6"/>
  <c r="TI7" i="6"/>
  <c r="TJ7" i="6"/>
  <c r="TK7" i="6"/>
  <c r="TL7" i="6"/>
  <c r="TM7" i="6"/>
  <c r="TN7" i="6"/>
  <c r="TO7" i="6"/>
  <c r="TP7" i="6"/>
  <c r="TQ7" i="6"/>
  <c r="TR7" i="6"/>
  <c r="TS7" i="6"/>
  <c r="TT7" i="6"/>
  <c r="TU7" i="6"/>
  <c r="TV7" i="6"/>
  <c r="TW7" i="6"/>
  <c r="TX7" i="6"/>
  <c r="TY7" i="6"/>
  <c r="TZ7" i="6"/>
  <c r="UA7" i="6"/>
  <c r="UB7" i="6"/>
  <c r="UC7" i="6"/>
  <c r="UD7" i="6"/>
  <c r="UE7" i="6"/>
  <c r="UF7" i="6"/>
  <c r="UG7" i="6"/>
  <c r="UH7" i="6"/>
  <c r="UI7" i="6"/>
  <c r="UJ7" i="6"/>
  <c r="UK7" i="6"/>
  <c r="UL7" i="6"/>
  <c r="UM7" i="6"/>
  <c r="UN7" i="6"/>
  <c r="UO7" i="6"/>
  <c r="UP7" i="6"/>
  <c r="UQ7" i="6"/>
  <c r="UR7" i="6"/>
  <c r="US7" i="6"/>
  <c r="UT7" i="6"/>
  <c r="UU7" i="6"/>
  <c r="UV7" i="6"/>
  <c r="UW7" i="6"/>
  <c r="UX7" i="6"/>
  <c r="UY7" i="6"/>
  <c r="UZ7" i="6"/>
  <c r="VA7" i="6"/>
  <c r="VB7" i="6"/>
  <c r="VC7" i="6"/>
  <c r="VD7" i="6"/>
  <c r="VE7" i="6"/>
  <c r="VF7" i="6"/>
  <c r="VG7" i="6"/>
  <c r="VH7" i="6"/>
  <c r="VI7" i="6"/>
  <c r="VJ7" i="6"/>
  <c r="VK7" i="6"/>
  <c r="VL7" i="6"/>
  <c r="VM7" i="6"/>
  <c r="VN7" i="6"/>
  <c r="VO7" i="6"/>
  <c r="VP7" i="6"/>
  <c r="VQ7" i="6"/>
  <c r="VR7" i="6"/>
  <c r="VS7" i="6"/>
  <c r="VT7" i="6"/>
  <c r="VU7" i="6"/>
  <c r="VV7" i="6"/>
  <c r="VW7" i="6"/>
  <c r="VX7" i="6"/>
  <c r="VY7" i="6"/>
  <c r="VZ7" i="6"/>
  <c r="WA7" i="6"/>
  <c r="WB7" i="6"/>
  <c r="WC7" i="6"/>
  <c r="WD7" i="6"/>
  <c r="WE7" i="6"/>
  <c r="WF7" i="6"/>
  <c r="WG7" i="6"/>
  <c r="WH7" i="6"/>
  <c r="WI7" i="6"/>
  <c r="WJ7" i="6"/>
  <c r="WK7" i="6"/>
  <c r="WL7" i="6"/>
  <c r="WM7" i="6"/>
  <c r="WN7" i="6"/>
  <c r="WO7" i="6"/>
  <c r="WP7" i="6"/>
  <c r="WQ7" i="6"/>
  <c r="WR7" i="6"/>
  <c r="WS7" i="6"/>
  <c r="WT7" i="6"/>
  <c r="WU7" i="6"/>
  <c r="WV7" i="6"/>
  <c r="WW7" i="6"/>
  <c r="WX7" i="6"/>
  <c r="WY7" i="6"/>
  <c r="WZ7" i="6"/>
  <c r="XA7" i="6"/>
  <c r="FB8" i="6"/>
  <c r="FC8" i="6"/>
  <c r="FD8" i="6"/>
  <c r="FE8" i="6"/>
  <c r="FF8" i="6"/>
  <c r="FG8" i="6"/>
  <c r="FH8" i="6"/>
  <c r="FI8" i="6"/>
  <c r="FJ8" i="6"/>
  <c r="FK8" i="6"/>
  <c r="FL8" i="6"/>
  <c r="FM8" i="6"/>
  <c r="FN8" i="6"/>
  <c r="FO8" i="6"/>
  <c r="FP8" i="6"/>
  <c r="FQ8" i="6"/>
  <c r="FR8" i="6"/>
  <c r="FS8" i="6"/>
  <c r="FT8" i="6"/>
  <c r="FU8" i="6"/>
  <c r="FV8" i="6"/>
  <c r="FW8" i="6"/>
  <c r="FX8" i="6"/>
  <c r="FY8" i="6"/>
  <c r="FZ8" i="6"/>
  <c r="GA8" i="6"/>
  <c r="GB8" i="6"/>
  <c r="GC8" i="6"/>
  <c r="GD8" i="6"/>
  <c r="GE8" i="6"/>
  <c r="GF8" i="6"/>
  <c r="GG8" i="6"/>
  <c r="GH8" i="6"/>
  <c r="GI8" i="6"/>
  <c r="GJ8" i="6"/>
  <c r="GK8" i="6"/>
  <c r="GL8" i="6"/>
  <c r="GM8" i="6"/>
  <c r="GN8" i="6"/>
  <c r="GO8" i="6"/>
  <c r="GP8" i="6"/>
  <c r="GQ8" i="6"/>
  <c r="GR8" i="6"/>
  <c r="GS8" i="6"/>
  <c r="GT8" i="6"/>
  <c r="GU8" i="6"/>
  <c r="GV8" i="6"/>
  <c r="GW8" i="6"/>
  <c r="GX8" i="6"/>
  <c r="GY8" i="6"/>
  <c r="GZ8" i="6"/>
  <c r="HA8" i="6"/>
  <c r="HB8" i="6"/>
  <c r="HC8" i="6"/>
  <c r="HD8" i="6"/>
  <c r="HE8" i="6"/>
  <c r="HF8" i="6"/>
  <c r="HG8" i="6"/>
  <c r="HH8" i="6"/>
  <c r="HI8" i="6"/>
  <c r="HJ8" i="6"/>
  <c r="HK8" i="6"/>
  <c r="HL8" i="6"/>
  <c r="HM8" i="6"/>
  <c r="HN8" i="6"/>
  <c r="HO8" i="6"/>
  <c r="HP8" i="6"/>
  <c r="HQ8" i="6"/>
  <c r="HR8" i="6"/>
  <c r="HS8" i="6"/>
  <c r="HT8" i="6"/>
  <c r="HU8" i="6"/>
  <c r="HV8" i="6"/>
  <c r="HW8" i="6"/>
  <c r="HX8" i="6"/>
  <c r="HY8" i="6"/>
  <c r="HZ8" i="6"/>
  <c r="IA8" i="6"/>
  <c r="IB8" i="6"/>
  <c r="IC8" i="6"/>
  <c r="ID8" i="6"/>
  <c r="IE8" i="6"/>
  <c r="IF8" i="6"/>
  <c r="IG8" i="6"/>
  <c r="IH8" i="6"/>
  <c r="II8" i="6"/>
  <c r="IJ8" i="6"/>
  <c r="IK8" i="6"/>
  <c r="IL8" i="6"/>
  <c r="IM8" i="6"/>
  <c r="IN8" i="6"/>
  <c r="IO8" i="6"/>
  <c r="IP8" i="6"/>
  <c r="IQ8" i="6"/>
  <c r="IR8" i="6"/>
  <c r="IS8" i="6"/>
  <c r="IT8" i="6"/>
  <c r="IU8" i="6"/>
  <c r="IV8" i="6"/>
  <c r="IW8" i="6"/>
  <c r="IX8" i="6"/>
  <c r="IY8" i="6"/>
  <c r="IZ8" i="6"/>
  <c r="JA8" i="6"/>
  <c r="JB8" i="6"/>
  <c r="JC8" i="6"/>
  <c r="JD8" i="6"/>
  <c r="JE8" i="6"/>
  <c r="JF8" i="6"/>
  <c r="JG8" i="6"/>
  <c r="JH8" i="6"/>
  <c r="JI8" i="6"/>
  <c r="JJ8" i="6"/>
  <c r="JK8" i="6"/>
  <c r="JL8" i="6"/>
  <c r="JM8" i="6"/>
  <c r="JN8" i="6"/>
  <c r="JO8" i="6"/>
  <c r="JP8" i="6"/>
  <c r="JQ8" i="6"/>
  <c r="JR8" i="6"/>
  <c r="JS8" i="6"/>
  <c r="JT8" i="6"/>
  <c r="JU8" i="6"/>
  <c r="JV8" i="6"/>
  <c r="JW8" i="6"/>
  <c r="JX8" i="6"/>
  <c r="JY8" i="6"/>
  <c r="JZ8" i="6"/>
  <c r="KA8" i="6"/>
  <c r="KB8" i="6"/>
  <c r="KC8" i="6"/>
  <c r="KD8" i="6"/>
  <c r="KE8" i="6"/>
  <c r="KF8" i="6"/>
  <c r="KG8" i="6"/>
  <c r="KH8" i="6"/>
  <c r="KI8" i="6"/>
  <c r="KJ8" i="6"/>
  <c r="KK8" i="6"/>
  <c r="KL8" i="6"/>
  <c r="KM8" i="6"/>
  <c r="KN8" i="6"/>
  <c r="KO8" i="6"/>
  <c r="KP8" i="6"/>
  <c r="KQ8" i="6"/>
  <c r="KR8" i="6"/>
  <c r="KS8" i="6"/>
  <c r="KT8" i="6"/>
  <c r="KU8" i="6"/>
  <c r="KV8" i="6"/>
  <c r="KW8" i="6"/>
  <c r="KX8" i="6"/>
  <c r="KY8" i="6"/>
  <c r="KZ8" i="6"/>
  <c r="LA8" i="6"/>
  <c r="LB8" i="6"/>
  <c r="LC8" i="6"/>
  <c r="LD8" i="6"/>
  <c r="LE8" i="6"/>
  <c r="LF8" i="6"/>
  <c r="LG8" i="6"/>
  <c r="LH8" i="6"/>
  <c r="LI8" i="6"/>
  <c r="LJ8" i="6"/>
  <c r="LK8" i="6"/>
  <c r="LL8" i="6"/>
  <c r="LM8" i="6"/>
  <c r="LN8" i="6"/>
  <c r="LO8" i="6"/>
  <c r="LP8" i="6"/>
  <c r="LQ8" i="6"/>
  <c r="LR8" i="6"/>
  <c r="LS8" i="6"/>
  <c r="LT8" i="6"/>
  <c r="LU8" i="6"/>
  <c r="LV8" i="6"/>
  <c r="LW8" i="6"/>
  <c r="LX8" i="6"/>
  <c r="LY8" i="6"/>
  <c r="LZ8" i="6"/>
  <c r="MA8" i="6"/>
  <c r="MB8" i="6"/>
  <c r="MC8" i="6"/>
  <c r="MD8" i="6"/>
  <c r="ME8" i="6"/>
  <c r="MF8" i="6"/>
  <c r="MG8" i="6"/>
  <c r="MH8" i="6"/>
  <c r="MI8" i="6"/>
  <c r="MJ8" i="6"/>
  <c r="MK8" i="6"/>
  <c r="ML8" i="6"/>
  <c r="MM8" i="6"/>
  <c r="MN8" i="6"/>
  <c r="MO8" i="6"/>
  <c r="MP8" i="6"/>
  <c r="MQ8" i="6"/>
  <c r="MR8" i="6"/>
  <c r="MS8" i="6"/>
  <c r="MT8" i="6"/>
  <c r="MU8" i="6"/>
  <c r="MV8" i="6"/>
  <c r="MW8" i="6"/>
  <c r="MX8" i="6"/>
  <c r="MY8" i="6"/>
  <c r="MZ8" i="6"/>
  <c r="NA8" i="6"/>
  <c r="NB8" i="6"/>
  <c r="NC8" i="6"/>
  <c r="ND8" i="6"/>
  <c r="NE8" i="6"/>
  <c r="NF8" i="6"/>
  <c r="NG8" i="6"/>
  <c r="NH8" i="6"/>
  <c r="NI8" i="6"/>
  <c r="NJ8" i="6"/>
  <c r="NK8" i="6"/>
  <c r="NL8" i="6"/>
  <c r="NM8" i="6"/>
  <c r="NN8" i="6"/>
  <c r="NO8" i="6"/>
  <c r="NP8" i="6"/>
  <c r="NQ8" i="6"/>
  <c r="NR8" i="6"/>
  <c r="NS8" i="6"/>
  <c r="NT8" i="6"/>
  <c r="NU8" i="6"/>
  <c r="NV8" i="6"/>
  <c r="NW8" i="6"/>
  <c r="NX8" i="6"/>
  <c r="NY8" i="6"/>
  <c r="NZ8" i="6"/>
  <c r="OA8" i="6"/>
  <c r="OB8" i="6"/>
  <c r="OC8" i="6"/>
  <c r="OD8" i="6"/>
  <c r="OE8" i="6"/>
  <c r="OF8" i="6"/>
  <c r="OG8" i="6"/>
  <c r="OH8" i="6"/>
  <c r="OI8" i="6"/>
  <c r="OJ8" i="6"/>
  <c r="OK8" i="6"/>
  <c r="OL8" i="6"/>
  <c r="OM8" i="6"/>
  <c r="ON8" i="6"/>
  <c r="OO8" i="6"/>
  <c r="OP8" i="6"/>
  <c r="OQ8" i="6"/>
  <c r="OR8" i="6"/>
  <c r="OS8" i="6"/>
  <c r="OT8" i="6"/>
  <c r="OU8" i="6"/>
  <c r="OV8" i="6"/>
  <c r="OW8" i="6"/>
  <c r="OX8" i="6"/>
  <c r="OY8" i="6"/>
  <c r="OZ8" i="6"/>
  <c r="PA8" i="6"/>
  <c r="PB8" i="6"/>
  <c r="PC8" i="6"/>
  <c r="PD8" i="6"/>
  <c r="PE8" i="6"/>
  <c r="PF8" i="6"/>
  <c r="PG8" i="6"/>
  <c r="PH8" i="6"/>
  <c r="PI8" i="6"/>
  <c r="PJ8" i="6"/>
  <c r="PK8" i="6"/>
  <c r="PL8" i="6"/>
  <c r="PM8" i="6"/>
  <c r="PN8" i="6"/>
  <c r="PO8" i="6"/>
  <c r="PP8" i="6"/>
  <c r="PQ8" i="6"/>
  <c r="PR8" i="6"/>
  <c r="PS8" i="6"/>
  <c r="PT8" i="6"/>
  <c r="PU8" i="6"/>
  <c r="PV8" i="6"/>
  <c r="PW8" i="6"/>
  <c r="PX8" i="6"/>
  <c r="PY8" i="6"/>
  <c r="PZ8" i="6"/>
  <c r="QA8" i="6"/>
  <c r="QB8" i="6"/>
  <c r="QC8" i="6"/>
  <c r="QD8" i="6"/>
  <c r="QE8" i="6"/>
  <c r="QF8" i="6"/>
  <c r="QG8" i="6"/>
  <c r="QH8" i="6"/>
  <c r="QI8" i="6"/>
  <c r="QJ8" i="6"/>
  <c r="QK8" i="6"/>
  <c r="QL8" i="6"/>
  <c r="QM8" i="6"/>
  <c r="QN8" i="6"/>
  <c r="QO8" i="6"/>
  <c r="QP8" i="6"/>
  <c r="QQ8" i="6"/>
  <c r="QR8" i="6"/>
  <c r="QS8" i="6"/>
  <c r="QT8" i="6"/>
  <c r="QU8" i="6"/>
  <c r="QV8" i="6"/>
  <c r="QW8" i="6"/>
  <c r="QX8" i="6"/>
  <c r="QY8" i="6"/>
  <c r="QZ8" i="6"/>
  <c r="RA8" i="6"/>
  <c r="RB8" i="6"/>
  <c r="RC8" i="6"/>
  <c r="RD8" i="6"/>
  <c r="RE8" i="6"/>
  <c r="RF8" i="6"/>
  <c r="RG8" i="6"/>
  <c r="RH8" i="6"/>
  <c r="RI8" i="6"/>
  <c r="RJ8" i="6"/>
  <c r="RK8" i="6"/>
  <c r="RL8" i="6"/>
  <c r="RM8" i="6"/>
  <c r="RN8" i="6"/>
  <c r="RO8" i="6"/>
  <c r="RP8" i="6"/>
  <c r="RQ8" i="6"/>
  <c r="RR8" i="6"/>
  <c r="RS8" i="6"/>
  <c r="RT8" i="6"/>
  <c r="RU8" i="6"/>
  <c r="RV8" i="6"/>
  <c r="RW8" i="6"/>
  <c r="RX8" i="6"/>
  <c r="RY8" i="6"/>
  <c r="RZ8" i="6"/>
  <c r="SA8" i="6"/>
  <c r="SB8" i="6"/>
  <c r="SC8" i="6"/>
  <c r="SD8" i="6"/>
  <c r="SE8" i="6"/>
  <c r="SF8" i="6"/>
  <c r="SG8" i="6"/>
  <c r="SH8" i="6"/>
  <c r="SI8" i="6"/>
  <c r="SJ8" i="6"/>
  <c r="SK8" i="6"/>
  <c r="SL8" i="6"/>
  <c r="SM8" i="6"/>
  <c r="SN8" i="6"/>
  <c r="SO8" i="6"/>
  <c r="SP8" i="6"/>
  <c r="SQ8" i="6"/>
  <c r="SR8" i="6"/>
  <c r="SS8" i="6"/>
  <c r="ST8" i="6"/>
  <c r="SU8" i="6"/>
  <c r="SV8" i="6"/>
  <c r="SW8" i="6"/>
  <c r="SX8" i="6"/>
  <c r="SY8" i="6"/>
  <c r="SZ8" i="6"/>
  <c r="TA8" i="6"/>
  <c r="TB8" i="6"/>
  <c r="TC8" i="6"/>
  <c r="TD8" i="6"/>
  <c r="TE8" i="6"/>
  <c r="TF8" i="6"/>
  <c r="TG8" i="6"/>
  <c r="TH8" i="6"/>
  <c r="TI8" i="6"/>
  <c r="TJ8" i="6"/>
  <c r="TK8" i="6"/>
  <c r="TL8" i="6"/>
  <c r="TM8" i="6"/>
  <c r="TN8" i="6"/>
  <c r="TO8" i="6"/>
  <c r="TP8" i="6"/>
  <c r="TQ8" i="6"/>
  <c r="TR8" i="6"/>
  <c r="TS8" i="6"/>
  <c r="TT8" i="6"/>
  <c r="TU8" i="6"/>
  <c r="TV8" i="6"/>
  <c r="TW8" i="6"/>
  <c r="TX8" i="6"/>
  <c r="TY8" i="6"/>
  <c r="TZ8" i="6"/>
  <c r="UA8" i="6"/>
  <c r="UB8" i="6"/>
  <c r="UC8" i="6"/>
  <c r="UD8" i="6"/>
  <c r="UE8" i="6"/>
  <c r="UF8" i="6"/>
  <c r="UG8" i="6"/>
  <c r="UH8" i="6"/>
  <c r="UI8" i="6"/>
  <c r="UJ8" i="6"/>
  <c r="UK8" i="6"/>
  <c r="UL8" i="6"/>
  <c r="UM8" i="6"/>
  <c r="UN8" i="6"/>
  <c r="UO8" i="6"/>
  <c r="UP8" i="6"/>
  <c r="UQ8" i="6"/>
  <c r="UR8" i="6"/>
  <c r="US8" i="6"/>
  <c r="UT8" i="6"/>
  <c r="UU8" i="6"/>
  <c r="UV8" i="6"/>
  <c r="UW8" i="6"/>
  <c r="UX8" i="6"/>
  <c r="UY8" i="6"/>
  <c r="UZ8" i="6"/>
  <c r="VA8" i="6"/>
  <c r="VB8" i="6"/>
  <c r="VC8" i="6"/>
  <c r="VD8" i="6"/>
  <c r="VE8" i="6"/>
  <c r="VF8" i="6"/>
  <c r="VG8" i="6"/>
  <c r="VH8" i="6"/>
  <c r="VI8" i="6"/>
  <c r="VJ8" i="6"/>
  <c r="VK8" i="6"/>
  <c r="VL8" i="6"/>
  <c r="VM8" i="6"/>
  <c r="VN8" i="6"/>
  <c r="VO8" i="6"/>
  <c r="VP8" i="6"/>
  <c r="VQ8" i="6"/>
  <c r="VR8" i="6"/>
  <c r="VS8" i="6"/>
  <c r="VT8" i="6"/>
  <c r="VU8" i="6"/>
  <c r="VV8" i="6"/>
  <c r="VW8" i="6"/>
  <c r="VX8" i="6"/>
  <c r="VY8" i="6"/>
  <c r="VZ8" i="6"/>
  <c r="WA8" i="6"/>
  <c r="WB8" i="6"/>
  <c r="WC8" i="6"/>
  <c r="WD8" i="6"/>
  <c r="WE8" i="6"/>
  <c r="WF8" i="6"/>
  <c r="WG8" i="6"/>
  <c r="WH8" i="6"/>
  <c r="WI8" i="6"/>
  <c r="WJ8" i="6"/>
  <c r="WK8" i="6"/>
  <c r="WL8" i="6"/>
  <c r="WM8" i="6"/>
  <c r="WN8" i="6"/>
  <c r="WO8" i="6"/>
  <c r="WP8" i="6"/>
  <c r="WQ8" i="6"/>
  <c r="WR8" i="6"/>
  <c r="WS8" i="6"/>
  <c r="WT8" i="6"/>
  <c r="WU8" i="6"/>
  <c r="WV8" i="6"/>
  <c r="WW8" i="6"/>
  <c r="WX8" i="6"/>
  <c r="WY8" i="6"/>
  <c r="WZ8" i="6"/>
  <c r="XA8" i="6"/>
  <c r="FB9" i="6"/>
  <c r="FC9" i="6"/>
  <c r="FD9" i="6"/>
  <c r="FE9" i="6"/>
  <c r="FF9" i="6"/>
  <c r="FG9" i="6"/>
  <c r="FH9" i="6"/>
  <c r="FI9" i="6"/>
  <c r="FJ9" i="6"/>
  <c r="FK9" i="6"/>
  <c r="FL9" i="6"/>
  <c r="FM9" i="6"/>
  <c r="FN9" i="6"/>
  <c r="FO9" i="6"/>
  <c r="FP9" i="6"/>
  <c r="FQ9" i="6"/>
  <c r="FR9" i="6"/>
  <c r="FS9" i="6"/>
  <c r="FT9" i="6"/>
  <c r="FU9" i="6"/>
  <c r="FV9" i="6"/>
  <c r="FW9" i="6"/>
  <c r="FX9" i="6"/>
  <c r="FY9" i="6"/>
  <c r="FZ9" i="6"/>
  <c r="GA9" i="6"/>
  <c r="GB9" i="6"/>
  <c r="GC9" i="6"/>
  <c r="GD9" i="6"/>
  <c r="GE9" i="6"/>
  <c r="GF9" i="6"/>
  <c r="GG9" i="6"/>
  <c r="GH9" i="6"/>
  <c r="GI9" i="6"/>
  <c r="GJ9" i="6"/>
  <c r="GK9" i="6"/>
  <c r="GL9" i="6"/>
  <c r="GM9" i="6"/>
  <c r="GN9" i="6"/>
  <c r="GO9" i="6"/>
  <c r="GP9" i="6"/>
  <c r="GQ9" i="6"/>
  <c r="GR9" i="6"/>
  <c r="GS9" i="6"/>
  <c r="GT9" i="6"/>
  <c r="GU9" i="6"/>
  <c r="GV9" i="6"/>
  <c r="GW9" i="6"/>
  <c r="GX9" i="6"/>
  <c r="GY9" i="6"/>
  <c r="GZ9" i="6"/>
  <c r="HA9" i="6"/>
  <c r="HB9" i="6"/>
  <c r="HC9" i="6"/>
  <c r="HD9" i="6"/>
  <c r="HE9" i="6"/>
  <c r="HF9" i="6"/>
  <c r="HG9" i="6"/>
  <c r="HH9" i="6"/>
  <c r="HI9" i="6"/>
  <c r="HJ9" i="6"/>
  <c r="HK9" i="6"/>
  <c r="HL9" i="6"/>
  <c r="HM9" i="6"/>
  <c r="HN9" i="6"/>
  <c r="HO9" i="6"/>
  <c r="HP9" i="6"/>
  <c r="HQ9" i="6"/>
  <c r="HR9" i="6"/>
  <c r="HS9" i="6"/>
  <c r="HT9" i="6"/>
  <c r="HU9" i="6"/>
  <c r="HV9" i="6"/>
  <c r="HW9" i="6"/>
  <c r="HX9" i="6"/>
  <c r="HY9" i="6"/>
  <c r="HZ9" i="6"/>
  <c r="IA9" i="6"/>
  <c r="IB9" i="6"/>
  <c r="IC9" i="6"/>
  <c r="ID9" i="6"/>
  <c r="IE9" i="6"/>
  <c r="IF9" i="6"/>
  <c r="IG9" i="6"/>
  <c r="IH9" i="6"/>
  <c r="II9" i="6"/>
  <c r="IJ9" i="6"/>
  <c r="IK9" i="6"/>
  <c r="IL9" i="6"/>
  <c r="IM9" i="6"/>
  <c r="IN9" i="6"/>
  <c r="IO9" i="6"/>
  <c r="IP9" i="6"/>
  <c r="IQ9" i="6"/>
  <c r="IR9" i="6"/>
  <c r="IS9" i="6"/>
  <c r="IT9" i="6"/>
  <c r="IU9" i="6"/>
  <c r="IV9" i="6"/>
  <c r="IW9" i="6"/>
  <c r="IX9" i="6"/>
  <c r="IY9" i="6"/>
  <c r="IZ9" i="6"/>
  <c r="JA9" i="6"/>
  <c r="JB9" i="6"/>
  <c r="JC9" i="6"/>
  <c r="JD9" i="6"/>
  <c r="JE9" i="6"/>
  <c r="JF9" i="6"/>
  <c r="JG9" i="6"/>
  <c r="JH9" i="6"/>
  <c r="JI9" i="6"/>
  <c r="JJ9" i="6"/>
  <c r="JK9" i="6"/>
  <c r="JL9" i="6"/>
  <c r="JM9" i="6"/>
  <c r="JN9" i="6"/>
  <c r="JO9" i="6"/>
  <c r="JP9" i="6"/>
  <c r="JQ9" i="6"/>
  <c r="JR9" i="6"/>
  <c r="JS9" i="6"/>
  <c r="JT9" i="6"/>
  <c r="JU9" i="6"/>
  <c r="JV9" i="6"/>
  <c r="JW9" i="6"/>
  <c r="JX9" i="6"/>
  <c r="JY9" i="6"/>
  <c r="JZ9" i="6"/>
  <c r="KA9" i="6"/>
  <c r="KB9" i="6"/>
  <c r="KC9" i="6"/>
  <c r="KD9" i="6"/>
  <c r="KE9" i="6"/>
  <c r="KF9" i="6"/>
  <c r="KG9" i="6"/>
  <c r="KH9" i="6"/>
  <c r="KI9" i="6"/>
  <c r="KJ9" i="6"/>
  <c r="KK9" i="6"/>
  <c r="KL9" i="6"/>
  <c r="KM9" i="6"/>
  <c r="KN9" i="6"/>
  <c r="KO9" i="6"/>
  <c r="KP9" i="6"/>
  <c r="KQ9" i="6"/>
  <c r="KR9" i="6"/>
  <c r="KS9" i="6"/>
  <c r="KT9" i="6"/>
  <c r="KU9" i="6"/>
  <c r="KV9" i="6"/>
  <c r="KW9" i="6"/>
  <c r="KX9" i="6"/>
  <c r="KY9" i="6"/>
  <c r="KZ9" i="6"/>
  <c r="LA9" i="6"/>
  <c r="LB9" i="6"/>
  <c r="LC9" i="6"/>
  <c r="LD9" i="6"/>
  <c r="LE9" i="6"/>
  <c r="LF9" i="6"/>
  <c r="LG9" i="6"/>
  <c r="LH9" i="6"/>
  <c r="LI9" i="6"/>
  <c r="LJ9" i="6"/>
  <c r="LK9" i="6"/>
  <c r="LL9" i="6"/>
  <c r="LM9" i="6"/>
  <c r="LN9" i="6"/>
  <c r="LO9" i="6"/>
  <c r="LP9" i="6"/>
  <c r="LQ9" i="6"/>
  <c r="LR9" i="6"/>
  <c r="LS9" i="6"/>
  <c r="LT9" i="6"/>
  <c r="LU9" i="6"/>
  <c r="LV9" i="6"/>
  <c r="LW9" i="6"/>
  <c r="LX9" i="6"/>
  <c r="LY9" i="6"/>
  <c r="LZ9" i="6"/>
  <c r="MA9" i="6"/>
  <c r="MB9" i="6"/>
  <c r="MC9" i="6"/>
  <c r="MD9" i="6"/>
  <c r="ME9" i="6"/>
  <c r="MF9" i="6"/>
  <c r="MG9" i="6"/>
  <c r="MH9" i="6"/>
  <c r="MI9" i="6"/>
  <c r="MJ9" i="6"/>
  <c r="MK9" i="6"/>
  <c r="ML9" i="6"/>
  <c r="MM9" i="6"/>
  <c r="MN9" i="6"/>
  <c r="MO9" i="6"/>
  <c r="MP9" i="6"/>
  <c r="MQ9" i="6"/>
  <c r="MR9" i="6"/>
  <c r="MS9" i="6"/>
  <c r="MT9" i="6"/>
  <c r="MU9" i="6"/>
  <c r="MV9" i="6"/>
  <c r="MW9" i="6"/>
  <c r="MX9" i="6"/>
  <c r="MY9" i="6"/>
  <c r="MZ9" i="6"/>
  <c r="NA9" i="6"/>
  <c r="NB9" i="6"/>
  <c r="NC9" i="6"/>
  <c r="ND9" i="6"/>
  <c r="NE9" i="6"/>
  <c r="NF9" i="6"/>
  <c r="NG9" i="6"/>
  <c r="NH9" i="6"/>
  <c r="NI9" i="6"/>
  <c r="NJ9" i="6"/>
  <c r="NK9" i="6"/>
  <c r="NL9" i="6"/>
  <c r="NM9" i="6"/>
  <c r="NN9" i="6"/>
  <c r="NO9" i="6"/>
  <c r="NP9" i="6"/>
  <c r="NQ9" i="6"/>
  <c r="NR9" i="6"/>
  <c r="NS9" i="6"/>
  <c r="NT9" i="6"/>
  <c r="NU9" i="6"/>
  <c r="NV9" i="6"/>
  <c r="NW9" i="6"/>
  <c r="NX9" i="6"/>
  <c r="NY9" i="6"/>
  <c r="NZ9" i="6"/>
  <c r="OA9" i="6"/>
  <c r="OB9" i="6"/>
  <c r="OC9" i="6"/>
  <c r="OD9" i="6"/>
  <c r="OE9" i="6"/>
  <c r="OF9" i="6"/>
  <c r="OG9" i="6"/>
  <c r="OH9" i="6"/>
  <c r="OI9" i="6"/>
  <c r="OJ9" i="6"/>
  <c r="OK9" i="6"/>
  <c r="OL9" i="6"/>
  <c r="OM9" i="6"/>
  <c r="ON9" i="6"/>
  <c r="OO9" i="6"/>
  <c r="OP9" i="6"/>
  <c r="OQ9" i="6"/>
  <c r="OR9" i="6"/>
  <c r="OS9" i="6"/>
  <c r="OT9" i="6"/>
  <c r="OU9" i="6"/>
  <c r="OV9" i="6"/>
  <c r="OW9" i="6"/>
  <c r="OX9" i="6"/>
  <c r="OY9" i="6"/>
  <c r="OZ9" i="6"/>
  <c r="PA9" i="6"/>
  <c r="PB9" i="6"/>
  <c r="PC9" i="6"/>
  <c r="PD9" i="6"/>
  <c r="PE9" i="6"/>
  <c r="PF9" i="6"/>
  <c r="PG9" i="6"/>
  <c r="PH9" i="6"/>
  <c r="PI9" i="6"/>
  <c r="PJ9" i="6"/>
  <c r="PK9" i="6"/>
  <c r="PL9" i="6"/>
  <c r="PM9" i="6"/>
  <c r="PN9" i="6"/>
  <c r="PO9" i="6"/>
  <c r="PP9" i="6"/>
  <c r="PQ9" i="6"/>
  <c r="PR9" i="6"/>
  <c r="PS9" i="6"/>
  <c r="PT9" i="6"/>
  <c r="PU9" i="6"/>
  <c r="PV9" i="6"/>
  <c r="PW9" i="6"/>
  <c r="PX9" i="6"/>
  <c r="PY9" i="6"/>
  <c r="PZ9" i="6"/>
  <c r="QA9" i="6"/>
  <c r="QB9" i="6"/>
  <c r="QC9" i="6"/>
  <c r="QD9" i="6"/>
  <c r="QE9" i="6"/>
  <c r="QF9" i="6"/>
  <c r="QG9" i="6"/>
  <c r="QH9" i="6"/>
  <c r="QI9" i="6"/>
  <c r="QJ9" i="6"/>
  <c r="QK9" i="6"/>
  <c r="QL9" i="6"/>
  <c r="QM9" i="6"/>
  <c r="QN9" i="6"/>
  <c r="QO9" i="6"/>
  <c r="QP9" i="6"/>
  <c r="QQ9" i="6"/>
  <c r="QR9" i="6"/>
  <c r="QS9" i="6"/>
  <c r="QT9" i="6"/>
  <c r="QU9" i="6"/>
  <c r="QV9" i="6"/>
  <c r="QW9" i="6"/>
  <c r="QX9" i="6"/>
  <c r="QY9" i="6"/>
  <c r="QZ9" i="6"/>
  <c r="RA9" i="6"/>
  <c r="RB9" i="6"/>
  <c r="RC9" i="6"/>
  <c r="RD9" i="6"/>
  <c r="RE9" i="6"/>
  <c r="RF9" i="6"/>
  <c r="RG9" i="6"/>
  <c r="RH9" i="6"/>
  <c r="RI9" i="6"/>
  <c r="RJ9" i="6"/>
  <c r="RK9" i="6"/>
  <c r="RL9" i="6"/>
  <c r="RM9" i="6"/>
  <c r="RN9" i="6"/>
  <c r="RO9" i="6"/>
  <c r="RP9" i="6"/>
  <c r="RQ9" i="6"/>
  <c r="RR9" i="6"/>
  <c r="RS9" i="6"/>
  <c r="RT9" i="6"/>
  <c r="RU9" i="6"/>
  <c r="RV9" i="6"/>
  <c r="RW9" i="6"/>
  <c r="RX9" i="6"/>
  <c r="RY9" i="6"/>
  <c r="RZ9" i="6"/>
  <c r="SA9" i="6"/>
  <c r="SB9" i="6"/>
  <c r="SC9" i="6"/>
  <c r="SD9" i="6"/>
  <c r="SE9" i="6"/>
  <c r="SF9" i="6"/>
  <c r="SG9" i="6"/>
  <c r="SH9" i="6"/>
  <c r="SI9" i="6"/>
  <c r="SJ9" i="6"/>
  <c r="SK9" i="6"/>
  <c r="SL9" i="6"/>
  <c r="SM9" i="6"/>
  <c r="SN9" i="6"/>
  <c r="SO9" i="6"/>
  <c r="SP9" i="6"/>
  <c r="SQ9" i="6"/>
  <c r="SR9" i="6"/>
  <c r="SS9" i="6"/>
  <c r="ST9" i="6"/>
  <c r="SU9" i="6"/>
  <c r="SV9" i="6"/>
  <c r="SW9" i="6"/>
  <c r="SX9" i="6"/>
  <c r="SY9" i="6"/>
  <c r="SZ9" i="6"/>
  <c r="TA9" i="6"/>
  <c r="TB9" i="6"/>
  <c r="TC9" i="6"/>
  <c r="TD9" i="6"/>
  <c r="TE9" i="6"/>
  <c r="TF9" i="6"/>
  <c r="TG9" i="6"/>
  <c r="TH9" i="6"/>
  <c r="TI9" i="6"/>
  <c r="TJ9" i="6"/>
  <c r="TK9" i="6"/>
  <c r="TL9" i="6"/>
  <c r="TM9" i="6"/>
  <c r="TN9" i="6"/>
  <c r="TO9" i="6"/>
  <c r="TP9" i="6"/>
  <c r="TQ9" i="6"/>
  <c r="TR9" i="6"/>
  <c r="TS9" i="6"/>
  <c r="TT9" i="6"/>
  <c r="TU9" i="6"/>
  <c r="TV9" i="6"/>
  <c r="TW9" i="6"/>
  <c r="TX9" i="6"/>
  <c r="TY9" i="6"/>
  <c r="TZ9" i="6"/>
  <c r="UA9" i="6"/>
  <c r="UB9" i="6"/>
  <c r="UC9" i="6"/>
  <c r="UD9" i="6"/>
  <c r="UE9" i="6"/>
  <c r="UF9" i="6"/>
  <c r="UG9" i="6"/>
  <c r="UH9" i="6"/>
  <c r="UI9" i="6"/>
  <c r="UJ9" i="6"/>
  <c r="UK9" i="6"/>
  <c r="UL9" i="6"/>
  <c r="UM9" i="6"/>
  <c r="UN9" i="6"/>
  <c r="UO9" i="6"/>
  <c r="UP9" i="6"/>
  <c r="UQ9" i="6"/>
  <c r="UR9" i="6"/>
  <c r="US9" i="6"/>
  <c r="UT9" i="6"/>
  <c r="UU9" i="6"/>
  <c r="UV9" i="6"/>
  <c r="UW9" i="6"/>
  <c r="UX9" i="6"/>
  <c r="UY9" i="6"/>
  <c r="UZ9" i="6"/>
  <c r="VA9" i="6"/>
  <c r="VB9" i="6"/>
  <c r="VC9" i="6"/>
  <c r="VD9" i="6"/>
  <c r="VE9" i="6"/>
  <c r="VF9" i="6"/>
  <c r="VG9" i="6"/>
  <c r="VH9" i="6"/>
  <c r="VI9" i="6"/>
  <c r="VJ9" i="6"/>
  <c r="VK9" i="6"/>
  <c r="VL9" i="6"/>
  <c r="VM9" i="6"/>
  <c r="VN9" i="6"/>
  <c r="VO9" i="6"/>
  <c r="VP9" i="6"/>
  <c r="VQ9" i="6"/>
  <c r="VR9" i="6"/>
  <c r="VS9" i="6"/>
  <c r="VT9" i="6"/>
  <c r="VU9" i="6"/>
  <c r="VV9" i="6"/>
  <c r="VW9" i="6"/>
  <c r="VX9" i="6"/>
  <c r="VY9" i="6"/>
  <c r="VZ9" i="6"/>
  <c r="WA9" i="6"/>
  <c r="WB9" i="6"/>
  <c r="WC9" i="6"/>
  <c r="WD9" i="6"/>
  <c r="WE9" i="6"/>
  <c r="WF9" i="6"/>
  <c r="WG9" i="6"/>
  <c r="WH9" i="6"/>
  <c r="WI9" i="6"/>
  <c r="WJ9" i="6"/>
  <c r="WK9" i="6"/>
  <c r="WL9" i="6"/>
  <c r="WM9" i="6"/>
  <c r="WN9" i="6"/>
  <c r="WO9" i="6"/>
  <c r="WP9" i="6"/>
  <c r="WQ9" i="6"/>
  <c r="WR9" i="6"/>
  <c r="WS9" i="6"/>
  <c r="WT9" i="6"/>
  <c r="WU9" i="6"/>
  <c r="WV9" i="6"/>
  <c r="WW9" i="6"/>
  <c r="WX9" i="6"/>
  <c r="WY9" i="6"/>
  <c r="WZ9" i="6"/>
  <c r="XA9" i="6"/>
  <c r="FB10" i="6"/>
  <c r="FC10" i="6"/>
  <c r="FD10" i="6"/>
  <c r="FE10" i="6"/>
  <c r="FF10" i="6"/>
  <c r="FG10" i="6"/>
  <c r="FH10" i="6"/>
  <c r="FI10" i="6"/>
  <c r="FJ10" i="6"/>
  <c r="FK10" i="6"/>
  <c r="FL10" i="6"/>
  <c r="FM10" i="6"/>
  <c r="FN10" i="6"/>
  <c r="FO10" i="6"/>
  <c r="FP10" i="6"/>
  <c r="FQ10" i="6"/>
  <c r="FR10" i="6"/>
  <c r="FS10" i="6"/>
  <c r="FT10" i="6"/>
  <c r="FU10" i="6"/>
  <c r="FV10" i="6"/>
  <c r="FW10" i="6"/>
  <c r="FX10" i="6"/>
  <c r="FY10" i="6"/>
  <c r="FZ10" i="6"/>
  <c r="GA10" i="6"/>
  <c r="GB10" i="6"/>
  <c r="GC10" i="6"/>
  <c r="GD10" i="6"/>
  <c r="GE10" i="6"/>
  <c r="GF10" i="6"/>
  <c r="GG10" i="6"/>
  <c r="GH10" i="6"/>
  <c r="GI10" i="6"/>
  <c r="GJ10" i="6"/>
  <c r="GK10" i="6"/>
  <c r="GL10" i="6"/>
  <c r="GM10" i="6"/>
  <c r="GN10" i="6"/>
  <c r="GO10" i="6"/>
  <c r="GP10" i="6"/>
  <c r="GQ10" i="6"/>
  <c r="GR10" i="6"/>
  <c r="GS10" i="6"/>
  <c r="GT10" i="6"/>
  <c r="GU10" i="6"/>
  <c r="GV10" i="6"/>
  <c r="GW10" i="6"/>
  <c r="GX10" i="6"/>
  <c r="GY10" i="6"/>
  <c r="GZ10" i="6"/>
  <c r="HA10" i="6"/>
  <c r="HB10" i="6"/>
  <c r="HC10" i="6"/>
  <c r="HD10" i="6"/>
  <c r="HE10" i="6"/>
  <c r="HF10" i="6"/>
  <c r="HG10" i="6"/>
  <c r="HH10" i="6"/>
  <c r="HI10" i="6"/>
  <c r="HJ10" i="6"/>
  <c r="HK10" i="6"/>
  <c r="HL10" i="6"/>
  <c r="HM10" i="6"/>
  <c r="HN10" i="6"/>
  <c r="HO10" i="6"/>
  <c r="HP10" i="6"/>
  <c r="HQ10" i="6"/>
  <c r="HR10" i="6"/>
  <c r="HS10" i="6"/>
  <c r="HT10" i="6"/>
  <c r="HU10" i="6"/>
  <c r="HV10" i="6"/>
  <c r="HW10" i="6"/>
  <c r="HX10" i="6"/>
  <c r="HY10" i="6"/>
  <c r="HZ10" i="6"/>
  <c r="IA10" i="6"/>
  <c r="IB10" i="6"/>
  <c r="IC10" i="6"/>
  <c r="ID10" i="6"/>
  <c r="IE10" i="6"/>
  <c r="IF10" i="6"/>
  <c r="IG10" i="6"/>
  <c r="IH10" i="6"/>
  <c r="II10" i="6"/>
  <c r="IJ10" i="6"/>
  <c r="IK10" i="6"/>
  <c r="IL10" i="6"/>
  <c r="IM10" i="6"/>
  <c r="IN10" i="6"/>
  <c r="IO10" i="6"/>
  <c r="IP10" i="6"/>
  <c r="IQ10" i="6"/>
  <c r="IR10" i="6"/>
  <c r="IS10" i="6"/>
  <c r="IT10" i="6"/>
  <c r="IU10" i="6"/>
  <c r="IV10" i="6"/>
  <c r="IW10" i="6"/>
  <c r="IX10" i="6"/>
  <c r="IY10" i="6"/>
  <c r="IZ10" i="6"/>
  <c r="JA10" i="6"/>
  <c r="JB10" i="6"/>
  <c r="JC10" i="6"/>
  <c r="JD10" i="6"/>
  <c r="JE10" i="6"/>
  <c r="JF10" i="6"/>
  <c r="JG10" i="6"/>
  <c r="JH10" i="6"/>
  <c r="JI10" i="6"/>
  <c r="JJ10" i="6"/>
  <c r="JK10" i="6"/>
  <c r="JL10" i="6"/>
  <c r="JM10" i="6"/>
  <c r="JN10" i="6"/>
  <c r="JO10" i="6"/>
  <c r="JP10" i="6"/>
  <c r="JQ10" i="6"/>
  <c r="JR10" i="6"/>
  <c r="JS10" i="6"/>
  <c r="JT10" i="6"/>
  <c r="JU10" i="6"/>
  <c r="JV10" i="6"/>
  <c r="JW10" i="6"/>
  <c r="JX10" i="6"/>
  <c r="JY10" i="6"/>
  <c r="JZ10" i="6"/>
  <c r="KA10" i="6"/>
  <c r="KB10" i="6"/>
  <c r="KC10" i="6"/>
  <c r="KD10" i="6"/>
  <c r="KE10" i="6"/>
  <c r="KF10" i="6"/>
  <c r="KG10" i="6"/>
  <c r="KH10" i="6"/>
  <c r="KI10" i="6"/>
  <c r="KJ10" i="6"/>
  <c r="KK10" i="6"/>
  <c r="KL10" i="6"/>
  <c r="KM10" i="6"/>
  <c r="KN10" i="6"/>
  <c r="KO10" i="6"/>
  <c r="KP10" i="6"/>
  <c r="KQ10" i="6"/>
  <c r="KR10" i="6"/>
  <c r="KS10" i="6"/>
  <c r="KT10" i="6"/>
  <c r="KU10" i="6"/>
  <c r="KV10" i="6"/>
  <c r="KW10" i="6"/>
  <c r="KX10" i="6"/>
  <c r="KY10" i="6"/>
  <c r="KZ10" i="6"/>
  <c r="LA10" i="6"/>
  <c r="LB10" i="6"/>
  <c r="LC10" i="6"/>
  <c r="LD10" i="6"/>
  <c r="LE10" i="6"/>
  <c r="LF10" i="6"/>
  <c r="LG10" i="6"/>
  <c r="LH10" i="6"/>
  <c r="LI10" i="6"/>
  <c r="LJ10" i="6"/>
  <c r="LK10" i="6"/>
  <c r="LL10" i="6"/>
  <c r="LM10" i="6"/>
  <c r="LN10" i="6"/>
  <c r="LO10" i="6"/>
  <c r="LP10" i="6"/>
  <c r="LQ10" i="6"/>
  <c r="LR10" i="6"/>
  <c r="LS10" i="6"/>
  <c r="LT10" i="6"/>
  <c r="LU10" i="6"/>
  <c r="LV10" i="6"/>
  <c r="LW10" i="6"/>
  <c r="LX10" i="6"/>
  <c r="LY10" i="6"/>
  <c r="LZ10" i="6"/>
  <c r="MA10" i="6"/>
  <c r="MB10" i="6"/>
  <c r="MC10" i="6"/>
  <c r="MD10" i="6"/>
  <c r="ME10" i="6"/>
  <c r="MF10" i="6"/>
  <c r="MG10" i="6"/>
  <c r="MH10" i="6"/>
  <c r="MI10" i="6"/>
  <c r="MJ10" i="6"/>
  <c r="MK10" i="6"/>
  <c r="ML10" i="6"/>
  <c r="MM10" i="6"/>
  <c r="MN10" i="6"/>
  <c r="MO10" i="6"/>
  <c r="MP10" i="6"/>
  <c r="MQ10" i="6"/>
  <c r="MR10" i="6"/>
  <c r="MS10" i="6"/>
  <c r="MT10" i="6"/>
  <c r="MU10" i="6"/>
  <c r="MV10" i="6"/>
  <c r="MW10" i="6"/>
  <c r="MX10" i="6"/>
  <c r="MY10" i="6"/>
  <c r="MZ10" i="6"/>
  <c r="NA10" i="6"/>
  <c r="NB10" i="6"/>
  <c r="NC10" i="6"/>
  <c r="ND10" i="6"/>
  <c r="NE10" i="6"/>
  <c r="NF10" i="6"/>
  <c r="NG10" i="6"/>
  <c r="NH10" i="6"/>
  <c r="NI10" i="6"/>
  <c r="NJ10" i="6"/>
  <c r="NK10" i="6"/>
  <c r="NL10" i="6"/>
  <c r="NM10" i="6"/>
  <c r="NN10" i="6"/>
  <c r="NO10" i="6"/>
  <c r="NP10" i="6"/>
  <c r="NQ10" i="6"/>
  <c r="NR10" i="6"/>
  <c r="NS10" i="6"/>
  <c r="NT10" i="6"/>
  <c r="NU10" i="6"/>
  <c r="NV10" i="6"/>
  <c r="NW10" i="6"/>
  <c r="NX10" i="6"/>
  <c r="NY10" i="6"/>
  <c r="NZ10" i="6"/>
  <c r="OA10" i="6"/>
  <c r="OB10" i="6"/>
  <c r="OC10" i="6"/>
  <c r="OD10" i="6"/>
  <c r="OE10" i="6"/>
  <c r="OF10" i="6"/>
  <c r="OG10" i="6"/>
  <c r="OH10" i="6"/>
  <c r="OI10" i="6"/>
  <c r="OJ10" i="6"/>
  <c r="OK10" i="6"/>
  <c r="OL10" i="6"/>
  <c r="OM10" i="6"/>
  <c r="ON10" i="6"/>
  <c r="OO10" i="6"/>
  <c r="OP10" i="6"/>
  <c r="OQ10" i="6"/>
  <c r="OR10" i="6"/>
  <c r="OS10" i="6"/>
  <c r="OT10" i="6"/>
  <c r="OU10" i="6"/>
  <c r="OV10" i="6"/>
  <c r="OW10" i="6"/>
  <c r="OX10" i="6"/>
  <c r="OY10" i="6"/>
  <c r="OZ10" i="6"/>
  <c r="PA10" i="6"/>
  <c r="PB10" i="6"/>
  <c r="PC10" i="6"/>
  <c r="PD10" i="6"/>
  <c r="PE10" i="6"/>
  <c r="PF10" i="6"/>
  <c r="PG10" i="6"/>
  <c r="PH10" i="6"/>
  <c r="PI10" i="6"/>
  <c r="PJ10" i="6"/>
  <c r="PK10" i="6"/>
  <c r="PL10" i="6"/>
  <c r="PM10" i="6"/>
  <c r="PN10" i="6"/>
  <c r="PO10" i="6"/>
  <c r="PP10" i="6"/>
  <c r="PQ10" i="6"/>
  <c r="PR10" i="6"/>
  <c r="PS10" i="6"/>
  <c r="PT10" i="6"/>
  <c r="PU10" i="6"/>
  <c r="PV10" i="6"/>
  <c r="PW10" i="6"/>
  <c r="PX10" i="6"/>
  <c r="PY10" i="6"/>
  <c r="PZ10" i="6"/>
  <c r="QA10" i="6"/>
  <c r="QB10" i="6"/>
  <c r="QC10" i="6"/>
  <c r="QD10" i="6"/>
  <c r="QE10" i="6"/>
  <c r="QF10" i="6"/>
  <c r="QG10" i="6"/>
  <c r="QH10" i="6"/>
  <c r="QI10" i="6"/>
  <c r="QJ10" i="6"/>
  <c r="QK10" i="6"/>
  <c r="QL10" i="6"/>
  <c r="QM10" i="6"/>
  <c r="QN10" i="6"/>
  <c r="QO10" i="6"/>
  <c r="QP10" i="6"/>
  <c r="QQ10" i="6"/>
  <c r="QR10" i="6"/>
  <c r="QS10" i="6"/>
  <c r="QT10" i="6"/>
  <c r="QU10" i="6"/>
  <c r="QV10" i="6"/>
  <c r="QW10" i="6"/>
  <c r="QX10" i="6"/>
  <c r="QY10" i="6"/>
  <c r="QZ10" i="6"/>
  <c r="RA10" i="6"/>
  <c r="RB10" i="6"/>
  <c r="RC10" i="6"/>
  <c r="RD10" i="6"/>
  <c r="RE10" i="6"/>
  <c r="RF10" i="6"/>
  <c r="RG10" i="6"/>
  <c r="RH10" i="6"/>
  <c r="RI10" i="6"/>
  <c r="RJ10" i="6"/>
  <c r="RK10" i="6"/>
  <c r="RL10" i="6"/>
  <c r="RM10" i="6"/>
  <c r="RN10" i="6"/>
  <c r="RO10" i="6"/>
  <c r="RP10" i="6"/>
  <c r="RQ10" i="6"/>
  <c r="RR10" i="6"/>
  <c r="RS10" i="6"/>
  <c r="RT10" i="6"/>
  <c r="RU10" i="6"/>
  <c r="RV10" i="6"/>
  <c r="RW10" i="6"/>
  <c r="RX10" i="6"/>
  <c r="RY10" i="6"/>
  <c r="RZ10" i="6"/>
  <c r="SA10" i="6"/>
  <c r="SB10" i="6"/>
  <c r="SC10" i="6"/>
  <c r="SD10" i="6"/>
  <c r="SE10" i="6"/>
  <c r="SF10" i="6"/>
  <c r="SG10" i="6"/>
  <c r="SH10" i="6"/>
  <c r="SI10" i="6"/>
  <c r="SJ10" i="6"/>
  <c r="SK10" i="6"/>
  <c r="SL10" i="6"/>
  <c r="SM10" i="6"/>
  <c r="SN10" i="6"/>
  <c r="SO10" i="6"/>
  <c r="SP10" i="6"/>
  <c r="SQ10" i="6"/>
  <c r="SR10" i="6"/>
  <c r="SS10" i="6"/>
  <c r="ST10" i="6"/>
  <c r="SU10" i="6"/>
  <c r="SV10" i="6"/>
  <c r="SW10" i="6"/>
  <c r="SX10" i="6"/>
  <c r="SY10" i="6"/>
  <c r="SZ10" i="6"/>
  <c r="TA10" i="6"/>
  <c r="TB10" i="6"/>
  <c r="TC10" i="6"/>
  <c r="TD10" i="6"/>
  <c r="TE10" i="6"/>
  <c r="TF10" i="6"/>
  <c r="TG10" i="6"/>
  <c r="TH10" i="6"/>
  <c r="TI10" i="6"/>
  <c r="TJ10" i="6"/>
  <c r="TK10" i="6"/>
  <c r="TL10" i="6"/>
  <c r="TM10" i="6"/>
  <c r="TN10" i="6"/>
  <c r="TO10" i="6"/>
  <c r="TP10" i="6"/>
  <c r="TQ10" i="6"/>
  <c r="TR10" i="6"/>
  <c r="TS10" i="6"/>
  <c r="TT10" i="6"/>
  <c r="TU10" i="6"/>
  <c r="TV10" i="6"/>
  <c r="TW10" i="6"/>
  <c r="TX10" i="6"/>
  <c r="TY10" i="6"/>
  <c r="TZ10" i="6"/>
  <c r="UA10" i="6"/>
  <c r="UB10" i="6"/>
  <c r="UC10" i="6"/>
  <c r="UD10" i="6"/>
  <c r="UE10" i="6"/>
  <c r="UF10" i="6"/>
  <c r="UG10" i="6"/>
  <c r="UH10" i="6"/>
  <c r="UI10" i="6"/>
  <c r="UJ10" i="6"/>
  <c r="UK10" i="6"/>
  <c r="UL10" i="6"/>
  <c r="UM10" i="6"/>
  <c r="UN10" i="6"/>
  <c r="UO10" i="6"/>
  <c r="UP10" i="6"/>
  <c r="UQ10" i="6"/>
  <c r="UR10" i="6"/>
  <c r="US10" i="6"/>
  <c r="UT10" i="6"/>
  <c r="UU10" i="6"/>
  <c r="UV10" i="6"/>
  <c r="UW10" i="6"/>
  <c r="UX10" i="6"/>
  <c r="UY10" i="6"/>
  <c r="UZ10" i="6"/>
  <c r="VA10" i="6"/>
  <c r="VB10" i="6"/>
  <c r="VC10" i="6"/>
  <c r="VD10" i="6"/>
  <c r="VE10" i="6"/>
  <c r="VF10" i="6"/>
  <c r="VG10" i="6"/>
  <c r="VH10" i="6"/>
  <c r="VI10" i="6"/>
  <c r="VJ10" i="6"/>
  <c r="VK10" i="6"/>
  <c r="VL10" i="6"/>
  <c r="VM10" i="6"/>
  <c r="VN10" i="6"/>
  <c r="VO10" i="6"/>
  <c r="VP10" i="6"/>
  <c r="VQ10" i="6"/>
  <c r="VR10" i="6"/>
  <c r="VS10" i="6"/>
  <c r="VT10" i="6"/>
  <c r="VU10" i="6"/>
  <c r="VV10" i="6"/>
  <c r="VW10" i="6"/>
  <c r="VX10" i="6"/>
  <c r="VY10" i="6"/>
  <c r="VZ10" i="6"/>
  <c r="WA10" i="6"/>
  <c r="WB10" i="6"/>
  <c r="WC10" i="6"/>
  <c r="WD10" i="6"/>
  <c r="WE10" i="6"/>
  <c r="WF10" i="6"/>
  <c r="WG10" i="6"/>
  <c r="WH10" i="6"/>
  <c r="WI10" i="6"/>
  <c r="WJ10" i="6"/>
  <c r="WK10" i="6"/>
  <c r="WL10" i="6"/>
  <c r="WM10" i="6"/>
  <c r="WN10" i="6"/>
  <c r="WO10" i="6"/>
  <c r="WP10" i="6"/>
  <c r="WQ10" i="6"/>
  <c r="WR10" i="6"/>
  <c r="WS10" i="6"/>
  <c r="WT10" i="6"/>
  <c r="WU10" i="6"/>
  <c r="WV10" i="6"/>
  <c r="WW10" i="6"/>
  <c r="WX10" i="6"/>
  <c r="WY10" i="6"/>
  <c r="WZ10" i="6"/>
  <c r="XA10" i="6"/>
  <c r="FB11" i="6"/>
  <c r="FC11" i="6"/>
  <c r="FD11" i="6"/>
  <c r="FE11" i="6"/>
  <c r="FF11" i="6"/>
  <c r="FG11" i="6"/>
  <c r="FH11" i="6"/>
  <c r="FI11" i="6"/>
  <c r="FJ11" i="6"/>
  <c r="FK11" i="6"/>
  <c r="FL11" i="6"/>
  <c r="FM11" i="6"/>
  <c r="FN11" i="6"/>
  <c r="FO11" i="6"/>
  <c r="FP11" i="6"/>
  <c r="FQ11" i="6"/>
  <c r="FR11" i="6"/>
  <c r="FS11" i="6"/>
  <c r="FT11" i="6"/>
  <c r="FU11" i="6"/>
  <c r="FV11" i="6"/>
  <c r="FW11" i="6"/>
  <c r="FX11" i="6"/>
  <c r="FY11" i="6"/>
  <c r="FZ11" i="6"/>
  <c r="GA11" i="6"/>
  <c r="GB11" i="6"/>
  <c r="GC11" i="6"/>
  <c r="GD11" i="6"/>
  <c r="GE11" i="6"/>
  <c r="GF11" i="6"/>
  <c r="GG11" i="6"/>
  <c r="GH11" i="6"/>
  <c r="GI11" i="6"/>
  <c r="GJ11" i="6"/>
  <c r="GK11" i="6"/>
  <c r="GL11" i="6"/>
  <c r="GM11" i="6"/>
  <c r="GN11" i="6"/>
  <c r="GO11" i="6"/>
  <c r="GP11" i="6"/>
  <c r="GQ11" i="6"/>
  <c r="GR11" i="6"/>
  <c r="GS11" i="6"/>
  <c r="GT11" i="6"/>
  <c r="GU11" i="6"/>
  <c r="GV11" i="6"/>
  <c r="GW11" i="6"/>
  <c r="GX11" i="6"/>
  <c r="GY11" i="6"/>
  <c r="GZ11" i="6"/>
  <c r="HA11" i="6"/>
  <c r="HB11" i="6"/>
  <c r="HC11" i="6"/>
  <c r="HD11" i="6"/>
  <c r="HE11" i="6"/>
  <c r="HF11" i="6"/>
  <c r="HG11" i="6"/>
  <c r="HH11" i="6"/>
  <c r="HI11" i="6"/>
  <c r="HJ11" i="6"/>
  <c r="HK11" i="6"/>
  <c r="HL11" i="6"/>
  <c r="HM11" i="6"/>
  <c r="HN11" i="6"/>
  <c r="HO11" i="6"/>
  <c r="HP11" i="6"/>
  <c r="HQ11" i="6"/>
  <c r="HR11" i="6"/>
  <c r="HS11" i="6"/>
  <c r="HT11" i="6"/>
  <c r="HU11" i="6"/>
  <c r="HV11" i="6"/>
  <c r="HW11" i="6"/>
  <c r="HX11" i="6"/>
  <c r="HY11" i="6"/>
  <c r="HZ11" i="6"/>
  <c r="IA11" i="6"/>
  <c r="IB11" i="6"/>
  <c r="IC11" i="6"/>
  <c r="ID11" i="6"/>
  <c r="IE11" i="6"/>
  <c r="IF11" i="6"/>
  <c r="IG11" i="6"/>
  <c r="IH11" i="6"/>
  <c r="II11" i="6"/>
  <c r="IJ11" i="6"/>
  <c r="IK11" i="6"/>
  <c r="IL11" i="6"/>
  <c r="IM11" i="6"/>
  <c r="IN11" i="6"/>
  <c r="IO11" i="6"/>
  <c r="IP11" i="6"/>
  <c r="IQ11" i="6"/>
  <c r="IR11" i="6"/>
  <c r="IS11" i="6"/>
  <c r="IT11" i="6"/>
  <c r="IU11" i="6"/>
  <c r="IV11" i="6"/>
  <c r="IW11" i="6"/>
  <c r="IX11" i="6"/>
  <c r="IY11" i="6"/>
  <c r="IZ11" i="6"/>
  <c r="JA11" i="6"/>
  <c r="JB11" i="6"/>
  <c r="JC11" i="6"/>
  <c r="JD11" i="6"/>
  <c r="JE11" i="6"/>
  <c r="JF11" i="6"/>
  <c r="JG11" i="6"/>
  <c r="JH11" i="6"/>
  <c r="JI11" i="6"/>
  <c r="JJ11" i="6"/>
  <c r="JK11" i="6"/>
  <c r="JL11" i="6"/>
  <c r="JM11" i="6"/>
  <c r="JN11" i="6"/>
  <c r="JO11" i="6"/>
  <c r="JP11" i="6"/>
  <c r="JQ11" i="6"/>
  <c r="JR11" i="6"/>
  <c r="JS11" i="6"/>
  <c r="JT11" i="6"/>
  <c r="JU11" i="6"/>
  <c r="JV11" i="6"/>
  <c r="JW11" i="6"/>
  <c r="JX11" i="6"/>
  <c r="JY11" i="6"/>
  <c r="JZ11" i="6"/>
  <c r="KA11" i="6"/>
  <c r="KB11" i="6"/>
  <c r="KC11" i="6"/>
  <c r="KD11" i="6"/>
  <c r="KE11" i="6"/>
  <c r="KF11" i="6"/>
  <c r="KG11" i="6"/>
  <c r="KH11" i="6"/>
  <c r="KI11" i="6"/>
  <c r="KJ11" i="6"/>
  <c r="KK11" i="6"/>
  <c r="KL11" i="6"/>
  <c r="KM11" i="6"/>
  <c r="KN11" i="6"/>
  <c r="KO11" i="6"/>
  <c r="KP11" i="6"/>
  <c r="KQ11" i="6"/>
  <c r="KR11" i="6"/>
  <c r="KS11" i="6"/>
  <c r="KT11" i="6"/>
  <c r="KU11" i="6"/>
  <c r="KV11" i="6"/>
  <c r="KW11" i="6"/>
  <c r="KX11" i="6"/>
  <c r="KY11" i="6"/>
  <c r="KZ11" i="6"/>
  <c r="LA11" i="6"/>
  <c r="LB11" i="6"/>
  <c r="LC11" i="6"/>
  <c r="LD11" i="6"/>
  <c r="LE11" i="6"/>
  <c r="LF11" i="6"/>
  <c r="LG11" i="6"/>
  <c r="LH11" i="6"/>
  <c r="LI11" i="6"/>
  <c r="LJ11" i="6"/>
  <c r="LK11" i="6"/>
  <c r="LL11" i="6"/>
  <c r="LM11" i="6"/>
  <c r="LN11" i="6"/>
  <c r="LO11" i="6"/>
  <c r="LP11" i="6"/>
  <c r="LQ11" i="6"/>
  <c r="LR11" i="6"/>
  <c r="LS11" i="6"/>
  <c r="LT11" i="6"/>
  <c r="LU11" i="6"/>
  <c r="LV11" i="6"/>
  <c r="LW11" i="6"/>
  <c r="LX11" i="6"/>
  <c r="LY11" i="6"/>
  <c r="LZ11" i="6"/>
  <c r="MA11" i="6"/>
  <c r="MB11" i="6"/>
  <c r="MC11" i="6"/>
  <c r="MD11" i="6"/>
  <c r="ME11" i="6"/>
  <c r="MF11" i="6"/>
  <c r="MG11" i="6"/>
  <c r="MH11" i="6"/>
  <c r="MI11" i="6"/>
  <c r="MJ11" i="6"/>
  <c r="MK11" i="6"/>
  <c r="ML11" i="6"/>
  <c r="MM11" i="6"/>
  <c r="MN11" i="6"/>
  <c r="MO11" i="6"/>
  <c r="MP11" i="6"/>
  <c r="MQ11" i="6"/>
  <c r="MR11" i="6"/>
  <c r="MS11" i="6"/>
  <c r="MT11" i="6"/>
  <c r="MU11" i="6"/>
  <c r="MV11" i="6"/>
  <c r="MW11" i="6"/>
  <c r="MX11" i="6"/>
  <c r="MY11" i="6"/>
  <c r="MZ11" i="6"/>
  <c r="NA11" i="6"/>
  <c r="NB11" i="6"/>
  <c r="NC11" i="6"/>
  <c r="ND11" i="6"/>
  <c r="NE11" i="6"/>
  <c r="NF11" i="6"/>
  <c r="NG11" i="6"/>
  <c r="NH11" i="6"/>
  <c r="NI11" i="6"/>
  <c r="NJ11" i="6"/>
  <c r="NK11" i="6"/>
  <c r="NL11" i="6"/>
  <c r="NM11" i="6"/>
  <c r="NN11" i="6"/>
  <c r="NO11" i="6"/>
  <c r="NP11" i="6"/>
  <c r="NQ11" i="6"/>
  <c r="NR11" i="6"/>
  <c r="NS11" i="6"/>
  <c r="NT11" i="6"/>
  <c r="NU11" i="6"/>
  <c r="NV11" i="6"/>
  <c r="NW11" i="6"/>
  <c r="NX11" i="6"/>
  <c r="NY11" i="6"/>
  <c r="NZ11" i="6"/>
  <c r="OA11" i="6"/>
  <c r="OB11" i="6"/>
  <c r="OC11" i="6"/>
  <c r="OD11" i="6"/>
  <c r="OE11" i="6"/>
  <c r="OF11" i="6"/>
  <c r="OG11" i="6"/>
  <c r="OH11" i="6"/>
  <c r="OI11" i="6"/>
  <c r="OJ11" i="6"/>
  <c r="OK11" i="6"/>
  <c r="OL11" i="6"/>
  <c r="OM11" i="6"/>
  <c r="ON11" i="6"/>
  <c r="OO11" i="6"/>
  <c r="OP11" i="6"/>
  <c r="OQ11" i="6"/>
  <c r="OR11" i="6"/>
  <c r="OS11" i="6"/>
  <c r="OT11" i="6"/>
  <c r="OU11" i="6"/>
  <c r="OV11" i="6"/>
  <c r="OW11" i="6"/>
  <c r="OX11" i="6"/>
  <c r="OY11" i="6"/>
  <c r="OZ11" i="6"/>
  <c r="PA11" i="6"/>
  <c r="PB11" i="6"/>
  <c r="PC11" i="6"/>
  <c r="PD11" i="6"/>
  <c r="PE11" i="6"/>
  <c r="PF11" i="6"/>
  <c r="PG11" i="6"/>
  <c r="PH11" i="6"/>
  <c r="PI11" i="6"/>
  <c r="PJ11" i="6"/>
  <c r="PK11" i="6"/>
  <c r="PL11" i="6"/>
  <c r="PM11" i="6"/>
  <c r="PN11" i="6"/>
  <c r="PO11" i="6"/>
  <c r="PP11" i="6"/>
  <c r="PQ11" i="6"/>
  <c r="PR11" i="6"/>
  <c r="PS11" i="6"/>
  <c r="PT11" i="6"/>
  <c r="PU11" i="6"/>
  <c r="PV11" i="6"/>
  <c r="PW11" i="6"/>
  <c r="PX11" i="6"/>
  <c r="PY11" i="6"/>
  <c r="PZ11" i="6"/>
  <c r="QA11" i="6"/>
  <c r="QB11" i="6"/>
  <c r="QC11" i="6"/>
  <c r="QD11" i="6"/>
  <c r="QE11" i="6"/>
  <c r="QF11" i="6"/>
  <c r="QG11" i="6"/>
  <c r="QH11" i="6"/>
  <c r="QI11" i="6"/>
  <c r="QJ11" i="6"/>
  <c r="QK11" i="6"/>
  <c r="QL11" i="6"/>
  <c r="QM11" i="6"/>
  <c r="QN11" i="6"/>
  <c r="QO11" i="6"/>
  <c r="QP11" i="6"/>
  <c r="QQ11" i="6"/>
  <c r="QR11" i="6"/>
  <c r="QS11" i="6"/>
  <c r="QT11" i="6"/>
  <c r="QU11" i="6"/>
  <c r="QV11" i="6"/>
  <c r="QW11" i="6"/>
  <c r="QX11" i="6"/>
  <c r="QY11" i="6"/>
  <c r="QZ11" i="6"/>
  <c r="RA11" i="6"/>
  <c r="RB11" i="6"/>
  <c r="RC11" i="6"/>
  <c r="RD11" i="6"/>
  <c r="RE11" i="6"/>
  <c r="RF11" i="6"/>
  <c r="RG11" i="6"/>
  <c r="RH11" i="6"/>
  <c r="RI11" i="6"/>
  <c r="RJ11" i="6"/>
  <c r="RK11" i="6"/>
  <c r="RL11" i="6"/>
  <c r="RM11" i="6"/>
  <c r="RN11" i="6"/>
  <c r="RO11" i="6"/>
  <c r="RP11" i="6"/>
  <c r="RQ11" i="6"/>
  <c r="RR11" i="6"/>
  <c r="RS11" i="6"/>
  <c r="RT11" i="6"/>
  <c r="RU11" i="6"/>
  <c r="RV11" i="6"/>
  <c r="RW11" i="6"/>
  <c r="RX11" i="6"/>
  <c r="RY11" i="6"/>
  <c r="RZ11" i="6"/>
  <c r="SA11" i="6"/>
  <c r="SB11" i="6"/>
  <c r="SC11" i="6"/>
  <c r="SD11" i="6"/>
  <c r="SE11" i="6"/>
  <c r="SF11" i="6"/>
  <c r="SG11" i="6"/>
  <c r="SH11" i="6"/>
  <c r="SI11" i="6"/>
  <c r="SJ11" i="6"/>
  <c r="SK11" i="6"/>
  <c r="SL11" i="6"/>
  <c r="SM11" i="6"/>
  <c r="SN11" i="6"/>
  <c r="SO11" i="6"/>
  <c r="SP11" i="6"/>
  <c r="SQ11" i="6"/>
  <c r="SR11" i="6"/>
  <c r="SS11" i="6"/>
  <c r="ST11" i="6"/>
  <c r="SU11" i="6"/>
  <c r="SV11" i="6"/>
  <c r="SW11" i="6"/>
  <c r="SX11" i="6"/>
  <c r="SY11" i="6"/>
  <c r="SZ11" i="6"/>
  <c r="TA11" i="6"/>
  <c r="TB11" i="6"/>
  <c r="TC11" i="6"/>
  <c r="TD11" i="6"/>
  <c r="TE11" i="6"/>
  <c r="TF11" i="6"/>
  <c r="TG11" i="6"/>
  <c r="TH11" i="6"/>
  <c r="TI11" i="6"/>
  <c r="TJ11" i="6"/>
  <c r="TK11" i="6"/>
  <c r="TL11" i="6"/>
  <c r="TM11" i="6"/>
  <c r="TN11" i="6"/>
  <c r="TO11" i="6"/>
  <c r="TP11" i="6"/>
  <c r="TQ11" i="6"/>
  <c r="TR11" i="6"/>
  <c r="TS11" i="6"/>
  <c r="TT11" i="6"/>
  <c r="TU11" i="6"/>
  <c r="TV11" i="6"/>
  <c r="TW11" i="6"/>
  <c r="TX11" i="6"/>
  <c r="TY11" i="6"/>
  <c r="TZ11" i="6"/>
  <c r="UA11" i="6"/>
  <c r="UB11" i="6"/>
  <c r="UC11" i="6"/>
  <c r="UD11" i="6"/>
  <c r="UE11" i="6"/>
  <c r="UF11" i="6"/>
  <c r="UG11" i="6"/>
  <c r="UH11" i="6"/>
  <c r="UI11" i="6"/>
  <c r="UJ11" i="6"/>
  <c r="UK11" i="6"/>
  <c r="UL11" i="6"/>
  <c r="UM11" i="6"/>
  <c r="UN11" i="6"/>
  <c r="UO11" i="6"/>
  <c r="UP11" i="6"/>
  <c r="UQ11" i="6"/>
  <c r="UR11" i="6"/>
  <c r="US11" i="6"/>
  <c r="UT11" i="6"/>
  <c r="UU11" i="6"/>
  <c r="UV11" i="6"/>
  <c r="UW11" i="6"/>
  <c r="UX11" i="6"/>
  <c r="UY11" i="6"/>
  <c r="UZ11" i="6"/>
  <c r="VA11" i="6"/>
  <c r="VB11" i="6"/>
  <c r="VC11" i="6"/>
  <c r="VD11" i="6"/>
  <c r="VE11" i="6"/>
  <c r="VF11" i="6"/>
  <c r="VG11" i="6"/>
  <c r="VH11" i="6"/>
  <c r="VI11" i="6"/>
  <c r="VJ11" i="6"/>
  <c r="VK11" i="6"/>
  <c r="VL11" i="6"/>
  <c r="VM11" i="6"/>
  <c r="VN11" i="6"/>
  <c r="VO11" i="6"/>
  <c r="VP11" i="6"/>
  <c r="VQ11" i="6"/>
  <c r="VR11" i="6"/>
  <c r="VS11" i="6"/>
  <c r="VT11" i="6"/>
  <c r="VU11" i="6"/>
  <c r="VV11" i="6"/>
  <c r="VW11" i="6"/>
  <c r="VX11" i="6"/>
  <c r="VY11" i="6"/>
  <c r="VZ11" i="6"/>
  <c r="WA11" i="6"/>
  <c r="WB11" i="6"/>
  <c r="WC11" i="6"/>
  <c r="WD11" i="6"/>
  <c r="WE11" i="6"/>
  <c r="WF11" i="6"/>
  <c r="WG11" i="6"/>
  <c r="WH11" i="6"/>
  <c r="WI11" i="6"/>
  <c r="WJ11" i="6"/>
  <c r="WK11" i="6"/>
  <c r="WL11" i="6"/>
  <c r="WM11" i="6"/>
  <c r="WN11" i="6"/>
  <c r="WO11" i="6"/>
  <c r="WP11" i="6"/>
  <c r="WQ11" i="6"/>
  <c r="WR11" i="6"/>
  <c r="WS11" i="6"/>
  <c r="WT11" i="6"/>
  <c r="WU11" i="6"/>
  <c r="WV11" i="6"/>
  <c r="WW11" i="6"/>
  <c r="WX11" i="6"/>
  <c r="WY11" i="6"/>
  <c r="WZ11" i="6"/>
  <c r="XA11" i="6"/>
  <c r="FB12" i="6"/>
  <c r="FC12" i="6"/>
  <c r="FD12" i="6"/>
  <c r="FE12" i="6"/>
  <c r="FF12" i="6"/>
  <c r="FG12" i="6"/>
  <c r="FH12" i="6"/>
  <c r="FI12" i="6"/>
  <c r="FJ12" i="6"/>
  <c r="FK12" i="6"/>
  <c r="FL12" i="6"/>
  <c r="FM12" i="6"/>
  <c r="FN12" i="6"/>
  <c r="FO12" i="6"/>
  <c r="FP12" i="6"/>
  <c r="FQ12" i="6"/>
  <c r="FR12" i="6"/>
  <c r="FS12" i="6"/>
  <c r="FT12" i="6"/>
  <c r="FU12" i="6"/>
  <c r="FV12" i="6"/>
  <c r="FW12" i="6"/>
  <c r="FX12" i="6"/>
  <c r="FY12" i="6"/>
  <c r="FZ12" i="6"/>
  <c r="GA12" i="6"/>
  <c r="GB12" i="6"/>
  <c r="GC12" i="6"/>
  <c r="GD12" i="6"/>
  <c r="GE12" i="6"/>
  <c r="GF12" i="6"/>
  <c r="GG12" i="6"/>
  <c r="GH12" i="6"/>
  <c r="GI12" i="6"/>
  <c r="GJ12" i="6"/>
  <c r="GK12" i="6"/>
  <c r="GL12" i="6"/>
  <c r="GM12" i="6"/>
  <c r="GN12" i="6"/>
  <c r="GO12" i="6"/>
  <c r="GP12" i="6"/>
  <c r="GQ12" i="6"/>
  <c r="GR12" i="6"/>
  <c r="GS12" i="6"/>
  <c r="GT12" i="6"/>
  <c r="GU12" i="6"/>
  <c r="GV12" i="6"/>
  <c r="GW12" i="6"/>
  <c r="GX12" i="6"/>
  <c r="GY12" i="6"/>
  <c r="GZ12" i="6"/>
  <c r="HA12" i="6"/>
  <c r="HB12" i="6"/>
  <c r="HC12" i="6"/>
  <c r="HD12" i="6"/>
  <c r="HE12" i="6"/>
  <c r="HF12" i="6"/>
  <c r="HG12" i="6"/>
  <c r="HH12" i="6"/>
  <c r="HI12" i="6"/>
  <c r="HJ12" i="6"/>
  <c r="HK12" i="6"/>
  <c r="HL12" i="6"/>
  <c r="HM12" i="6"/>
  <c r="HN12" i="6"/>
  <c r="HO12" i="6"/>
  <c r="HP12" i="6"/>
  <c r="HQ12" i="6"/>
  <c r="HR12" i="6"/>
  <c r="HS12" i="6"/>
  <c r="HT12" i="6"/>
  <c r="HU12" i="6"/>
  <c r="HV12" i="6"/>
  <c r="HW12" i="6"/>
  <c r="HX12" i="6"/>
  <c r="HY12" i="6"/>
  <c r="HZ12" i="6"/>
  <c r="IA12" i="6"/>
  <c r="IB12" i="6"/>
  <c r="IC12" i="6"/>
  <c r="ID12" i="6"/>
  <c r="IE12" i="6"/>
  <c r="IF12" i="6"/>
  <c r="IG12" i="6"/>
  <c r="IH12" i="6"/>
  <c r="II12" i="6"/>
  <c r="IJ12" i="6"/>
  <c r="IK12" i="6"/>
  <c r="IL12" i="6"/>
  <c r="IM12" i="6"/>
  <c r="IN12" i="6"/>
  <c r="IO12" i="6"/>
  <c r="IP12" i="6"/>
  <c r="IQ12" i="6"/>
  <c r="IR12" i="6"/>
  <c r="IS12" i="6"/>
  <c r="IT12" i="6"/>
  <c r="IU12" i="6"/>
  <c r="IV12" i="6"/>
  <c r="IW12" i="6"/>
  <c r="IX12" i="6"/>
  <c r="IY12" i="6"/>
  <c r="IZ12" i="6"/>
  <c r="JA12" i="6"/>
  <c r="JB12" i="6"/>
  <c r="JC12" i="6"/>
  <c r="JD12" i="6"/>
  <c r="JE12" i="6"/>
  <c r="JF12" i="6"/>
  <c r="JG12" i="6"/>
  <c r="JH12" i="6"/>
  <c r="JI12" i="6"/>
  <c r="JJ12" i="6"/>
  <c r="JK12" i="6"/>
  <c r="JL12" i="6"/>
  <c r="JM12" i="6"/>
  <c r="JN12" i="6"/>
  <c r="JO12" i="6"/>
  <c r="JP12" i="6"/>
  <c r="JQ12" i="6"/>
  <c r="JR12" i="6"/>
  <c r="JS12" i="6"/>
  <c r="JT12" i="6"/>
  <c r="JU12" i="6"/>
  <c r="JV12" i="6"/>
  <c r="JW12" i="6"/>
  <c r="JX12" i="6"/>
  <c r="JY12" i="6"/>
  <c r="JZ12" i="6"/>
  <c r="KA12" i="6"/>
  <c r="KB12" i="6"/>
  <c r="KC12" i="6"/>
  <c r="KD12" i="6"/>
  <c r="KE12" i="6"/>
  <c r="KF12" i="6"/>
  <c r="KG12" i="6"/>
  <c r="KH12" i="6"/>
  <c r="KI12" i="6"/>
  <c r="KJ12" i="6"/>
  <c r="KK12" i="6"/>
  <c r="KL12" i="6"/>
  <c r="KM12" i="6"/>
  <c r="KN12" i="6"/>
  <c r="KO12" i="6"/>
  <c r="KP12" i="6"/>
  <c r="KQ12" i="6"/>
  <c r="KR12" i="6"/>
  <c r="KS12" i="6"/>
  <c r="KT12" i="6"/>
  <c r="KU12" i="6"/>
  <c r="KV12" i="6"/>
  <c r="KW12" i="6"/>
  <c r="KX12" i="6"/>
  <c r="KY12" i="6"/>
  <c r="KZ12" i="6"/>
  <c r="LA12" i="6"/>
  <c r="LB12" i="6"/>
  <c r="LC12" i="6"/>
  <c r="LD12" i="6"/>
  <c r="LE12" i="6"/>
  <c r="LF12" i="6"/>
  <c r="LG12" i="6"/>
  <c r="LH12" i="6"/>
  <c r="LI12" i="6"/>
  <c r="LJ12" i="6"/>
  <c r="LK12" i="6"/>
  <c r="LL12" i="6"/>
  <c r="LM12" i="6"/>
  <c r="LN12" i="6"/>
  <c r="LO12" i="6"/>
  <c r="LP12" i="6"/>
  <c r="LQ12" i="6"/>
  <c r="LR12" i="6"/>
  <c r="LS12" i="6"/>
  <c r="LT12" i="6"/>
  <c r="LU12" i="6"/>
  <c r="LV12" i="6"/>
  <c r="LW12" i="6"/>
  <c r="LX12" i="6"/>
  <c r="LY12" i="6"/>
  <c r="LZ12" i="6"/>
  <c r="MA12" i="6"/>
  <c r="MB12" i="6"/>
  <c r="MC12" i="6"/>
  <c r="MD12" i="6"/>
  <c r="ME12" i="6"/>
  <c r="MF12" i="6"/>
  <c r="MG12" i="6"/>
  <c r="MH12" i="6"/>
  <c r="MI12" i="6"/>
  <c r="MJ12" i="6"/>
  <c r="MK12" i="6"/>
  <c r="ML12" i="6"/>
  <c r="MM12" i="6"/>
  <c r="MN12" i="6"/>
  <c r="MO12" i="6"/>
  <c r="MP12" i="6"/>
  <c r="MQ12" i="6"/>
  <c r="MR12" i="6"/>
  <c r="MS12" i="6"/>
  <c r="MT12" i="6"/>
  <c r="MU12" i="6"/>
  <c r="MV12" i="6"/>
  <c r="MW12" i="6"/>
  <c r="MX12" i="6"/>
  <c r="MY12" i="6"/>
  <c r="MZ12" i="6"/>
  <c r="NA12" i="6"/>
  <c r="NB12" i="6"/>
  <c r="NC12" i="6"/>
  <c r="ND12" i="6"/>
  <c r="NE12" i="6"/>
  <c r="NF12" i="6"/>
  <c r="NG12" i="6"/>
  <c r="NH12" i="6"/>
  <c r="NI12" i="6"/>
  <c r="NJ12" i="6"/>
  <c r="NK12" i="6"/>
  <c r="NL12" i="6"/>
  <c r="NM12" i="6"/>
  <c r="NN12" i="6"/>
  <c r="NO12" i="6"/>
  <c r="NP12" i="6"/>
  <c r="NQ12" i="6"/>
  <c r="NR12" i="6"/>
  <c r="NS12" i="6"/>
  <c r="NT12" i="6"/>
  <c r="NU12" i="6"/>
  <c r="NV12" i="6"/>
  <c r="NW12" i="6"/>
  <c r="NX12" i="6"/>
  <c r="NY12" i="6"/>
  <c r="NZ12" i="6"/>
  <c r="OA12" i="6"/>
  <c r="OB12" i="6"/>
  <c r="OC12" i="6"/>
  <c r="OD12" i="6"/>
  <c r="OE12" i="6"/>
  <c r="OF12" i="6"/>
  <c r="OG12" i="6"/>
  <c r="OH12" i="6"/>
  <c r="OI12" i="6"/>
  <c r="OJ12" i="6"/>
  <c r="OK12" i="6"/>
  <c r="OL12" i="6"/>
  <c r="OM12" i="6"/>
  <c r="ON12" i="6"/>
  <c r="OO12" i="6"/>
  <c r="OP12" i="6"/>
  <c r="OQ12" i="6"/>
  <c r="OR12" i="6"/>
  <c r="OS12" i="6"/>
  <c r="OT12" i="6"/>
  <c r="OU12" i="6"/>
  <c r="OV12" i="6"/>
  <c r="OW12" i="6"/>
  <c r="OX12" i="6"/>
  <c r="OY12" i="6"/>
  <c r="OZ12" i="6"/>
  <c r="PA12" i="6"/>
  <c r="PB12" i="6"/>
  <c r="PC12" i="6"/>
  <c r="PD12" i="6"/>
  <c r="PE12" i="6"/>
  <c r="PF12" i="6"/>
  <c r="PG12" i="6"/>
  <c r="PH12" i="6"/>
  <c r="PI12" i="6"/>
  <c r="PJ12" i="6"/>
  <c r="PK12" i="6"/>
  <c r="PL12" i="6"/>
  <c r="PM12" i="6"/>
  <c r="PN12" i="6"/>
  <c r="PO12" i="6"/>
  <c r="PP12" i="6"/>
  <c r="PQ12" i="6"/>
  <c r="PR12" i="6"/>
  <c r="PS12" i="6"/>
  <c r="PT12" i="6"/>
  <c r="PU12" i="6"/>
  <c r="PV12" i="6"/>
  <c r="PW12" i="6"/>
  <c r="PX12" i="6"/>
  <c r="PY12" i="6"/>
  <c r="PZ12" i="6"/>
  <c r="QA12" i="6"/>
  <c r="QB12" i="6"/>
  <c r="QC12" i="6"/>
  <c r="QD12" i="6"/>
  <c r="QE12" i="6"/>
  <c r="QF12" i="6"/>
  <c r="QG12" i="6"/>
  <c r="QH12" i="6"/>
  <c r="QI12" i="6"/>
  <c r="QJ12" i="6"/>
  <c r="QK12" i="6"/>
  <c r="QL12" i="6"/>
  <c r="QM12" i="6"/>
  <c r="QN12" i="6"/>
  <c r="QO12" i="6"/>
  <c r="QP12" i="6"/>
  <c r="QQ12" i="6"/>
  <c r="QR12" i="6"/>
  <c r="QS12" i="6"/>
  <c r="QT12" i="6"/>
  <c r="QU12" i="6"/>
  <c r="QV12" i="6"/>
  <c r="QW12" i="6"/>
  <c r="QX12" i="6"/>
  <c r="QY12" i="6"/>
  <c r="QZ12" i="6"/>
  <c r="RA12" i="6"/>
  <c r="RB12" i="6"/>
  <c r="RC12" i="6"/>
  <c r="RD12" i="6"/>
  <c r="RE12" i="6"/>
  <c r="RF12" i="6"/>
  <c r="RG12" i="6"/>
  <c r="RH12" i="6"/>
  <c r="RI12" i="6"/>
  <c r="RJ12" i="6"/>
  <c r="RK12" i="6"/>
  <c r="RL12" i="6"/>
  <c r="RM12" i="6"/>
  <c r="RN12" i="6"/>
  <c r="RO12" i="6"/>
  <c r="RP12" i="6"/>
  <c r="RQ12" i="6"/>
  <c r="RR12" i="6"/>
  <c r="RS12" i="6"/>
  <c r="RT12" i="6"/>
  <c r="RU12" i="6"/>
  <c r="RV12" i="6"/>
  <c r="RW12" i="6"/>
  <c r="RX12" i="6"/>
  <c r="RY12" i="6"/>
  <c r="RZ12" i="6"/>
  <c r="SA12" i="6"/>
  <c r="SB12" i="6"/>
  <c r="SC12" i="6"/>
  <c r="SD12" i="6"/>
  <c r="SE12" i="6"/>
  <c r="SF12" i="6"/>
  <c r="SG12" i="6"/>
  <c r="SH12" i="6"/>
  <c r="SI12" i="6"/>
  <c r="SJ12" i="6"/>
  <c r="SK12" i="6"/>
  <c r="SL12" i="6"/>
  <c r="SM12" i="6"/>
  <c r="SN12" i="6"/>
  <c r="SO12" i="6"/>
  <c r="SP12" i="6"/>
  <c r="SQ12" i="6"/>
  <c r="SR12" i="6"/>
  <c r="SS12" i="6"/>
  <c r="ST12" i="6"/>
  <c r="SU12" i="6"/>
  <c r="SV12" i="6"/>
  <c r="SW12" i="6"/>
  <c r="SX12" i="6"/>
  <c r="SY12" i="6"/>
  <c r="SZ12" i="6"/>
  <c r="TA12" i="6"/>
  <c r="TB12" i="6"/>
  <c r="TC12" i="6"/>
  <c r="TD12" i="6"/>
  <c r="TE12" i="6"/>
  <c r="TF12" i="6"/>
  <c r="TG12" i="6"/>
  <c r="TH12" i="6"/>
  <c r="TI12" i="6"/>
  <c r="TJ12" i="6"/>
  <c r="TK12" i="6"/>
  <c r="TL12" i="6"/>
  <c r="TM12" i="6"/>
  <c r="TN12" i="6"/>
  <c r="TO12" i="6"/>
  <c r="TP12" i="6"/>
  <c r="TQ12" i="6"/>
  <c r="TR12" i="6"/>
  <c r="TS12" i="6"/>
  <c r="TT12" i="6"/>
  <c r="TU12" i="6"/>
  <c r="TV12" i="6"/>
  <c r="TW12" i="6"/>
  <c r="TX12" i="6"/>
  <c r="TY12" i="6"/>
  <c r="TZ12" i="6"/>
  <c r="UA12" i="6"/>
  <c r="UB12" i="6"/>
  <c r="UC12" i="6"/>
  <c r="UD12" i="6"/>
  <c r="UE12" i="6"/>
  <c r="UF12" i="6"/>
  <c r="UG12" i="6"/>
  <c r="UH12" i="6"/>
  <c r="UI12" i="6"/>
  <c r="UJ12" i="6"/>
  <c r="UK12" i="6"/>
  <c r="UL12" i="6"/>
  <c r="UM12" i="6"/>
  <c r="UN12" i="6"/>
  <c r="UO12" i="6"/>
  <c r="UP12" i="6"/>
  <c r="UQ12" i="6"/>
  <c r="UR12" i="6"/>
  <c r="US12" i="6"/>
  <c r="UT12" i="6"/>
  <c r="UU12" i="6"/>
  <c r="UV12" i="6"/>
  <c r="UW12" i="6"/>
  <c r="UX12" i="6"/>
  <c r="UY12" i="6"/>
  <c r="UZ12" i="6"/>
  <c r="VA12" i="6"/>
  <c r="VB12" i="6"/>
  <c r="VC12" i="6"/>
  <c r="VD12" i="6"/>
  <c r="VE12" i="6"/>
  <c r="VF12" i="6"/>
  <c r="VG12" i="6"/>
  <c r="VH12" i="6"/>
  <c r="VI12" i="6"/>
  <c r="VJ12" i="6"/>
  <c r="VK12" i="6"/>
  <c r="VL12" i="6"/>
  <c r="VM12" i="6"/>
  <c r="VN12" i="6"/>
  <c r="VO12" i="6"/>
  <c r="VP12" i="6"/>
  <c r="VQ12" i="6"/>
  <c r="VR12" i="6"/>
  <c r="VS12" i="6"/>
  <c r="VT12" i="6"/>
  <c r="VU12" i="6"/>
  <c r="VV12" i="6"/>
  <c r="VW12" i="6"/>
  <c r="VX12" i="6"/>
  <c r="VY12" i="6"/>
  <c r="VZ12" i="6"/>
  <c r="WA12" i="6"/>
  <c r="WB12" i="6"/>
  <c r="WC12" i="6"/>
  <c r="WD12" i="6"/>
  <c r="WE12" i="6"/>
  <c r="WF12" i="6"/>
  <c r="WG12" i="6"/>
  <c r="WH12" i="6"/>
  <c r="WI12" i="6"/>
  <c r="WJ12" i="6"/>
  <c r="WK12" i="6"/>
  <c r="WL12" i="6"/>
  <c r="WM12" i="6"/>
  <c r="WN12" i="6"/>
  <c r="WO12" i="6"/>
  <c r="WP12" i="6"/>
  <c r="WQ12" i="6"/>
  <c r="WR12" i="6"/>
  <c r="WS12" i="6"/>
  <c r="WT12" i="6"/>
  <c r="WU12" i="6"/>
  <c r="WV12" i="6"/>
  <c r="WW12" i="6"/>
  <c r="WX12" i="6"/>
  <c r="WY12" i="6"/>
  <c r="WZ12" i="6"/>
  <c r="XA12" i="6"/>
  <c r="FB13" i="6"/>
  <c r="FC13" i="6"/>
  <c r="FD13" i="6"/>
  <c r="FE13" i="6"/>
  <c r="FF13" i="6"/>
  <c r="FG13" i="6"/>
  <c r="FH13" i="6"/>
  <c r="FI13" i="6"/>
  <c r="FJ13" i="6"/>
  <c r="FK13" i="6"/>
  <c r="FL13" i="6"/>
  <c r="FM13" i="6"/>
  <c r="FN13" i="6"/>
  <c r="FO13" i="6"/>
  <c r="FP13" i="6"/>
  <c r="FQ13" i="6"/>
  <c r="FR13" i="6"/>
  <c r="FS13" i="6"/>
  <c r="FT13" i="6"/>
  <c r="FU13" i="6"/>
  <c r="FV13" i="6"/>
  <c r="FW13" i="6"/>
  <c r="FX13" i="6"/>
  <c r="FY13" i="6"/>
  <c r="FZ13" i="6"/>
  <c r="GA13" i="6"/>
  <c r="GB13" i="6"/>
  <c r="GC13" i="6"/>
  <c r="GD13" i="6"/>
  <c r="GE13" i="6"/>
  <c r="GF13" i="6"/>
  <c r="GG13" i="6"/>
  <c r="GH13" i="6"/>
  <c r="GI13" i="6"/>
  <c r="GJ13" i="6"/>
  <c r="GK13" i="6"/>
  <c r="GL13" i="6"/>
  <c r="GM13" i="6"/>
  <c r="GN13" i="6"/>
  <c r="GO13" i="6"/>
  <c r="GP13" i="6"/>
  <c r="GQ13" i="6"/>
  <c r="GR13" i="6"/>
  <c r="GS13" i="6"/>
  <c r="GT13" i="6"/>
  <c r="GU13" i="6"/>
  <c r="GV13" i="6"/>
  <c r="GW13" i="6"/>
  <c r="GX13" i="6"/>
  <c r="GY13" i="6"/>
  <c r="GZ13" i="6"/>
  <c r="HA13" i="6"/>
  <c r="HB13" i="6"/>
  <c r="HC13" i="6"/>
  <c r="HD13" i="6"/>
  <c r="HE13" i="6"/>
  <c r="HF13" i="6"/>
  <c r="HG13" i="6"/>
  <c r="HH13" i="6"/>
  <c r="HI13" i="6"/>
  <c r="HJ13" i="6"/>
  <c r="HK13" i="6"/>
  <c r="HL13" i="6"/>
  <c r="HM13" i="6"/>
  <c r="HN13" i="6"/>
  <c r="HO13" i="6"/>
  <c r="HP13" i="6"/>
  <c r="HQ13" i="6"/>
  <c r="HR13" i="6"/>
  <c r="HS13" i="6"/>
  <c r="HT13" i="6"/>
  <c r="HU13" i="6"/>
  <c r="HV13" i="6"/>
  <c r="HW13" i="6"/>
  <c r="HX13" i="6"/>
  <c r="HY13" i="6"/>
  <c r="HZ13" i="6"/>
  <c r="IA13" i="6"/>
  <c r="IB13" i="6"/>
  <c r="IC13" i="6"/>
  <c r="ID13" i="6"/>
  <c r="IE13" i="6"/>
  <c r="IF13" i="6"/>
  <c r="IG13" i="6"/>
  <c r="IH13" i="6"/>
  <c r="II13" i="6"/>
  <c r="IJ13" i="6"/>
  <c r="IK13" i="6"/>
  <c r="IL13" i="6"/>
  <c r="IM13" i="6"/>
  <c r="IN13" i="6"/>
  <c r="IO13" i="6"/>
  <c r="IP13" i="6"/>
  <c r="IQ13" i="6"/>
  <c r="IR13" i="6"/>
  <c r="IS13" i="6"/>
  <c r="IT13" i="6"/>
  <c r="IU13" i="6"/>
  <c r="IV13" i="6"/>
  <c r="IW13" i="6"/>
  <c r="IX13" i="6"/>
  <c r="IY13" i="6"/>
  <c r="IZ13" i="6"/>
  <c r="JA13" i="6"/>
  <c r="JB13" i="6"/>
  <c r="JC13" i="6"/>
  <c r="JD13" i="6"/>
  <c r="JE13" i="6"/>
  <c r="JF13" i="6"/>
  <c r="JG13" i="6"/>
  <c r="JH13" i="6"/>
  <c r="JI13" i="6"/>
  <c r="JJ13" i="6"/>
  <c r="JK13" i="6"/>
  <c r="JL13" i="6"/>
  <c r="JM13" i="6"/>
  <c r="JN13" i="6"/>
  <c r="JO13" i="6"/>
  <c r="JP13" i="6"/>
  <c r="JQ13" i="6"/>
  <c r="JR13" i="6"/>
  <c r="JS13" i="6"/>
  <c r="JT13" i="6"/>
  <c r="JU13" i="6"/>
  <c r="JV13" i="6"/>
  <c r="JW13" i="6"/>
  <c r="JX13" i="6"/>
  <c r="JY13" i="6"/>
  <c r="JZ13" i="6"/>
  <c r="KA13" i="6"/>
  <c r="KB13" i="6"/>
  <c r="KC13" i="6"/>
  <c r="KD13" i="6"/>
  <c r="KE13" i="6"/>
  <c r="KF13" i="6"/>
  <c r="KG13" i="6"/>
  <c r="KH13" i="6"/>
  <c r="KI13" i="6"/>
  <c r="KJ13" i="6"/>
  <c r="KK13" i="6"/>
  <c r="KL13" i="6"/>
  <c r="KM13" i="6"/>
  <c r="KN13" i="6"/>
  <c r="KO13" i="6"/>
  <c r="KP13" i="6"/>
  <c r="KQ13" i="6"/>
  <c r="KR13" i="6"/>
  <c r="KS13" i="6"/>
  <c r="KT13" i="6"/>
  <c r="KU13" i="6"/>
  <c r="KV13" i="6"/>
  <c r="KW13" i="6"/>
  <c r="KX13" i="6"/>
  <c r="KY13" i="6"/>
  <c r="KZ13" i="6"/>
  <c r="LA13" i="6"/>
  <c r="LB13" i="6"/>
  <c r="LC13" i="6"/>
  <c r="LD13" i="6"/>
  <c r="LE13" i="6"/>
  <c r="LF13" i="6"/>
  <c r="LG13" i="6"/>
  <c r="LH13" i="6"/>
  <c r="LI13" i="6"/>
  <c r="LJ13" i="6"/>
  <c r="LK13" i="6"/>
  <c r="LL13" i="6"/>
  <c r="LM13" i="6"/>
  <c r="LN13" i="6"/>
  <c r="LO13" i="6"/>
  <c r="LP13" i="6"/>
  <c r="LQ13" i="6"/>
  <c r="LR13" i="6"/>
  <c r="LS13" i="6"/>
  <c r="LT13" i="6"/>
  <c r="LU13" i="6"/>
  <c r="LV13" i="6"/>
  <c r="LW13" i="6"/>
  <c r="LX13" i="6"/>
  <c r="LY13" i="6"/>
  <c r="LZ13" i="6"/>
  <c r="MA13" i="6"/>
  <c r="MB13" i="6"/>
  <c r="MC13" i="6"/>
  <c r="MD13" i="6"/>
  <c r="ME13" i="6"/>
  <c r="MF13" i="6"/>
  <c r="MG13" i="6"/>
  <c r="MH13" i="6"/>
  <c r="MI13" i="6"/>
  <c r="MJ13" i="6"/>
  <c r="MK13" i="6"/>
  <c r="ML13" i="6"/>
  <c r="MM13" i="6"/>
  <c r="MN13" i="6"/>
  <c r="MO13" i="6"/>
  <c r="MP13" i="6"/>
  <c r="MQ13" i="6"/>
  <c r="MR13" i="6"/>
  <c r="MS13" i="6"/>
  <c r="MT13" i="6"/>
  <c r="MU13" i="6"/>
  <c r="MV13" i="6"/>
  <c r="MW13" i="6"/>
  <c r="MX13" i="6"/>
  <c r="MY13" i="6"/>
  <c r="MZ13" i="6"/>
  <c r="NA13" i="6"/>
  <c r="NB13" i="6"/>
  <c r="NC13" i="6"/>
  <c r="ND13" i="6"/>
  <c r="NE13" i="6"/>
  <c r="NF13" i="6"/>
  <c r="NG13" i="6"/>
  <c r="NH13" i="6"/>
  <c r="NI13" i="6"/>
  <c r="NJ13" i="6"/>
  <c r="NK13" i="6"/>
  <c r="NL13" i="6"/>
  <c r="NM13" i="6"/>
  <c r="NN13" i="6"/>
  <c r="NO13" i="6"/>
  <c r="NP13" i="6"/>
  <c r="NQ13" i="6"/>
  <c r="NR13" i="6"/>
  <c r="NS13" i="6"/>
  <c r="NT13" i="6"/>
  <c r="NU13" i="6"/>
  <c r="NV13" i="6"/>
  <c r="NW13" i="6"/>
  <c r="NX13" i="6"/>
  <c r="NY13" i="6"/>
  <c r="NZ13" i="6"/>
  <c r="OA13" i="6"/>
  <c r="OB13" i="6"/>
  <c r="OC13" i="6"/>
  <c r="OD13" i="6"/>
  <c r="OE13" i="6"/>
  <c r="OF13" i="6"/>
  <c r="OG13" i="6"/>
  <c r="OH13" i="6"/>
  <c r="OI13" i="6"/>
  <c r="OJ13" i="6"/>
  <c r="OK13" i="6"/>
  <c r="OL13" i="6"/>
  <c r="OM13" i="6"/>
  <c r="ON13" i="6"/>
  <c r="OO13" i="6"/>
  <c r="OP13" i="6"/>
  <c r="OQ13" i="6"/>
  <c r="OR13" i="6"/>
  <c r="OS13" i="6"/>
  <c r="OT13" i="6"/>
  <c r="OU13" i="6"/>
  <c r="OV13" i="6"/>
  <c r="OW13" i="6"/>
  <c r="OX13" i="6"/>
  <c r="OY13" i="6"/>
  <c r="OZ13" i="6"/>
  <c r="PA13" i="6"/>
  <c r="PB13" i="6"/>
  <c r="PC13" i="6"/>
  <c r="PD13" i="6"/>
  <c r="PE13" i="6"/>
  <c r="PF13" i="6"/>
  <c r="PG13" i="6"/>
  <c r="PH13" i="6"/>
  <c r="PI13" i="6"/>
  <c r="PJ13" i="6"/>
  <c r="PK13" i="6"/>
  <c r="PL13" i="6"/>
  <c r="PM13" i="6"/>
  <c r="PN13" i="6"/>
  <c r="PO13" i="6"/>
  <c r="PP13" i="6"/>
  <c r="PQ13" i="6"/>
  <c r="PR13" i="6"/>
  <c r="PS13" i="6"/>
  <c r="PT13" i="6"/>
  <c r="PU13" i="6"/>
  <c r="PV13" i="6"/>
  <c r="PW13" i="6"/>
  <c r="PX13" i="6"/>
  <c r="PY13" i="6"/>
  <c r="PZ13" i="6"/>
  <c r="QA13" i="6"/>
  <c r="QB13" i="6"/>
  <c r="QC13" i="6"/>
  <c r="QD13" i="6"/>
  <c r="QE13" i="6"/>
  <c r="QF13" i="6"/>
  <c r="QG13" i="6"/>
  <c r="QH13" i="6"/>
  <c r="QI13" i="6"/>
  <c r="QJ13" i="6"/>
  <c r="QK13" i="6"/>
  <c r="QL13" i="6"/>
  <c r="QM13" i="6"/>
  <c r="QN13" i="6"/>
  <c r="QO13" i="6"/>
  <c r="QP13" i="6"/>
  <c r="QQ13" i="6"/>
  <c r="QR13" i="6"/>
  <c r="QS13" i="6"/>
  <c r="QT13" i="6"/>
  <c r="QU13" i="6"/>
  <c r="QV13" i="6"/>
  <c r="QW13" i="6"/>
  <c r="QX13" i="6"/>
  <c r="QY13" i="6"/>
  <c r="QZ13" i="6"/>
  <c r="RA13" i="6"/>
  <c r="RB13" i="6"/>
  <c r="RC13" i="6"/>
  <c r="RD13" i="6"/>
  <c r="RE13" i="6"/>
  <c r="RF13" i="6"/>
  <c r="RG13" i="6"/>
  <c r="RH13" i="6"/>
  <c r="RI13" i="6"/>
  <c r="RJ13" i="6"/>
  <c r="RK13" i="6"/>
  <c r="RL13" i="6"/>
  <c r="RM13" i="6"/>
  <c r="RN13" i="6"/>
  <c r="RO13" i="6"/>
  <c r="RP13" i="6"/>
  <c r="RQ13" i="6"/>
  <c r="RR13" i="6"/>
  <c r="RS13" i="6"/>
  <c r="RT13" i="6"/>
  <c r="RU13" i="6"/>
  <c r="RV13" i="6"/>
  <c r="RW13" i="6"/>
  <c r="RX13" i="6"/>
  <c r="RY13" i="6"/>
  <c r="RZ13" i="6"/>
  <c r="SA13" i="6"/>
  <c r="SB13" i="6"/>
  <c r="SC13" i="6"/>
  <c r="SD13" i="6"/>
  <c r="SE13" i="6"/>
  <c r="SF13" i="6"/>
  <c r="SG13" i="6"/>
  <c r="SH13" i="6"/>
  <c r="SI13" i="6"/>
  <c r="SJ13" i="6"/>
  <c r="SK13" i="6"/>
  <c r="SL13" i="6"/>
  <c r="SM13" i="6"/>
  <c r="SN13" i="6"/>
  <c r="SO13" i="6"/>
  <c r="SP13" i="6"/>
  <c r="SQ13" i="6"/>
  <c r="SR13" i="6"/>
  <c r="SS13" i="6"/>
  <c r="ST13" i="6"/>
  <c r="SU13" i="6"/>
  <c r="SV13" i="6"/>
  <c r="SW13" i="6"/>
  <c r="SX13" i="6"/>
  <c r="SY13" i="6"/>
  <c r="SZ13" i="6"/>
  <c r="TA13" i="6"/>
  <c r="TB13" i="6"/>
  <c r="TC13" i="6"/>
  <c r="TD13" i="6"/>
  <c r="TE13" i="6"/>
  <c r="TF13" i="6"/>
  <c r="TG13" i="6"/>
  <c r="TH13" i="6"/>
  <c r="TI13" i="6"/>
  <c r="TJ13" i="6"/>
  <c r="TK13" i="6"/>
  <c r="TL13" i="6"/>
  <c r="TM13" i="6"/>
  <c r="TN13" i="6"/>
  <c r="TO13" i="6"/>
  <c r="TP13" i="6"/>
  <c r="TQ13" i="6"/>
  <c r="TR13" i="6"/>
  <c r="TS13" i="6"/>
  <c r="TT13" i="6"/>
  <c r="TU13" i="6"/>
  <c r="TV13" i="6"/>
  <c r="TW13" i="6"/>
  <c r="TX13" i="6"/>
  <c r="TY13" i="6"/>
  <c r="TZ13" i="6"/>
  <c r="UA13" i="6"/>
  <c r="UB13" i="6"/>
  <c r="UC13" i="6"/>
  <c r="UD13" i="6"/>
  <c r="UE13" i="6"/>
  <c r="UF13" i="6"/>
  <c r="UG13" i="6"/>
  <c r="UH13" i="6"/>
  <c r="UI13" i="6"/>
  <c r="UJ13" i="6"/>
  <c r="UK13" i="6"/>
  <c r="UL13" i="6"/>
  <c r="UM13" i="6"/>
  <c r="UN13" i="6"/>
  <c r="UO13" i="6"/>
  <c r="UP13" i="6"/>
  <c r="UQ13" i="6"/>
  <c r="UR13" i="6"/>
  <c r="US13" i="6"/>
  <c r="UT13" i="6"/>
  <c r="UU13" i="6"/>
  <c r="UV13" i="6"/>
  <c r="UW13" i="6"/>
  <c r="UX13" i="6"/>
  <c r="UY13" i="6"/>
  <c r="UZ13" i="6"/>
  <c r="VA13" i="6"/>
  <c r="VB13" i="6"/>
  <c r="VC13" i="6"/>
  <c r="VD13" i="6"/>
  <c r="VE13" i="6"/>
  <c r="VF13" i="6"/>
  <c r="VG13" i="6"/>
  <c r="VH13" i="6"/>
  <c r="VI13" i="6"/>
  <c r="VJ13" i="6"/>
  <c r="VK13" i="6"/>
  <c r="VL13" i="6"/>
  <c r="VM13" i="6"/>
  <c r="VN13" i="6"/>
  <c r="VO13" i="6"/>
  <c r="VP13" i="6"/>
  <c r="VQ13" i="6"/>
  <c r="VR13" i="6"/>
  <c r="VS13" i="6"/>
  <c r="VT13" i="6"/>
  <c r="VU13" i="6"/>
  <c r="VV13" i="6"/>
  <c r="VW13" i="6"/>
  <c r="VX13" i="6"/>
  <c r="VY13" i="6"/>
  <c r="VZ13" i="6"/>
  <c r="WA13" i="6"/>
  <c r="WB13" i="6"/>
  <c r="WC13" i="6"/>
  <c r="WD13" i="6"/>
  <c r="WE13" i="6"/>
  <c r="WF13" i="6"/>
  <c r="WG13" i="6"/>
  <c r="WH13" i="6"/>
  <c r="WI13" i="6"/>
  <c r="WJ13" i="6"/>
  <c r="WK13" i="6"/>
  <c r="WL13" i="6"/>
  <c r="WM13" i="6"/>
  <c r="WN13" i="6"/>
  <c r="WO13" i="6"/>
  <c r="WP13" i="6"/>
  <c r="WQ13" i="6"/>
  <c r="WR13" i="6"/>
  <c r="WS13" i="6"/>
  <c r="WT13" i="6"/>
  <c r="WU13" i="6"/>
  <c r="WV13" i="6"/>
  <c r="WW13" i="6"/>
  <c r="WX13" i="6"/>
  <c r="WY13" i="6"/>
  <c r="WZ13" i="6"/>
  <c r="XA13" i="6"/>
  <c r="FB14" i="6"/>
  <c r="FC14" i="6"/>
  <c r="FD14" i="6"/>
  <c r="FE14" i="6"/>
  <c r="FF14" i="6"/>
  <c r="FG14" i="6"/>
  <c r="FH14" i="6"/>
  <c r="FI14" i="6"/>
  <c r="FJ14" i="6"/>
  <c r="FK14" i="6"/>
  <c r="FL14" i="6"/>
  <c r="FM14" i="6"/>
  <c r="FN14" i="6"/>
  <c r="FO14" i="6"/>
  <c r="FP14" i="6"/>
  <c r="FQ14" i="6"/>
  <c r="FR14" i="6"/>
  <c r="FS14" i="6"/>
  <c r="FT14" i="6"/>
  <c r="FU14" i="6"/>
  <c r="FV14" i="6"/>
  <c r="FW14" i="6"/>
  <c r="FX14" i="6"/>
  <c r="FY14" i="6"/>
  <c r="FZ14" i="6"/>
  <c r="GA14" i="6"/>
  <c r="GB14" i="6"/>
  <c r="GC14" i="6"/>
  <c r="GD14" i="6"/>
  <c r="GE14" i="6"/>
  <c r="GF14" i="6"/>
  <c r="GG14" i="6"/>
  <c r="GH14" i="6"/>
  <c r="GI14" i="6"/>
  <c r="GJ14" i="6"/>
  <c r="GK14" i="6"/>
  <c r="GL14" i="6"/>
  <c r="GM14" i="6"/>
  <c r="GN14" i="6"/>
  <c r="GO14" i="6"/>
  <c r="GP14" i="6"/>
  <c r="GQ14" i="6"/>
  <c r="GR14" i="6"/>
  <c r="GS14" i="6"/>
  <c r="GT14" i="6"/>
  <c r="GU14" i="6"/>
  <c r="GV14" i="6"/>
  <c r="GW14" i="6"/>
  <c r="GX14" i="6"/>
  <c r="GY14" i="6"/>
  <c r="GZ14" i="6"/>
  <c r="HA14" i="6"/>
  <c r="HB14" i="6"/>
  <c r="HC14" i="6"/>
  <c r="HD14" i="6"/>
  <c r="HE14" i="6"/>
  <c r="HF14" i="6"/>
  <c r="HG14" i="6"/>
  <c r="HH14" i="6"/>
  <c r="HI14" i="6"/>
  <c r="HJ14" i="6"/>
  <c r="HK14" i="6"/>
  <c r="HL14" i="6"/>
  <c r="HM14" i="6"/>
  <c r="HN14" i="6"/>
  <c r="HO14" i="6"/>
  <c r="HP14" i="6"/>
  <c r="HQ14" i="6"/>
  <c r="HR14" i="6"/>
  <c r="HS14" i="6"/>
  <c r="HT14" i="6"/>
  <c r="HU14" i="6"/>
  <c r="HV14" i="6"/>
  <c r="HW14" i="6"/>
  <c r="HX14" i="6"/>
  <c r="HY14" i="6"/>
  <c r="HZ14" i="6"/>
  <c r="IA14" i="6"/>
  <c r="IB14" i="6"/>
  <c r="IC14" i="6"/>
  <c r="ID14" i="6"/>
  <c r="IE14" i="6"/>
  <c r="IF14" i="6"/>
  <c r="IG14" i="6"/>
  <c r="IH14" i="6"/>
  <c r="II14" i="6"/>
  <c r="IJ14" i="6"/>
  <c r="IK14" i="6"/>
  <c r="IL14" i="6"/>
  <c r="IM14" i="6"/>
  <c r="IN14" i="6"/>
  <c r="IO14" i="6"/>
  <c r="IP14" i="6"/>
  <c r="IQ14" i="6"/>
  <c r="IR14" i="6"/>
  <c r="IS14" i="6"/>
  <c r="IT14" i="6"/>
  <c r="IU14" i="6"/>
  <c r="IV14" i="6"/>
  <c r="IW14" i="6"/>
  <c r="IX14" i="6"/>
  <c r="IY14" i="6"/>
  <c r="IZ14" i="6"/>
  <c r="JA14" i="6"/>
  <c r="JB14" i="6"/>
  <c r="JC14" i="6"/>
  <c r="JD14" i="6"/>
  <c r="JE14" i="6"/>
  <c r="JF14" i="6"/>
  <c r="JG14" i="6"/>
  <c r="JH14" i="6"/>
  <c r="JI14" i="6"/>
  <c r="JJ14" i="6"/>
  <c r="JK14" i="6"/>
  <c r="JL14" i="6"/>
  <c r="JM14" i="6"/>
  <c r="JN14" i="6"/>
  <c r="JO14" i="6"/>
  <c r="JP14" i="6"/>
  <c r="JQ14" i="6"/>
  <c r="JR14" i="6"/>
  <c r="JS14" i="6"/>
  <c r="JT14" i="6"/>
  <c r="JU14" i="6"/>
  <c r="JV14" i="6"/>
  <c r="JW14" i="6"/>
  <c r="JX14" i="6"/>
  <c r="JY14" i="6"/>
  <c r="JZ14" i="6"/>
  <c r="KA14" i="6"/>
  <c r="KB14" i="6"/>
  <c r="KC14" i="6"/>
  <c r="KD14" i="6"/>
  <c r="KE14" i="6"/>
  <c r="KF14" i="6"/>
  <c r="KG14" i="6"/>
  <c r="KH14" i="6"/>
  <c r="KI14" i="6"/>
  <c r="KJ14" i="6"/>
  <c r="KK14" i="6"/>
  <c r="KL14" i="6"/>
  <c r="KM14" i="6"/>
  <c r="KN14" i="6"/>
  <c r="KO14" i="6"/>
  <c r="KP14" i="6"/>
  <c r="KQ14" i="6"/>
  <c r="KR14" i="6"/>
  <c r="KS14" i="6"/>
  <c r="KT14" i="6"/>
  <c r="KU14" i="6"/>
  <c r="KV14" i="6"/>
  <c r="KW14" i="6"/>
  <c r="KX14" i="6"/>
  <c r="KY14" i="6"/>
  <c r="KZ14" i="6"/>
  <c r="LA14" i="6"/>
  <c r="LB14" i="6"/>
  <c r="LC14" i="6"/>
  <c r="LD14" i="6"/>
  <c r="LE14" i="6"/>
  <c r="LF14" i="6"/>
  <c r="LG14" i="6"/>
  <c r="LH14" i="6"/>
  <c r="LI14" i="6"/>
  <c r="LJ14" i="6"/>
  <c r="LK14" i="6"/>
  <c r="LL14" i="6"/>
  <c r="LM14" i="6"/>
  <c r="LN14" i="6"/>
  <c r="LO14" i="6"/>
  <c r="LP14" i="6"/>
  <c r="LQ14" i="6"/>
  <c r="LR14" i="6"/>
  <c r="LS14" i="6"/>
  <c r="LT14" i="6"/>
  <c r="LU14" i="6"/>
  <c r="LV14" i="6"/>
  <c r="LW14" i="6"/>
  <c r="LX14" i="6"/>
  <c r="LY14" i="6"/>
  <c r="LZ14" i="6"/>
  <c r="MA14" i="6"/>
  <c r="MB14" i="6"/>
  <c r="MC14" i="6"/>
  <c r="MD14" i="6"/>
  <c r="ME14" i="6"/>
  <c r="MF14" i="6"/>
  <c r="MG14" i="6"/>
  <c r="MH14" i="6"/>
  <c r="MI14" i="6"/>
  <c r="MJ14" i="6"/>
  <c r="MK14" i="6"/>
  <c r="ML14" i="6"/>
  <c r="MM14" i="6"/>
  <c r="MN14" i="6"/>
  <c r="MO14" i="6"/>
  <c r="MP14" i="6"/>
  <c r="MQ14" i="6"/>
  <c r="MR14" i="6"/>
  <c r="MS14" i="6"/>
  <c r="MT14" i="6"/>
  <c r="MU14" i="6"/>
  <c r="MV14" i="6"/>
  <c r="MW14" i="6"/>
  <c r="MX14" i="6"/>
  <c r="MY14" i="6"/>
  <c r="MZ14" i="6"/>
  <c r="NA14" i="6"/>
  <c r="NB14" i="6"/>
  <c r="NC14" i="6"/>
  <c r="ND14" i="6"/>
  <c r="NE14" i="6"/>
  <c r="NF14" i="6"/>
  <c r="NG14" i="6"/>
  <c r="NH14" i="6"/>
  <c r="NI14" i="6"/>
  <c r="NJ14" i="6"/>
  <c r="NK14" i="6"/>
  <c r="NL14" i="6"/>
  <c r="NM14" i="6"/>
  <c r="NN14" i="6"/>
  <c r="NO14" i="6"/>
  <c r="NP14" i="6"/>
  <c r="NQ14" i="6"/>
  <c r="NR14" i="6"/>
  <c r="NS14" i="6"/>
  <c r="NT14" i="6"/>
  <c r="NU14" i="6"/>
  <c r="NV14" i="6"/>
  <c r="NW14" i="6"/>
  <c r="NX14" i="6"/>
  <c r="NY14" i="6"/>
  <c r="NZ14" i="6"/>
  <c r="OA14" i="6"/>
  <c r="OB14" i="6"/>
  <c r="OC14" i="6"/>
  <c r="OD14" i="6"/>
  <c r="OE14" i="6"/>
  <c r="OF14" i="6"/>
  <c r="OG14" i="6"/>
  <c r="OH14" i="6"/>
  <c r="OI14" i="6"/>
  <c r="OJ14" i="6"/>
  <c r="OK14" i="6"/>
  <c r="OL14" i="6"/>
  <c r="OM14" i="6"/>
  <c r="ON14" i="6"/>
  <c r="OO14" i="6"/>
  <c r="OP14" i="6"/>
  <c r="OQ14" i="6"/>
  <c r="OR14" i="6"/>
  <c r="OS14" i="6"/>
  <c r="OT14" i="6"/>
  <c r="OU14" i="6"/>
  <c r="OV14" i="6"/>
  <c r="OW14" i="6"/>
  <c r="OX14" i="6"/>
  <c r="OY14" i="6"/>
  <c r="OZ14" i="6"/>
  <c r="PA14" i="6"/>
  <c r="PB14" i="6"/>
  <c r="PC14" i="6"/>
  <c r="PD14" i="6"/>
  <c r="PE14" i="6"/>
  <c r="PF14" i="6"/>
  <c r="PG14" i="6"/>
  <c r="PH14" i="6"/>
  <c r="PI14" i="6"/>
  <c r="PJ14" i="6"/>
  <c r="PK14" i="6"/>
  <c r="PL14" i="6"/>
  <c r="PM14" i="6"/>
  <c r="PN14" i="6"/>
  <c r="PO14" i="6"/>
  <c r="PP14" i="6"/>
  <c r="PQ14" i="6"/>
  <c r="PR14" i="6"/>
  <c r="PS14" i="6"/>
  <c r="PT14" i="6"/>
  <c r="PU14" i="6"/>
  <c r="PV14" i="6"/>
  <c r="PW14" i="6"/>
  <c r="PX14" i="6"/>
  <c r="PY14" i="6"/>
  <c r="PZ14" i="6"/>
  <c r="QA14" i="6"/>
  <c r="QB14" i="6"/>
  <c r="QC14" i="6"/>
  <c r="QD14" i="6"/>
  <c r="QE14" i="6"/>
  <c r="QF14" i="6"/>
  <c r="QG14" i="6"/>
  <c r="QH14" i="6"/>
  <c r="QI14" i="6"/>
  <c r="QJ14" i="6"/>
  <c r="QK14" i="6"/>
  <c r="QL14" i="6"/>
  <c r="QM14" i="6"/>
  <c r="QN14" i="6"/>
  <c r="QO14" i="6"/>
  <c r="QP14" i="6"/>
  <c r="QQ14" i="6"/>
  <c r="QR14" i="6"/>
  <c r="QS14" i="6"/>
  <c r="QT14" i="6"/>
  <c r="QU14" i="6"/>
  <c r="QV14" i="6"/>
  <c r="QW14" i="6"/>
  <c r="QX14" i="6"/>
  <c r="QY14" i="6"/>
  <c r="QZ14" i="6"/>
  <c r="RA14" i="6"/>
  <c r="RB14" i="6"/>
  <c r="RC14" i="6"/>
  <c r="RD14" i="6"/>
  <c r="RE14" i="6"/>
  <c r="RF14" i="6"/>
  <c r="RG14" i="6"/>
  <c r="RH14" i="6"/>
  <c r="RI14" i="6"/>
  <c r="RJ14" i="6"/>
  <c r="RK14" i="6"/>
  <c r="RL14" i="6"/>
  <c r="RM14" i="6"/>
  <c r="RN14" i="6"/>
  <c r="RO14" i="6"/>
  <c r="RP14" i="6"/>
  <c r="RQ14" i="6"/>
  <c r="RR14" i="6"/>
  <c r="RS14" i="6"/>
  <c r="RT14" i="6"/>
  <c r="RU14" i="6"/>
  <c r="RV14" i="6"/>
  <c r="RW14" i="6"/>
  <c r="RX14" i="6"/>
  <c r="RY14" i="6"/>
  <c r="RZ14" i="6"/>
  <c r="SA14" i="6"/>
  <c r="SB14" i="6"/>
  <c r="SC14" i="6"/>
  <c r="SD14" i="6"/>
  <c r="SE14" i="6"/>
  <c r="SF14" i="6"/>
  <c r="SG14" i="6"/>
  <c r="SH14" i="6"/>
  <c r="SI14" i="6"/>
  <c r="SJ14" i="6"/>
  <c r="SK14" i="6"/>
  <c r="SL14" i="6"/>
  <c r="SM14" i="6"/>
  <c r="SN14" i="6"/>
  <c r="SO14" i="6"/>
  <c r="SP14" i="6"/>
  <c r="SQ14" i="6"/>
  <c r="SR14" i="6"/>
  <c r="SS14" i="6"/>
  <c r="ST14" i="6"/>
  <c r="SU14" i="6"/>
  <c r="SV14" i="6"/>
  <c r="SW14" i="6"/>
  <c r="SX14" i="6"/>
  <c r="SY14" i="6"/>
  <c r="SZ14" i="6"/>
  <c r="TA14" i="6"/>
  <c r="TB14" i="6"/>
  <c r="TC14" i="6"/>
  <c r="TD14" i="6"/>
  <c r="TE14" i="6"/>
  <c r="TF14" i="6"/>
  <c r="TG14" i="6"/>
  <c r="TH14" i="6"/>
  <c r="TI14" i="6"/>
  <c r="TJ14" i="6"/>
  <c r="TK14" i="6"/>
  <c r="TL14" i="6"/>
  <c r="TM14" i="6"/>
  <c r="TN14" i="6"/>
  <c r="TO14" i="6"/>
  <c r="TP14" i="6"/>
  <c r="TQ14" i="6"/>
  <c r="TR14" i="6"/>
  <c r="TS14" i="6"/>
  <c r="TT14" i="6"/>
  <c r="TU14" i="6"/>
  <c r="TV14" i="6"/>
  <c r="TW14" i="6"/>
  <c r="TX14" i="6"/>
  <c r="TY14" i="6"/>
  <c r="TZ14" i="6"/>
  <c r="UA14" i="6"/>
  <c r="UB14" i="6"/>
  <c r="UC14" i="6"/>
  <c r="UD14" i="6"/>
  <c r="UE14" i="6"/>
  <c r="UF14" i="6"/>
  <c r="UG14" i="6"/>
  <c r="UH14" i="6"/>
  <c r="UI14" i="6"/>
  <c r="UJ14" i="6"/>
  <c r="UK14" i="6"/>
  <c r="UL14" i="6"/>
  <c r="UM14" i="6"/>
  <c r="UN14" i="6"/>
  <c r="UO14" i="6"/>
  <c r="UP14" i="6"/>
  <c r="UQ14" i="6"/>
  <c r="UR14" i="6"/>
  <c r="US14" i="6"/>
  <c r="UT14" i="6"/>
  <c r="UU14" i="6"/>
  <c r="UV14" i="6"/>
  <c r="UW14" i="6"/>
  <c r="UX14" i="6"/>
  <c r="UY14" i="6"/>
  <c r="UZ14" i="6"/>
  <c r="VA14" i="6"/>
  <c r="VB14" i="6"/>
  <c r="VC14" i="6"/>
  <c r="VD14" i="6"/>
  <c r="VE14" i="6"/>
  <c r="VF14" i="6"/>
  <c r="VG14" i="6"/>
  <c r="VH14" i="6"/>
  <c r="VI14" i="6"/>
  <c r="VJ14" i="6"/>
  <c r="VK14" i="6"/>
  <c r="VL14" i="6"/>
  <c r="VM14" i="6"/>
  <c r="VN14" i="6"/>
  <c r="VO14" i="6"/>
  <c r="VP14" i="6"/>
  <c r="VQ14" i="6"/>
  <c r="VR14" i="6"/>
  <c r="VS14" i="6"/>
  <c r="VT14" i="6"/>
  <c r="VU14" i="6"/>
  <c r="VV14" i="6"/>
  <c r="VW14" i="6"/>
  <c r="VX14" i="6"/>
  <c r="VY14" i="6"/>
  <c r="VZ14" i="6"/>
  <c r="WA14" i="6"/>
  <c r="WB14" i="6"/>
  <c r="WC14" i="6"/>
  <c r="WD14" i="6"/>
  <c r="WE14" i="6"/>
  <c r="WF14" i="6"/>
  <c r="WG14" i="6"/>
  <c r="WH14" i="6"/>
  <c r="WI14" i="6"/>
  <c r="WJ14" i="6"/>
  <c r="WK14" i="6"/>
  <c r="WL14" i="6"/>
  <c r="WM14" i="6"/>
  <c r="WN14" i="6"/>
  <c r="WO14" i="6"/>
  <c r="WP14" i="6"/>
  <c r="WQ14" i="6"/>
  <c r="WR14" i="6"/>
  <c r="WS14" i="6"/>
  <c r="WT14" i="6"/>
  <c r="WU14" i="6"/>
  <c r="WV14" i="6"/>
  <c r="WW14" i="6"/>
  <c r="WX14" i="6"/>
  <c r="WY14" i="6"/>
  <c r="WZ14" i="6"/>
  <c r="XA14" i="6"/>
  <c r="FB15" i="6"/>
  <c r="FC15" i="6"/>
  <c r="FD15" i="6"/>
  <c r="FE15" i="6"/>
  <c r="FF15" i="6"/>
  <c r="FG15" i="6"/>
  <c r="FH15" i="6"/>
  <c r="FI15" i="6"/>
  <c r="FJ15" i="6"/>
  <c r="FK15" i="6"/>
  <c r="FL15" i="6"/>
  <c r="FM15" i="6"/>
  <c r="FN15" i="6"/>
  <c r="FO15" i="6"/>
  <c r="FP15" i="6"/>
  <c r="FQ15" i="6"/>
  <c r="FR15" i="6"/>
  <c r="FS15" i="6"/>
  <c r="FT15" i="6"/>
  <c r="FU15" i="6"/>
  <c r="FV15" i="6"/>
  <c r="FW15" i="6"/>
  <c r="FX15" i="6"/>
  <c r="FY15" i="6"/>
  <c r="FZ15" i="6"/>
  <c r="GA15" i="6"/>
  <c r="GB15" i="6"/>
  <c r="GC15" i="6"/>
  <c r="GD15" i="6"/>
  <c r="GE15" i="6"/>
  <c r="GF15" i="6"/>
  <c r="GG15" i="6"/>
  <c r="GH15" i="6"/>
  <c r="GI15" i="6"/>
  <c r="GJ15" i="6"/>
  <c r="GK15" i="6"/>
  <c r="GL15" i="6"/>
  <c r="GM15" i="6"/>
  <c r="GN15" i="6"/>
  <c r="GO15" i="6"/>
  <c r="GP15" i="6"/>
  <c r="GQ15" i="6"/>
  <c r="GR15" i="6"/>
  <c r="GS15" i="6"/>
  <c r="GT15" i="6"/>
  <c r="GU15" i="6"/>
  <c r="GV15" i="6"/>
  <c r="GW15" i="6"/>
  <c r="GX15" i="6"/>
  <c r="GY15" i="6"/>
  <c r="GZ15" i="6"/>
  <c r="HA15" i="6"/>
  <c r="HB15" i="6"/>
  <c r="HC15" i="6"/>
  <c r="HD15" i="6"/>
  <c r="HE15" i="6"/>
  <c r="HF15" i="6"/>
  <c r="HG15" i="6"/>
  <c r="HH15" i="6"/>
  <c r="HI15" i="6"/>
  <c r="HJ15" i="6"/>
  <c r="HK15" i="6"/>
  <c r="HL15" i="6"/>
  <c r="HM15" i="6"/>
  <c r="HN15" i="6"/>
  <c r="HO15" i="6"/>
  <c r="HP15" i="6"/>
  <c r="HQ15" i="6"/>
  <c r="HR15" i="6"/>
  <c r="HS15" i="6"/>
  <c r="HT15" i="6"/>
  <c r="HU15" i="6"/>
  <c r="HV15" i="6"/>
  <c r="HW15" i="6"/>
  <c r="HX15" i="6"/>
  <c r="HY15" i="6"/>
  <c r="HZ15" i="6"/>
  <c r="IA15" i="6"/>
  <c r="IB15" i="6"/>
  <c r="IC15" i="6"/>
  <c r="ID15" i="6"/>
  <c r="IE15" i="6"/>
  <c r="IF15" i="6"/>
  <c r="IG15" i="6"/>
  <c r="IH15" i="6"/>
  <c r="II15" i="6"/>
  <c r="IJ15" i="6"/>
  <c r="IK15" i="6"/>
  <c r="IL15" i="6"/>
  <c r="IM15" i="6"/>
  <c r="IN15" i="6"/>
  <c r="IO15" i="6"/>
  <c r="IP15" i="6"/>
  <c r="IQ15" i="6"/>
  <c r="IR15" i="6"/>
  <c r="IS15" i="6"/>
  <c r="IT15" i="6"/>
  <c r="IU15" i="6"/>
  <c r="IV15" i="6"/>
  <c r="IW15" i="6"/>
  <c r="IX15" i="6"/>
  <c r="IY15" i="6"/>
  <c r="IZ15" i="6"/>
  <c r="JA15" i="6"/>
  <c r="JB15" i="6"/>
  <c r="JC15" i="6"/>
  <c r="JD15" i="6"/>
  <c r="JE15" i="6"/>
  <c r="JF15" i="6"/>
  <c r="JG15" i="6"/>
  <c r="JH15" i="6"/>
  <c r="JI15" i="6"/>
  <c r="JJ15" i="6"/>
  <c r="JK15" i="6"/>
  <c r="JL15" i="6"/>
  <c r="JM15" i="6"/>
  <c r="JN15" i="6"/>
  <c r="JO15" i="6"/>
  <c r="JP15" i="6"/>
  <c r="JQ15" i="6"/>
  <c r="JR15" i="6"/>
  <c r="JS15" i="6"/>
  <c r="JT15" i="6"/>
  <c r="JU15" i="6"/>
  <c r="JV15" i="6"/>
  <c r="JW15" i="6"/>
  <c r="JX15" i="6"/>
  <c r="JY15" i="6"/>
  <c r="JZ15" i="6"/>
  <c r="KA15" i="6"/>
  <c r="KB15" i="6"/>
  <c r="KC15" i="6"/>
  <c r="KD15" i="6"/>
  <c r="KE15" i="6"/>
  <c r="KF15" i="6"/>
  <c r="KG15" i="6"/>
  <c r="KH15" i="6"/>
  <c r="KI15" i="6"/>
  <c r="KJ15" i="6"/>
  <c r="KK15" i="6"/>
  <c r="KL15" i="6"/>
  <c r="KM15" i="6"/>
  <c r="KN15" i="6"/>
  <c r="KO15" i="6"/>
  <c r="KP15" i="6"/>
  <c r="KQ15" i="6"/>
  <c r="KR15" i="6"/>
  <c r="KS15" i="6"/>
  <c r="KT15" i="6"/>
  <c r="KU15" i="6"/>
  <c r="KV15" i="6"/>
  <c r="KW15" i="6"/>
  <c r="KX15" i="6"/>
  <c r="KY15" i="6"/>
  <c r="KZ15" i="6"/>
  <c r="LA15" i="6"/>
  <c r="LB15" i="6"/>
  <c r="LC15" i="6"/>
  <c r="LD15" i="6"/>
  <c r="LE15" i="6"/>
  <c r="LF15" i="6"/>
  <c r="LG15" i="6"/>
  <c r="LH15" i="6"/>
  <c r="LI15" i="6"/>
  <c r="LJ15" i="6"/>
  <c r="LK15" i="6"/>
  <c r="LL15" i="6"/>
  <c r="LM15" i="6"/>
  <c r="LN15" i="6"/>
  <c r="LO15" i="6"/>
  <c r="LP15" i="6"/>
  <c r="LQ15" i="6"/>
  <c r="LR15" i="6"/>
  <c r="LS15" i="6"/>
  <c r="LT15" i="6"/>
  <c r="LU15" i="6"/>
  <c r="LV15" i="6"/>
  <c r="LW15" i="6"/>
  <c r="LX15" i="6"/>
  <c r="LY15" i="6"/>
  <c r="LZ15" i="6"/>
  <c r="MA15" i="6"/>
  <c r="MB15" i="6"/>
  <c r="MC15" i="6"/>
  <c r="MD15" i="6"/>
  <c r="ME15" i="6"/>
  <c r="MF15" i="6"/>
  <c r="MG15" i="6"/>
  <c r="MH15" i="6"/>
  <c r="MI15" i="6"/>
  <c r="MJ15" i="6"/>
  <c r="MK15" i="6"/>
  <c r="ML15" i="6"/>
  <c r="MM15" i="6"/>
  <c r="MN15" i="6"/>
  <c r="MO15" i="6"/>
  <c r="MP15" i="6"/>
  <c r="MQ15" i="6"/>
  <c r="MR15" i="6"/>
  <c r="MS15" i="6"/>
  <c r="MT15" i="6"/>
  <c r="MU15" i="6"/>
  <c r="MV15" i="6"/>
  <c r="MW15" i="6"/>
  <c r="MX15" i="6"/>
  <c r="MY15" i="6"/>
  <c r="MZ15" i="6"/>
  <c r="NA15" i="6"/>
  <c r="NB15" i="6"/>
  <c r="NC15" i="6"/>
  <c r="ND15" i="6"/>
  <c r="NE15" i="6"/>
  <c r="NF15" i="6"/>
  <c r="NG15" i="6"/>
  <c r="NH15" i="6"/>
  <c r="NI15" i="6"/>
  <c r="NJ15" i="6"/>
  <c r="NK15" i="6"/>
  <c r="NL15" i="6"/>
  <c r="NM15" i="6"/>
  <c r="NN15" i="6"/>
  <c r="NO15" i="6"/>
  <c r="NP15" i="6"/>
  <c r="NQ15" i="6"/>
  <c r="NR15" i="6"/>
  <c r="NS15" i="6"/>
  <c r="NT15" i="6"/>
  <c r="NU15" i="6"/>
  <c r="NV15" i="6"/>
  <c r="NW15" i="6"/>
  <c r="NX15" i="6"/>
  <c r="NY15" i="6"/>
  <c r="NZ15" i="6"/>
  <c r="OA15" i="6"/>
  <c r="OB15" i="6"/>
  <c r="OC15" i="6"/>
  <c r="OD15" i="6"/>
  <c r="OE15" i="6"/>
  <c r="OF15" i="6"/>
  <c r="OG15" i="6"/>
  <c r="OH15" i="6"/>
  <c r="OI15" i="6"/>
  <c r="OJ15" i="6"/>
  <c r="OK15" i="6"/>
  <c r="OL15" i="6"/>
  <c r="OM15" i="6"/>
  <c r="ON15" i="6"/>
  <c r="OO15" i="6"/>
  <c r="OP15" i="6"/>
  <c r="OQ15" i="6"/>
  <c r="OR15" i="6"/>
  <c r="OS15" i="6"/>
  <c r="OT15" i="6"/>
  <c r="OU15" i="6"/>
  <c r="OV15" i="6"/>
  <c r="OW15" i="6"/>
  <c r="OX15" i="6"/>
  <c r="OY15" i="6"/>
  <c r="OZ15" i="6"/>
  <c r="PA15" i="6"/>
  <c r="PB15" i="6"/>
  <c r="PC15" i="6"/>
  <c r="PD15" i="6"/>
  <c r="PE15" i="6"/>
  <c r="PF15" i="6"/>
  <c r="PG15" i="6"/>
  <c r="PH15" i="6"/>
  <c r="PI15" i="6"/>
  <c r="PJ15" i="6"/>
  <c r="PK15" i="6"/>
  <c r="PL15" i="6"/>
  <c r="PM15" i="6"/>
  <c r="PN15" i="6"/>
  <c r="PO15" i="6"/>
  <c r="PP15" i="6"/>
  <c r="PQ15" i="6"/>
  <c r="PR15" i="6"/>
  <c r="PS15" i="6"/>
  <c r="PT15" i="6"/>
  <c r="PU15" i="6"/>
  <c r="PV15" i="6"/>
  <c r="PW15" i="6"/>
  <c r="PX15" i="6"/>
  <c r="PY15" i="6"/>
  <c r="PZ15" i="6"/>
  <c r="QA15" i="6"/>
  <c r="QB15" i="6"/>
  <c r="QC15" i="6"/>
  <c r="QD15" i="6"/>
  <c r="QE15" i="6"/>
  <c r="QF15" i="6"/>
  <c r="QG15" i="6"/>
  <c r="QH15" i="6"/>
  <c r="QI15" i="6"/>
  <c r="QJ15" i="6"/>
  <c r="QK15" i="6"/>
  <c r="QL15" i="6"/>
  <c r="QM15" i="6"/>
  <c r="QN15" i="6"/>
  <c r="QO15" i="6"/>
  <c r="QP15" i="6"/>
  <c r="QQ15" i="6"/>
  <c r="QR15" i="6"/>
  <c r="QS15" i="6"/>
  <c r="QT15" i="6"/>
  <c r="QU15" i="6"/>
  <c r="QV15" i="6"/>
  <c r="QW15" i="6"/>
  <c r="QX15" i="6"/>
  <c r="QY15" i="6"/>
  <c r="QZ15" i="6"/>
  <c r="RA15" i="6"/>
  <c r="RB15" i="6"/>
  <c r="RC15" i="6"/>
  <c r="RD15" i="6"/>
  <c r="RE15" i="6"/>
  <c r="RF15" i="6"/>
  <c r="RG15" i="6"/>
  <c r="RH15" i="6"/>
  <c r="RI15" i="6"/>
  <c r="RJ15" i="6"/>
  <c r="RK15" i="6"/>
  <c r="RL15" i="6"/>
  <c r="RM15" i="6"/>
  <c r="RN15" i="6"/>
  <c r="RO15" i="6"/>
  <c r="RP15" i="6"/>
  <c r="RQ15" i="6"/>
  <c r="RR15" i="6"/>
  <c r="RS15" i="6"/>
  <c r="RT15" i="6"/>
  <c r="RU15" i="6"/>
  <c r="RV15" i="6"/>
  <c r="RW15" i="6"/>
  <c r="RX15" i="6"/>
  <c r="RY15" i="6"/>
  <c r="RZ15" i="6"/>
  <c r="SA15" i="6"/>
  <c r="SB15" i="6"/>
  <c r="SC15" i="6"/>
  <c r="SD15" i="6"/>
  <c r="SE15" i="6"/>
  <c r="SF15" i="6"/>
  <c r="SG15" i="6"/>
  <c r="SH15" i="6"/>
  <c r="SI15" i="6"/>
  <c r="SJ15" i="6"/>
  <c r="SK15" i="6"/>
  <c r="SL15" i="6"/>
  <c r="SM15" i="6"/>
  <c r="SN15" i="6"/>
  <c r="SO15" i="6"/>
  <c r="SP15" i="6"/>
  <c r="SQ15" i="6"/>
  <c r="SR15" i="6"/>
  <c r="SS15" i="6"/>
  <c r="ST15" i="6"/>
  <c r="SU15" i="6"/>
  <c r="SV15" i="6"/>
  <c r="SW15" i="6"/>
  <c r="SX15" i="6"/>
  <c r="SY15" i="6"/>
  <c r="SZ15" i="6"/>
  <c r="TA15" i="6"/>
  <c r="TB15" i="6"/>
  <c r="TC15" i="6"/>
  <c r="TD15" i="6"/>
  <c r="TE15" i="6"/>
  <c r="TF15" i="6"/>
  <c r="TG15" i="6"/>
  <c r="TH15" i="6"/>
  <c r="TI15" i="6"/>
  <c r="TJ15" i="6"/>
  <c r="TK15" i="6"/>
  <c r="TL15" i="6"/>
  <c r="TM15" i="6"/>
  <c r="TN15" i="6"/>
  <c r="TO15" i="6"/>
  <c r="TP15" i="6"/>
  <c r="TQ15" i="6"/>
  <c r="TR15" i="6"/>
  <c r="TS15" i="6"/>
  <c r="TT15" i="6"/>
  <c r="TU15" i="6"/>
  <c r="TV15" i="6"/>
  <c r="TW15" i="6"/>
  <c r="TX15" i="6"/>
  <c r="TY15" i="6"/>
  <c r="TZ15" i="6"/>
  <c r="UA15" i="6"/>
  <c r="UB15" i="6"/>
  <c r="UC15" i="6"/>
  <c r="UD15" i="6"/>
  <c r="UE15" i="6"/>
  <c r="UF15" i="6"/>
  <c r="UG15" i="6"/>
  <c r="UH15" i="6"/>
  <c r="UI15" i="6"/>
  <c r="UJ15" i="6"/>
  <c r="UK15" i="6"/>
  <c r="UL15" i="6"/>
  <c r="UM15" i="6"/>
  <c r="UN15" i="6"/>
  <c r="UO15" i="6"/>
  <c r="UP15" i="6"/>
  <c r="UQ15" i="6"/>
  <c r="UR15" i="6"/>
  <c r="US15" i="6"/>
  <c r="UT15" i="6"/>
  <c r="UU15" i="6"/>
  <c r="UV15" i="6"/>
  <c r="UW15" i="6"/>
  <c r="UX15" i="6"/>
  <c r="UY15" i="6"/>
  <c r="UZ15" i="6"/>
  <c r="VA15" i="6"/>
  <c r="VB15" i="6"/>
  <c r="VC15" i="6"/>
  <c r="VD15" i="6"/>
  <c r="VE15" i="6"/>
  <c r="VF15" i="6"/>
  <c r="VG15" i="6"/>
  <c r="VH15" i="6"/>
  <c r="VI15" i="6"/>
  <c r="VJ15" i="6"/>
  <c r="VK15" i="6"/>
  <c r="VL15" i="6"/>
  <c r="VM15" i="6"/>
  <c r="VN15" i="6"/>
  <c r="VO15" i="6"/>
  <c r="VP15" i="6"/>
  <c r="VQ15" i="6"/>
  <c r="VR15" i="6"/>
  <c r="VS15" i="6"/>
  <c r="VT15" i="6"/>
  <c r="VU15" i="6"/>
  <c r="VV15" i="6"/>
  <c r="VW15" i="6"/>
  <c r="VX15" i="6"/>
  <c r="VY15" i="6"/>
  <c r="VZ15" i="6"/>
  <c r="WA15" i="6"/>
  <c r="WB15" i="6"/>
  <c r="WC15" i="6"/>
  <c r="WD15" i="6"/>
  <c r="WE15" i="6"/>
  <c r="WF15" i="6"/>
  <c r="WG15" i="6"/>
  <c r="WH15" i="6"/>
  <c r="WI15" i="6"/>
  <c r="WJ15" i="6"/>
  <c r="WK15" i="6"/>
  <c r="WL15" i="6"/>
  <c r="WM15" i="6"/>
  <c r="WN15" i="6"/>
  <c r="WO15" i="6"/>
  <c r="WP15" i="6"/>
  <c r="WQ15" i="6"/>
  <c r="WR15" i="6"/>
  <c r="WS15" i="6"/>
  <c r="WT15" i="6"/>
  <c r="WU15" i="6"/>
  <c r="WV15" i="6"/>
  <c r="WW15" i="6"/>
  <c r="WX15" i="6"/>
  <c r="WY15" i="6"/>
  <c r="WZ15" i="6"/>
  <c r="XA15" i="6"/>
  <c r="FB16" i="6"/>
  <c r="FC16" i="6"/>
  <c r="FD16" i="6"/>
  <c r="FE16" i="6"/>
  <c r="FF16" i="6"/>
  <c r="FG16" i="6"/>
  <c r="FH16" i="6"/>
  <c r="FI16" i="6"/>
  <c r="FJ16" i="6"/>
  <c r="FK16" i="6"/>
  <c r="FL16" i="6"/>
  <c r="FM16" i="6"/>
  <c r="FN16" i="6"/>
  <c r="FO16" i="6"/>
  <c r="FP16" i="6"/>
  <c r="FQ16" i="6"/>
  <c r="FR16" i="6"/>
  <c r="FS16" i="6"/>
  <c r="FT16" i="6"/>
  <c r="FU16" i="6"/>
  <c r="FV16" i="6"/>
  <c r="FW16" i="6"/>
  <c r="FX16" i="6"/>
  <c r="FY16" i="6"/>
  <c r="FZ16" i="6"/>
  <c r="GA16" i="6"/>
  <c r="GB16" i="6"/>
  <c r="GC16" i="6"/>
  <c r="GD16" i="6"/>
  <c r="GE16" i="6"/>
  <c r="GF16" i="6"/>
  <c r="GG16" i="6"/>
  <c r="GH16" i="6"/>
  <c r="GI16" i="6"/>
  <c r="GJ16" i="6"/>
  <c r="GK16" i="6"/>
  <c r="GL16" i="6"/>
  <c r="GM16" i="6"/>
  <c r="GN16" i="6"/>
  <c r="GO16" i="6"/>
  <c r="GP16" i="6"/>
  <c r="GQ16" i="6"/>
  <c r="GR16" i="6"/>
  <c r="GS16" i="6"/>
  <c r="GT16" i="6"/>
  <c r="GU16" i="6"/>
  <c r="GV16" i="6"/>
  <c r="GW16" i="6"/>
  <c r="GX16" i="6"/>
  <c r="GY16" i="6"/>
  <c r="GZ16" i="6"/>
  <c r="HA16" i="6"/>
  <c r="HB16" i="6"/>
  <c r="HC16" i="6"/>
  <c r="HD16" i="6"/>
  <c r="HE16" i="6"/>
  <c r="HF16" i="6"/>
  <c r="HG16" i="6"/>
  <c r="HH16" i="6"/>
  <c r="HI16" i="6"/>
  <c r="HJ16" i="6"/>
  <c r="HK16" i="6"/>
  <c r="HL16" i="6"/>
  <c r="HM16" i="6"/>
  <c r="HN16" i="6"/>
  <c r="HO16" i="6"/>
  <c r="HP16" i="6"/>
  <c r="HQ16" i="6"/>
  <c r="HR16" i="6"/>
  <c r="HS16" i="6"/>
  <c r="HT16" i="6"/>
  <c r="HU16" i="6"/>
  <c r="HV16" i="6"/>
  <c r="HW16" i="6"/>
  <c r="HX16" i="6"/>
  <c r="HY16" i="6"/>
  <c r="HZ16" i="6"/>
  <c r="IA16" i="6"/>
  <c r="IB16" i="6"/>
  <c r="IC16" i="6"/>
  <c r="ID16" i="6"/>
  <c r="IE16" i="6"/>
  <c r="IF16" i="6"/>
  <c r="IG16" i="6"/>
  <c r="IH16" i="6"/>
  <c r="II16" i="6"/>
  <c r="IJ16" i="6"/>
  <c r="IK16" i="6"/>
  <c r="IL16" i="6"/>
  <c r="IM16" i="6"/>
  <c r="IN16" i="6"/>
  <c r="IO16" i="6"/>
  <c r="IP16" i="6"/>
  <c r="IQ16" i="6"/>
  <c r="IR16" i="6"/>
  <c r="IS16" i="6"/>
  <c r="IT16" i="6"/>
  <c r="IU16" i="6"/>
  <c r="IV16" i="6"/>
  <c r="IW16" i="6"/>
  <c r="IX16" i="6"/>
  <c r="IY16" i="6"/>
  <c r="IZ16" i="6"/>
  <c r="JA16" i="6"/>
  <c r="JB16" i="6"/>
  <c r="JC16" i="6"/>
  <c r="JD16" i="6"/>
  <c r="JE16" i="6"/>
  <c r="JF16" i="6"/>
  <c r="JG16" i="6"/>
  <c r="JH16" i="6"/>
  <c r="JI16" i="6"/>
  <c r="JJ16" i="6"/>
  <c r="JK16" i="6"/>
  <c r="JL16" i="6"/>
  <c r="JM16" i="6"/>
  <c r="JN16" i="6"/>
  <c r="JO16" i="6"/>
  <c r="JP16" i="6"/>
  <c r="JQ16" i="6"/>
  <c r="JR16" i="6"/>
  <c r="JS16" i="6"/>
  <c r="JT16" i="6"/>
  <c r="JU16" i="6"/>
  <c r="JV16" i="6"/>
  <c r="JW16" i="6"/>
  <c r="JX16" i="6"/>
  <c r="JY16" i="6"/>
  <c r="JZ16" i="6"/>
  <c r="KA16" i="6"/>
  <c r="KB16" i="6"/>
  <c r="KC16" i="6"/>
  <c r="KD16" i="6"/>
  <c r="KE16" i="6"/>
  <c r="KF16" i="6"/>
  <c r="KG16" i="6"/>
  <c r="KH16" i="6"/>
  <c r="KI16" i="6"/>
  <c r="KJ16" i="6"/>
  <c r="KK16" i="6"/>
  <c r="KL16" i="6"/>
  <c r="KM16" i="6"/>
  <c r="KN16" i="6"/>
  <c r="KO16" i="6"/>
  <c r="KP16" i="6"/>
  <c r="KQ16" i="6"/>
  <c r="KR16" i="6"/>
  <c r="KS16" i="6"/>
  <c r="KT16" i="6"/>
  <c r="KU16" i="6"/>
  <c r="KV16" i="6"/>
  <c r="KW16" i="6"/>
  <c r="KX16" i="6"/>
  <c r="KY16" i="6"/>
  <c r="KZ16" i="6"/>
  <c r="LA16" i="6"/>
  <c r="LB16" i="6"/>
  <c r="LC16" i="6"/>
  <c r="LD16" i="6"/>
  <c r="LE16" i="6"/>
  <c r="LF16" i="6"/>
  <c r="LG16" i="6"/>
  <c r="LH16" i="6"/>
  <c r="LI16" i="6"/>
  <c r="LJ16" i="6"/>
  <c r="LK16" i="6"/>
  <c r="LL16" i="6"/>
  <c r="LM16" i="6"/>
  <c r="LN16" i="6"/>
  <c r="LO16" i="6"/>
  <c r="LP16" i="6"/>
  <c r="LQ16" i="6"/>
  <c r="LR16" i="6"/>
  <c r="LS16" i="6"/>
  <c r="LT16" i="6"/>
  <c r="LU16" i="6"/>
  <c r="LV16" i="6"/>
  <c r="LW16" i="6"/>
  <c r="LX16" i="6"/>
  <c r="LY16" i="6"/>
  <c r="LZ16" i="6"/>
  <c r="MA16" i="6"/>
  <c r="MB16" i="6"/>
  <c r="MC16" i="6"/>
  <c r="MD16" i="6"/>
  <c r="ME16" i="6"/>
  <c r="MF16" i="6"/>
  <c r="MG16" i="6"/>
  <c r="MH16" i="6"/>
  <c r="MI16" i="6"/>
  <c r="MJ16" i="6"/>
  <c r="MK16" i="6"/>
  <c r="ML16" i="6"/>
  <c r="MM16" i="6"/>
  <c r="MN16" i="6"/>
  <c r="MO16" i="6"/>
  <c r="MP16" i="6"/>
  <c r="MQ16" i="6"/>
  <c r="MR16" i="6"/>
  <c r="MS16" i="6"/>
  <c r="MT16" i="6"/>
  <c r="MU16" i="6"/>
  <c r="MV16" i="6"/>
  <c r="MW16" i="6"/>
  <c r="MX16" i="6"/>
  <c r="MY16" i="6"/>
  <c r="MZ16" i="6"/>
  <c r="NA16" i="6"/>
  <c r="NB16" i="6"/>
  <c r="NC16" i="6"/>
  <c r="ND16" i="6"/>
  <c r="NE16" i="6"/>
  <c r="NF16" i="6"/>
  <c r="NG16" i="6"/>
  <c r="NH16" i="6"/>
  <c r="NI16" i="6"/>
  <c r="NJ16" i="6"/>
  <c r="NK16" i="6"/>
  <c r="NL16" i="6"/>
  <c r="NM16" i="6"/>
  <c r="NN16" i="6"/>
  <c r="NO16" i="6"/>
  <c r="NP16" i="6"/>
  <c r="NQ16" i="6"/>
  <c r="NR16" i="6"/>
  <c r="NS16" i="6"/>
  <c r="NT16" i="6"/>
  <c r="NU16" i="6"/>
  <c r="NV16" i="6"/>
  <c r="NW16" i="6"/>
  <c r="NX16" i="6"/>
  <c r="NY16" i="6"/>
  <c r="NZ16" i="6"/>
  <c r="OA16" i="6"/>
  <c r="OB16" i="6"/>
  <c r="OC16" i="6"/>
  <c r="OD16" i="6"/>
  <c r="OE16" i="6"/>
  <c r="OF16" i="6"/>
  <c r="OG16" i="6"/>
  <c r="OH16" i="6"/>
  <c r="OI16" i="6"/>
  <c r="OJ16" i="6"/>
  <c r="OK16" i="6"/>
  <c r="OL16" i="6"/>
  <c r="OM16" i="6"/>
  <c r="ON16" i="6"/>
  <c r="OO16" i="6"/>
  <c r="OP16" i="6"/>
  <c r="OQ16" i="6"/>
  <c r="OR16" i="6"/>
  <c r="OS16" i="6"/>
  <c r="OT16" i="6"/>
  <c r="OU16" i="6"/>
  <c r="OV16" i="6"/>
  <c r="OW16" i="6"/>
  <c r="OX16" i="6"/>
  <c r="OY16" i="6"/>
  <c r="OZ16" i="6"/>
  <c r="PA16" i="6"/>
  <c r="PB16" i="6"/>
  <c r="PC16" i="6"/>
  <c r="PD16" i="6"/>
  <c r="PE16" i="6"/>
  <c r="PF16" i="6"/>
  <c r="PG16" i="6"/>
  <c r="PH16" i="6"/>
  <c r="PI16" i="6"/>
  <c r="PJ16" i="6"/>
  <c r="PK16" i="6"/>
  <c r="PL16" i="6"/>
  <c r="PM16" i="6"/>
  <c r="PN16" i="6"/>
  <c r="PO16" i="6"/>
  <c r="PP16" i="6"/>
  <c r="PQ16" i="6"/>
  <c r="PR16" i="6"/>
  <c r="PS16" i="6"/>
  <c r="PT16" i="6"/>
  <c r="PU16" i="6"/>
  <c r="PV16" i="6"/>
  <c r="PW16" i="6"/>
  <c r="PX16" i="6"/>
  <c r="PY16" i="6"/>
  <c r="PZ16" i="6"/>
  <c r="QA16" i="6"/>
  <c r="QB16" i="6"/>
  <c r="QC16" i="6"/>
  <c r="QD16" i="6"/>
  <c r="QE16" i="6"/>
  <c r="QF16" i="6"/>
  <c r="QG16" i="6"/>
  <c r="QH16" i="6"/>
  <c r="QI16" i="6"/>
  <c r="QJ16" i="6"/>
  <c r="QK16" i="6"/>
  <c r="QL16" i="6"/>
  <c r="QM16" i="6"/>
  <c r="QN16" i="6"/>
  <c r="QO16" i="6"/>
  <c r="QP16" i="6"/>
  <c r="QQ16" i="6"/>
  <c r="QR16" i="6"/>
  <c r="QS16" i="6"/>
  <c r="QT16" i="6"/>
  <c r="QU16" i="6"/>
  <c r="QV16" i="6"/>
  <c r="QW16" i="6"/>
  <c r="QX16" i="6"/>
  <c r="QY16" i="6"/>
  <c r="QZ16" i="6"/>
  <c r="RA16" i="6"/>
  <c r="RB16" i="6"/>
  <c r="RC16" i="6"/>
  <c r="RD16" i="6"/>
  <c r="RE16" i="6"/>
  <c r="RF16" i="6"/>
  <c r="RG16" i="6"/>
  <c r="RH16" i="6"/>
  <c r="RI16" i="6"/>
  <c r="RJ16" i="6"/>
  <c r="RK16" i="6"/>
  <c r="RL16" i="6"/>
  <c r="RM16" i="6"/>
  <c r="RN16" i="6"/>
  <c r="RO16" i="6"/>
  <c r="RP16" i="6"/>
  <c r="RQ16" i="6"/>
  <c r="RR16" i="6"/>
  <c r="RS16" i="6"/>
  <c r="RT16" i="6"/>
  <c r="RU16" i="6"/>
  <c r="RV16" i="6"/>
  <c r="RW16" i="6"/>
  <c r="RX16" i="6"/>
  <c r="RY16" i="6"/>
  <c r="RZ16" i="6"/>
  <c r="SA16" i="6"/>
  <c r="SB16" i="6"/>
  <c r="SC16" i="6"/>
  <c r="SD16" i="6"/>
  <c r="SE16" i="6"/>
  <c r="SF16" i="6"/>
  <c r="SG16" i="6"/>
  <c r="SH16" i="6"/>
  <c r="SI16" i="6"/>
  <c r="SJ16" i="6"/>
  <c r="SK16" i="6"/>
  <c r="SL16" i="6"/>
  <c r="SM16" i="6"/>
  <c r="SN16" i="6"/>
  <c r="SO16" i="6"/>
  <c r="SP16" i="6"/>
  <c r="SQ16" i="6"/>
  <c r="SR16" i="6"/>
  <c r="SS16" i="6"/>
  <c r="ST16" i="6"/>
  <c r="SU16" i="6"/>
  <c r="SV16" i="6"/>
  <c r="SW16" i="6"/>
  <c r="SX16" i="6"/>
  <c r="SY16" i="6"/>
  <c r="SZ16" i="6"/>
  <c r="TA16" i="6"/>
  <c r="TB16" i="6"/>
  <c r="TC16" i="6"/>
  <c r="TD16" i="6"/>
  <c r="TE16" i="6"/>
  <c r="TF16" i="6"/>
  <c r="TG16" i="6"/>
  <c r="TH16" i="6"/>
  <c r="TI16" i="6"/>
  <c r="TJ16" i="6"/>
  <c r="TK16" i="6"/>
  <c r="TL16" i="6"/>
  <c r="TM16" i="6"/>
  <c r="TN16" i="6"/>
  <c r="TO16" i="6"/>
  <c r="TP16" i="6"/>
  <c r="TQ16" i="6"/>
  <c r="TR16" i="6"/>
  <c r="TS16" i="6"/>
  <c r="TT16" i="6"/>
  <c r="TU16" i="6"/>
  <c r="TV16" i="6"/>
  <c r="TW16" i="6"/>
  <c r="TX16" i="6"/>
  <c r="TY16" i="6"/>
  <c r="TZ16" i="6"/>
  <c r="UA16" i="6"/>
  <c r="UB16" i="6"/>
  <c r="UC16" i="6"/>
  <c r="UD16" i="6"/>
  <c r="UE16" i="6"/>
  <c r="UF16" i="6"/>
  <c r="UG16" i="6"/>
  <c r="UH16" i="6"/>
  <c r="UI16" i="6"/>
  <c r="UJ16" i="6"/>
  <c r="UK16" i="6"/>
  <c r="UL16" i="6"/>
  <c r="UM16" i="6"/>
  <c r="UN16" i="6"/>
  <c r="UO16" i="6"/>
  <c r="UP16" i="6"/>
  <c r="UQ16" i="6"/>
  <c r="UR16" i="6"/>
  <c r="US16" i="6"/>
  <c r="UT16" i="6"/>
  <c r="UU16" i="6"/>
  <c r="UV16" i="6"/>
  <c r="UW16" i="6"/>
  <c r="UX16" i="6"/>
  <c r="UY16" i="6"/>
  <c r="UZ16" i="6"/>
  <c r="VA16" i="6"/>
  <c r="VB16" i="6"/>
  <c r="VC16" i="6"/>
  <c r="VD16" i="6"/>
  <c r="VE16" i="6"/>
  <c r="VF16" i="6"/>
  <c r="VG16" i="6"/>
  <c r="VH16" i="6"/>
  <c r="VI16" i="6"/>
  <c r="VJ16" i="6"/>
  <c r="VK16" i="6"/>
  <c r="VL16" i="6"/>
  <c r="VM16" i="6"/>
  <c r="VN16" i="6"/>
  <c r="VO16" i="6"/>
  <c r="VP16" i="6"/>
  <c r="VQ16" i="6"/>
  <c r="VR16" i="6"/>
  <c r="VS16" i="6"/>
  <c r="VT16" i="6"/>
  <c r="VU16" i="6"/>
  <c r="VV16" i="6"/>
  <c r="VW16" i="6"/>
  <c r="VX16" i="6"/>
  <c r="VY16" i="6"/>
  <c r="VZ16" i="6"/>
  <c r="WA16" i="6"/>
  <c r="WB16" i="6"/>
  <c r="WC16" i="6"/>
  <c r="WD16" i="6"/>
  <c r="WE16" i="6"/>
  <c r="WF16" i="6"/>
  <c r="WG16" i="6"/>
  <c r="WH16" i="6"/>
  <c r="WI16" i="6"/>
  <c r="WJ16" i="6"/>
  <c r="WK16" i="6"/>
  <c r="WL16" i="6"/>
  <c r="WM16" i="6"/>
  <c r="WN16" i="6"/>
  <c r="WO16" i="6"/>
  <c r="WP16" i="6"/>
  <c r="WQ16" i="6"/>
  <c r="WR16" i="6"/>
  <c r="WS16" i="6"/>
  <c r="WT16" i="6"/>
  <c r="WU16" i="6"/>
  <c r="WV16" i="6"/>
  <c r="WW16" i="6"/>
  <c r="WX16" i="6"/>
  <c r="WY16" i="6"/>
  <c r="WZ16" i="6"/>
  <c r="XA16" i="6"/>
  <c r="FB17" i="6"/>
  <c r="FC17" i="6"/>
  <c r="FD17" i="6"/>
  <c r="FE17" i="6"/>
  <c r="FF17" i="6"/>
  <c r="FG17" i="6"/>
  <c r="FH17" i="6"/>
  <c r="FI17" i="6"/>
  <c r="FJ17" i="6"/>
  <c r="FK17" i="6"/>
  <c r="FL17" i="6"/>
  <c r="FM17" i="6"/>
  <c r="FN17" i="6"/>
  <c r="FO17" i="6"/>
  <c r="FP17" i="6"/>
  <c r="FQ17" i="6"/>
  <c r="FR17" i="6"/>
  <c r="FS17" i="6"/>
  <c r="FT17" i="6"/>
  <c r="FU17" i="6"/>
  <c r="FV17" i="6"/>
  <c r="FW17" i="6"/>
  <c r="FX17" i="6"/>
  <c r="FY17" i="6"/>
  <c r="FZ17" i="6"/>
  <c r="GA17" i="6"/>
  <c r="GB17" i="6"/>
  <c r="GC17" i="6"/>
  <c r="GD17" i="6"/>
  <c r="GE17" i="6"/>
  <c r="GF17" i="6"/>
  <c r="GG17" i="6"/>
  <c r="GH17" i="6"/>
  <c r="GI17" i="6"/>
  <c r="GJ17" i="6"/>
  <c r="GK17" i="6"/>
  <c r="GL17" i="6"/>
  <c r="GM17" i="6"/>
  <c r="GN17" i="6"/>
  <c r="GO17" i="6"/>
  <c r="GP17" i="6"/>
  <c r="GQ17" i="6"/>
  <c r="GR17" i="6"/>
  <c r="GS17" i="6"/>
  <c r="GT17" i="6"/>
  <c r="GU17" i="6"/>
  <c r="GV17" i="6"/>
  <c r="GW17" i="6"/>
  <c r="GX17" i="6"/>
  <c r="GY17" i="6"/>
  <c r="GZ17" i="6"/>
  <c r="HA17" i="6"/>
  <c r="HB17" i="6"/>
  <c r="HC17" i="6"/>
  <c r="HD17" i="6"/>
  <c r="HE17" i="6"/>
  <c r="HF17" i="6"/>
  <c r="HG17" i="6"/>
  <c r="HH17" i="6"/>
  <c r="HI17" i="6"/>
  <c r="HJ17" i="6"/>
  <c r="HK17" i="6"/>
  <c r="HL17" i="6"/>
  <c r="HM17" i="6"/>
  <c r="HN17" i="6"/>
  <c r="HO17" i="6"/>
  <c r="HP17" i="6"/>
  <c r="HQ17" i="6"/>
  <c r="HR17" i="6"/>
  <c r="HS17" i="6"/>
  <c r="HT17" i="6"/>
  <c r="HU17" i="6"/>
  <c r="HV17" i="6"/>
  <c r="HW17" i="6"/>
  <c r="HX17" i="6"/>
  <c r="HY17" i="6"/>
  <c r="HZ17" i="6"/>
  <c r="IA17" i="6"/>
  <c r="IB17" i="6"/>
  <c r="IC17" i="6"/>
  <c r="ID17" i="6"/>
  <c r="IE17" i="6"/>
  <c r="IF17" i="6"/>
  <c r="IG17" i="6"/>
  <c r="IH17" i="6"/>
  <c r="II17" i="6"/>
  <c r="IJ17" i="6"/>
  <c r="IK17" i="6"/>
  <c r="IL17" i="6"/>
  <c r="IM17" i="6"/>
  <c r="IN17" i="6"/>
  <c r="IO17" i="6"/>
  <c r="IP17" i="6"/>
  <c r="IQ17" i="6"/>
  <c r="IR17" i="6"/>
  <c r="IS17" i="6"/>
  <c r="IT17" i="6"/>
  <c r="IU17" i="6"/>
  <c r="IV17" i="6"/>
  <c r="IW17" i="6"/>
  <c r="IX17" i="6"/>
  <c r="IY17" i="6"/>
  <c r="IZ17" i="6"/>
  <c r="JA17" i="6"/>
  <c r="JB17" i="6"/>
  <c r="JC17" i="6"/>
  <c r="JD17" i="6"/>
  <c r="JE17" i="6"/>
  <c r="JF17" i="6"/>
  <c r="JG17" i="6"/>
  <c r="JH17" i="6"/>
  <c r="JI17" i="6"/>
  <c r="JJ17" i="6"/>
  <c r="JK17" i="6"/>
  <c r="JL17" i="6"/>
  <c r="JM17" i="6"/>
  <c r="JN17" i="6"/>
  <c r="JO17" i="6"/>
  <c r="JP17" i="6"/>
  <c r="JQ17" i="6"/>
  <c r="JR17" i="6"/>
  <c r="JS17" i="6"/>
  <c r="JT17" i="6"/>
  <c r="JU17" i="6"/>
  <c r="JV17" i="6"/>
  <c r="JW17" i="6"/>
  <c r="JX17" i="6"/>
  <c r="JY17" i="6"/>
  <c r="JZ17" i="6"/>
  <c r="KA17" i="6"/>
  <c r="KB17" i="6"/>
  <c r="KC17" i="6"/>
  <c r="KD17" i="6"/>
  <c r="KE17" i="6"/>
  <c r="KF17" i="6"/>
  <c r="KG17" i="6"/>
  <c r="KH17" i="6"/>
  <c r="KI17" i="6"/>
  <c r="KJ17" i="6"/>
  <c r="KK17" i="6"/>
  <c r="KL17" i="6"/>
  <c r="KM17" i="6"/>
  <c r="KN17" i="6"/>
  <c r="KO17" i="6"/>
  <c r="KP17" i="6"/>
  <c r="KQ17" i="6"/>
  <c r="KR17" i="6"/>
  <c r="KS17" i="6"/>
  <c r="KT17" i="6"/>
  <c r="KU17" i="6"/>
  <c r="KV17" i="6"/>
  <c r="KW17" i="6"/>
  <c r="KX17" i="6"/>
  <c r="KY17" i="6"/>
  <c r="KZ17" i="6"/>
  <c r="LA17" i="6"/>
  <c r="LB17" i="6"/>
  <c r="LC17" i="6"/>
  <c r="LD17" i="6"/>
  <c r="LE17" i="6"/>
  <c r="LF17" i="6"/>
  <c r="LG17" i="6"/>
  <c r="LH17" i="6"/>
  <c r="LI17" i="6"/>
  <c r="LJ17" i="6"/>
  <c r="LK17" i="6"/>
  <c r="LL17" i="6"/>
  <c r="LM17" i="6"/>
  <c r="LN17" i="6"/>
  <c r="LO17" i="6"/>
  <c r="LP17" i="6"/>
  <c r="LQ17" i="6"/>
  <c r="LR17" i="6"/>
  <c r="LS17" i="6"/>
  <c r="LT17" i="6"/>
  <c r="LU17" i="6"/>
  <c r="LV17" i="6"/>
  <c r="LW17" i="6"/>
  <c r="LX17" i="6"/>
  <c r="LY17" i="6"/>
  <c r="LZ17" i="6"/>
  <c r="MA17" i="6"/>
  <c r="MB17" i="6"/>
  <c r="MC17" i="6"/>
  <c r="MD17" i="6"/>
  <c r="ME17" i="6"/>
  <c r="MF17" i="6"/>
  <c r="MG17" i="6"/>
  <c r="MH17" i="6"/>
  <c r="MI17" i="6"/>
  <c r="MJ17" i="6"/>
  <c r="MK17" i="6"/>
  <c r="ML17" i="6"/>
  <c r="MM17" i="6"/>
  <c r="MN17" i="6"/>
  <c r="MO17" i="6"/>
  <c r="MP17" i="6"/>
  <c r="MQ17" i="6"/>
  <c r="MR17" i="6"/>
  <c r="MS17" i="6"/>
  <c r="MT17" i="6"/>
  <c r="MU17" i="6"/>
  <c r="MV17" i="6"/>
  <c r="MW17" i="6"/>
  <c r="MX17" i="6"/>
  <c r="MY17" i="6"/>
  <c r="MZ17" i="6"/>
  <c r="NA17" i="6"/>
  <c r="NB17" i="6"/>
  <c r="NC17" i="6"/>
  <c r="ND17" i="6"/>
  <c r="NE17" i="6"/>
  <c r="NF17" i="6"/>
  <c r="NG17" i="6"/>
  <c r="NH17" i="6"/>
  <c r="NI17" i="6"/>
  <c r="NJ17" i="6"/>
  <c r="NK17" i="6"/>
  <c r="NL17" i="6"/>
  <c r="NM17" i="6"/>
  <c r="NN17" i="6"/>
  <c r="NO17" i="6"/>
  <c r="NP17" i="6"/>
  <c r="NQ17" i="6"/>
  <c r="NR17" i="6"/>
  <c r="NS17" i="6"/>
  <c r="NT17" i="6"/>
  <c r="NU17" i="6"/>
  <c r="NV17" i="6"/>
  <c r="NW17" i="6"/>
  <c r="NX17" i="6"/>
  <c r="NY17" i="6"/>
  <c r="NZ17" i="6"/>
  <c r="OA17" i="6"/>
  <c r="OB17" i="6"/>
  <c r="OC17" i="6"/>
  <c r="OD17" i="6"/>
  <c r="OE17" i="6"/>
  <c r="OF17" i="6"/>
  <c r="OG17" i="6"/>
  <c r="OH17" i="6"/>
  <c r="OI17" i="6"/>
  <c r="OJ17" i="6"/>
  <c r="OK17" i="6"/>
  <c r="OL17" i="6"/>
  <c r="OM17" i="6"/>
  <c r="ON17" i="6"/>
  <c r="OO17" i="6"/>
  <c r="OP17" i="6"/>
  <c r="OQ17" i="6"/>
  <c r="OR17" i="6"/>
  <c r="OS17" i="6"/>
  <c r="OT17" i="6"/>
  <c r="OU17" i="6"/>
  <c r="OV17" i="6"/>
  <c r="OW17" i="6"/>
  <c r="OX17" i="6"/>
  <c r="OY17" i="6"/>
  <c r="OZ17" i="6"/>
  <c r="PA17" i="6"/>
  <c r="PB17" i="6"/>
  <c r="PC17" i="6"/>
  <c r="PD17" i="6"/>
  <c r="PE17" i="6"/>
  <c r="PF17" i="6"/>
  <c r="PG17" i="6"/>
  <c r="PH17" i="6"/>
  <c r="PI17" i="6"/>
  <c r="PJ17" i="6"/>
  <c r="PK17" i="6"/>
  <c r="PL17" i="6"/>
  <c r="PM17" i="6"/>
  <c r="PN17" i="6"/>
  <c r="PO17" i="6"/>
  <c r="PP17" i="6"/>
  <c r="PQ17" i="6"/>
  <c r="PR17" i="6"/>
  <c r="PS17" i="6"/>
  <c r="PT17" i="6"/>
  <c r="PU17" i="6"/>
  <c r="PV17" i="6"/>
  <c r="PW17" i="6"/>
  <c r="PX17" i="6"/>
  <c r="PY17" i="6"/>
  <c r="PZ17" i="6"/>
  <c r="QA17" i="6"/>
  <c r="QB17" i="6"/>
  <c r="QC17" i="6"/>
  <c r="QD17" i="6"/>
  <c r="QE17" i="6"/>
  <c r="QF17" i="6"/>
  <c r="QG17" i="6"/>
  <c r="QH17" i="6"/>
  <c r="QI17" i="6"/>
  <c r="QJ17" i="6"/>
  <c r="QK17" i="6"/>
  <c r="QL17" i="6"/>
  <c r="QM17" i="6"/>
  <c r="QN17" i="6"/>
  <c r="QO17" i="6"/>
  <c r="QP17" i="6"/>
  <c r="QQ17" i="6"/>
  <c r="QR17" i="6"/>
  <c r="QS17" i="6"/>
  <c r="QT17" i="6"/>
  <c r="QU17" i="6"/>
  <c r="QV17" i="6"/>
  <c r="QW17" i="6"/>
  <c r="QX17" i="6"/>
  <c r="QY17" i="6"/>
  <c r="QZ17" i="6"/>
  <c r="RA17" i="6"/>
  <c r="RB17" i="6"/>
  <c r="RC17" i="6"/>
  <c r="RD17" i="6"/>
  <c r="RE17" i="6"/>
  <c r="RF17" i="6"/>
  <c r="RG17" i="6"/>
  <c r="RH17" i="6"/>
  <c r="RI17" i="6"/>
  <c r="RJ17" i="6"/>
  <c r="RK17" i="6"/>
  <c r="RL17" i="6"/>
  <c r="RM17" i="6"/>
  <c r="RN17" i="6"/>
  <c r="RO17" i="6"/>
  <c r="RP17" i="6"/>
  <c r="RQ17" i="6"/>
  <c r="RR17" i="6"/>
  <c r="RS17" i="6"/>
  <c r="RT17" i="6"/>
  <c r="RU17" i="6"/>
  <c r="RV17" i="6"/>
  <c r="RW17" i="6"/>
  <c r="RX17" i="6"/>
  <c r="RY17" i="6"/>
  <c r="RZ17" i="6"/>
  <c r="SA17" i="6"/>
  <c r="SB17" i="6"/>
  <c r="SC17" i="6"/>
  <c r="SD17" i="6"/>
  <c r="SE17" i="6"/>
  <c r="SF17" i="6"/>
  <c r="SG17" i="6"/>
  <c r="SH17" i="6"/>
  <c r="SI17" i="6"/>
  <c r="SJ17" i="6"/>
  <c r="SK17" i="6"/>
  <c r="SL17" i="6"/>
  <c r="SM17" i="6"/>
  <c r="SN17" i="6"/>
  <c r="SO17" i="6"/>
  <c r="SP17" i="6"/>
  <c r="SQ17" i="6"/>
  <c r="SR17" i="6"/>
  <c r="SS17" i="6"/>
  <c r="ST17" i="6"/>
  <c r="SU17" i="6"/>
  <c r="SV17" i="6"/>
  <c r="SW17" i="6"/>
  <c r="SX17" i="6"/>
  <c r="SY17" i="6"/>
  <c r="SZ17" i="6"/>
  <c r="TA17" i="6"/>
  <c r="TB17" i="6"/>
  <c r="TC17" i="6"/>
  <c r="TD17" i="6"/>
  <c r="TE17" i="6"/>
  <c r="TF17" i="6"/>
  <c r="TG17" i="6"/>
  <c r="TH17" i="6"/>
  <c r="TI17" i="6"/>
  <c r="TJ17" i="6"/>
  <c r="TK17" i="6"/>
  <c r="TL17" i="6"/>
  <c r="TM17" i="6"/>
  <c r="TN17" i="6"/>
  <c r="TO17" i="6"/>
  <c r="TP17" i="6"/>
  <c r="TQ17" i="6"/>
  <c r="TR17" i="6"/>
  <c r="TS17" i="6"/>
  <c r="TT17" i="6"/>
  <c r="TU17" i="6"/>
  <c r="TV17" i="6"/>
  <c r="TW17" i="6"/>
  <c r="TX17" i="6"/>
  <c r="TY17" i="6"/>
  <c r="TZ17" i="6"/>
  <c r="UA17" i="6"/>
  <c r="UB17" i="6"/>
  <c r="UC17" i="6"/>
  <c r="UD17" i="6"/>
  <c r="UE17" i="6"/>
  <c r="UF17" i="6"/>
  <c r="UG17" i="6"/>
  <c r="UH17" i="6"/>
  <c r="UI17" i="6"/>
  <c r="UJ17" i="6"/>
  <c r="UK17" i="6"/>
  <c r="UL17" i="6"/>
  <c r="UM17" i="6"/>
  <c r="UN17" i="6"/>
  <c r="UO17" i="6"/>
  <c r="UP17" i="6"/>
  <c r="UQ17" i="6"/>
  <c r="UR17" i="6"/>
  <c r="US17" i="6"/>
  <c r="UT17" i="6"/>
  <c r="UU17" i="6"/>
  <c r="UV17" i="6"/>
  <c r="UW17" i="6"/>
  <c r="UX17" i="6"/>
  <c r="UY17" i="6"/>
  <c r="UZ17" i="6"/>
  <c r="VA17" i="6"/>
  <c r="VB17" i="6"/>
  <c r="VC17" i="6"/>
  <c r="VD17" i="6"/>
  <c r="VE17" i="6"/>
  <c r="VF17" i="6"/>
  <c r="VG17" i="6"/>
  <c r="VH17" i="6"/>
  <c r="VI17" i="6"/>
  <c r="VJ17" i="6"/>
  <c r="VK17" i="6"/>
  <c r="VL17" i="6"/>
  <c r="VM17" i="6"/>
  <c r="VN17" i="6"/>
  <c r="VO17" i="6"/>
  <c r="VP17" i="6"/>
  <c r="VQ17" i="6"/>
  <c r="VR17" i="6"/>
  <c r="VS17" i="6"/>
  <c r="VT17" i="6"/>
  <c r="VU17" i="6"/>
  <c r="VV17" i="6"/>
  <c r="VW17" i="6"/>
  <c r="VX17" i="6"/>
  <c r="VY17" i="6"/>
  <c r="VZ17" i="6"/>
  <c r="WA17" i="6"/>
  <c r="WB17" i="6"/>
  <c r="WC17" i="6"/>
  <c r="WD17" i="6"/>
  <c r="WE17" i="6"/>
  <c r="WF17" i="6"/>
  <c r="WG17" i="6"/>
  <c r="WH17" i="6"/>
  <c r="WI17" i="6"/>
  <c r="WJ17" i="6"/>
  <c r="WK17" i="6"/>
  <c r="WL17" i="6"/>
  <c r="WM17" i="6"/>
  <c r="WN17" i="6"/>
  <c r="WO17" i="6"/>
  <c r="WP17" i="6"/>
  <c r="WQ17" i="6"/>
  <c r="WR17" i="6"/>
  <c r="WS17" i="6"/>
  <c r="WT17" i="6"/>
  <c r="WU17" i="6"/>
  <c r="WV17" i="6"/>
  <c r="WW17" i="6"/>
  <c r="WX17" i="6"/>
  <c r="WY17" i="6"/>
  <c r="WZ17" i="6"/>
  <c r="XA17" i="6"/>
  <c r="WC5" i="6"/>
  <c r="WC3" i="6" s="1"/>
  <c r="WD5" i="6"/>
  <c r="WE5" i="6"/>
  <c r="WE3" i="6" s="1"/>
  <c r="WF5" i="6"/>
  <c r="WG5" i="6"/>
  <c r="WG3" i="6" s="1"/>
  <c r="WH5" i="6"/>
  <c r="WI5" i="6"/>
  <c r="WI3" i="6" s="1"/>
  <c r="WJ5" i="6"/>
  <c r="WK5" i="6"/>
  <c r="WK3" i="6" s="1"/>
  <c r="WL5" i="6"/>
  <c r="WM5" i="6"/>
  <c r="WM3" i="6" s="1"/>
  <c r="WN5" i="6"/>
  <c r="WO5" i="6"/>
  <c r="WO3" i="6" s="1"/>
  <c r="WP5" i="6"/>
  <c r="WQ5" i="6"/>
  <c r="WQ3" i="6" s="1"/>
  <c r="WR5" i="6"/>
  <c r="WS5" i="6"/>
  <c r="WS3" i="6" s="1"/>
  <c r="WT5" i="6"/>
  <c r="WT3" i="6" s="1"/>
  <c r="WU5" i="6"/>
  <c r="WU3" i="6" s="1"/>
  <c r="WV5" i="6"/>
  <c r="WW5" i="6"/>
  <c r="WW3" i="6" s="1"/>
  <c r="WX5" i="6"/>
  <c r="WX3" i="6" s="1"/>
  <c r="WY5" i="6"/>
  <c r="WY3" i="6" s="1"/>
  <c r="WZ5" i="6"/>
  <c r="XA5" i="6"/>
  <c r="XA3" i="6" s="1"/>
  <c r="WB5" i="6"/>
  <c r="WA5" i="6"/>
  <c r="WA3" i="6" s="1"/>
  <c r="VC5" i="6"/>
  <c r="VD5" i="6"/>
  <c r="VE5" i="6"/>
  <c r="VE3" i="6" s="1"/>
  <c r="VF5" i="6"/>
  <c r="VG5" i="6"/>
  <c r="VH5" i="6"/>
  <c r="VI5" i="6"/>
  <c r="VI3" i="6" s="1"/>
  <c r="VJ5" i="6"/>
  <c r="VK5" i="6"/>
  <c r="VL5" i="6"/>
  <c r="VM5" i="6"/>
  <c r="VM3" i="6" s="1"/>
  <c r="VN5" i="6"/>
  <c r="VO5" i="6"/>
  <c r="VP5" i="6"/>
  <c r="VQ5" i="6"/>
  <c r="VQ3" i="6" s="1"/>
  <c r="VR5" i="6"/>
  <c r="VS5" i="6"/>
  <c r="VT5" i="6"/>
  <c r="VU5" i="6"/>
  <c r="VU3" i="6" s="1"/>
  <c r="VV5" i="6"/>
  <c r="VW5" i="6"/>
  <c r="VX5" i="6"/>
  <c r="VY5" i="6"/>
  <c r="VY3" i="6" s="1"/>
  <c r="VZ5" i="6"/>
  <c r="VB5" i="6"/>
  <c r="VA5" i="6"/>
  <c r="VA3" i="6" s="1"/>
  <c r="UB5" i="6"/>
  <c r="UC5" i="6"/>
  <c r="UC3" i="6" s="1"/>
  <c r="UD5" i="6"/>
  <c r="UE5" i="6"/>
  <c r="UE3" i="6" s="1"/>
  <c r="UF5" i="6"/>
  <c r="UG5" i="6"/>
  <c r="UG3" i="6" s="1"/>
  <c r="UH5" i="6"/>
  <c r="UI5" i="6"/>
  <c r="UI3" i="6" s="1"/>
  <c r="UJ5" i="6"/>
  <c r="UK5" i="6"/>
  <c r="UK3" i="6" s="1"/>
  <c r="UL5" i="6"/>
  <c r="UM5" i="6"/>
  <c r="UM3" i="6" s="1"/>
  <c r="UN5" i="6"/>
  <c r="UO5" i="6"/>
  <c r="UO3" i="6" s="1"/>
  <c r="UP5" i="6"/>
  <c r="UQ5" i="6"/>
  <c r="UQ3" i="6" s="1"/>
  <c r="UR5" i="6"/>
  <c r="US5" i="6"/>
  <c r="US3" i="6" s="1"/>
  <c r="UT5" i="6"/>
  <c r="UU5" i="6"/>
  <c r="UU3" i="6" s="1"/>
  <c r="UV5" i="6"/>
  <c r="UW5" i="6"/>
  <c r="UW3" i="6" s="1"/>
  <c r="UX5" i="6"/>
  <c r="UY5" i="6"/>
  <c r="UY3" i="6" s="1"/>
  <c r="UZ5" i="6"/>
  <c r="UA5" i="6"/>
  <c r="UA3" i="6" s="1"/>
  <c r="TC5" i="6"/>
  <c r="TC3" i="6" s="1"/>
  <c r="TD5" i="6"/>
  <c r="TE5" i="6"/>
  <c r="TE3" i="6" s="1"/>
  <c r="TF5" i="6"/>
  <c r="TG5" i="6"/>
  <c r="TG3" i="6" s="1"/>
  <c r="TH5" i="6"/>
  <c r="TI5" i="6"/>
  <c r="TI3" i="6" s="1"/>
  <c r="TJ5" i="6"/>
  <c r="TK5" i="6"/>
  <c r="TK3" i="6" s="1"/>
  <c r="TL5" i="6"/>
  <c r="TM5" i="6"/>
  <c r="TM3" i="6" s="1"/>
  <c r="TN5" i="6"/>
  <c r="TO5" i="6"/>
  <c r="TO3" i="6" s="1"/>
  <c r="TP5" i="6"/>
  <c r="TQ5" i="6"/>
  <c r="TQ3" i="6" s="1"/>
  <c r="TR5" i="6"/>
  <c r="TS5" i="6"/>
  <c r="TS3" i="6" s="1"/>
  <c r="TT5" i="6"/>
  <c r="TU5" i="6"/>
  <c r="TU3" i="6" s="1"/>
  <c r="TV5" i="6"/>
  <c r="TW5" i="6"/>
  <c r="TW3" i="6" s="1"/>
  <c r="TX5" i="6"/>
  <c r="TY5" i="6"/>
  <c r="TY3" i="6" s="1"/>
  <c r="TZ5" i="6"/>
  <c r="TB5" i="6"/>
  <c r="TA5" i="6"/>
  <c r="TA3" i="6" s="1"/>
  <c r="SC5" i="6"/>
  <c r="SC3" i="6" s="1"/>
  <c r="SD5" i="6"/>
  <c r="SE5" i="6"/>
  <c r="SE3" i="6" s="1"/>
  <c r="SF5" i="6"/>
  <c r="SG5" i="6"/>
  <c r="SG3" i="6" s="1"/>
  <c r="SH5" i="6"/>
  <c r="SI5" i="6"/>
  <c r="SI3" i="6" s="1"/>
  <c r="SJ5" i="6"/>
  <c r="SK5" i="6"/>
  <c r="SK3" i="6" s="1"/>
  <c r="SL5" i="6"/>
  <c r="SM5" i="6"/>
  <c r="SM3" i="6" s="1"/>
  <c r="SN5" i="6"/>
  <c r="SO5" i="6"/>
  <c r="SO3" i="6" s="1"/>
  <c r="SP5" i="6"/>
  <c r="SQ5" i="6"/>
  <c r="SQ3" i="6" s="1"/>
  <c r="SR5" i="6"/>
  <c r="SS5" i="6"/>
  <c r="SS3" i="6" s="1"/>
  <c r="ST5" i="6"/>
  <c r="SU5" i="6"/>
  <c r="SU3" i="6" s="1"/>
  <c r="SV5" i="6"/>
  <c r="SW5" i="6"/>
  <c r="SW3" i="6" s="1"/>
  <c r="SX5" i="6"/>
  <c r="SY5" i="6"/>
  <c r="SY3" i="6" s="1"/>
  <c r="SZ5" i="6"/>
  <c r="SB5" i="6"/>
  <c r="SA5" i="6"/>
  <c r="SA3" i="6" s="1"/>
  <c r="RC5" i="6"/>
  <c r="RC3" i="6" s="1"/>
  <c r="RD5" i="6"/>
  <c r="RE5" i="6"/>
  <c r="RE3" i="6" s="1"/>
  <c r="RF5" i="6"/>
  <c r="RG5" i="6"/>
  <c r="RG3" i="6" s="1"/>
  <c r="RH5" i="6"/>
  <c r="RI5" i="6"/>
  <c r="RI3" i="6" s="1"/>
  <c r="RJ5" i="6"/>
  <c r="RK5" i="6"/>
  <c r="RK3" i="6" s="1"/>
  <c r="RL5" i="6"/>
  <c r="RM5" i="6"/>
  <c r="RM3" i="6" s="1"/>
  <c r="RN5" i="6"/>
  <c r="RO5" i="6"/>
  <c r="RO3" i="6" s="1"/>
  <c r="RP5" i="6"/>
  <c r="RQ5" i="6"/>
  <c r="RQ3" i="6" s="1"/>
  <c r="RR5" i="6"/>
  <c r="RS5" i="6"/>
  <c r="RS3" i="6" s="1"/>
  <c r="RT5" i="6"/>
  <c r="RU5" i="6"/>
  <c r="RU3" i="6" s="1"/>
  <c r="RV5" i="6"/>
  <c r="RW5" i="6"/>
  <c r="RW3" i="6" s="1"/>
  <c r="RX5" i="6"/>
  <c r="RY5" i="6"/>
  <c r="RY3" i="6" s="1"/>
  <c r="RZ5" i="6"/>
  <c r="RB5" i="6"/>
  <c r="RA5" i="6"/>
  <c r="RA3" i="6" s="1"/>
  <c r="QC5" i="6"/>
  <c r="QD5" i="6"/>
  <c r="QE5" i="6"/>
  <c r="QE3" i="6" s="1"/>
  <c r="QF5" i="6"/>
  <c r="QG5" i="6"/>
  <c r="QG3" i="6" s="1"/>
  <c r="QH5" i="6"/>
  <c r="QI5" i="6"/>
  <c r="QI3" i="6" s="1"/>
  <c r="QJ5" i="6"/>
  <c r="QK5" i="6"/>
  <c r="QK3" i="6" s="1"/>
  <c r="QL5" i="6"/>
  <c r="QM5" i="6"/>
  <c r="QM3" i="6" s="1"/>
  <c r="QN5" i="6"/>
  <c r="QO5" i="6"/>
  <c r="QO3" i="6" s="1"/>
  <c r="QP5" i="6"/>
  <c r="QQ5" i="6"/>
  <c r="QQ3" i="6" s="1"/>
  <c r="QR5" i="6"/>
  <c r="QS5" i="6"/>
  <c r="QS3" i="6" s="1"/>
  <c r="QT5" i="6"/>
  <c r="QU5" i="6"/>
  <c r="QU3" i="6" s="1"/>
  <c r="QV5" i="6"/>
  <c r="QW5" i="6"/>
  <c r="QW3" i="6" s="1"/>
  <c r="QX5" i="6"/>
  <c r="QY5" i="6"/>
  <c r="QY3" i="6" s="1"/>
  <c r="QZ5" i="6"/>
  <c r="QB5" i="6"/>
  <c r="QA5" i="6"/>
  <c r="PC5" i="6"/>
  <c r="PD5" i="6"/>
  <c r="PE5" i="6"/>
  <c r="PF5" i="6"/>
  <c r="PG5" i="6"/>
  <c r="PH5" i="6"/>
  <c r="PI5" i="6"/>
  <c r="PJ5" i="6"/>
  <c r="PK5" i="6"/>
  <c r="PL5" i="6"/>
  <c r="PM5" i="6"/>
  <c r="PN5" i="6"/>
  <c r="PO5" i="6"/>
  <c r="PP5" i="6"/>
  <c r="PQ5" i="6"/>
  <c r="PR5" i="6"/>
  <c r="PS5" i="6"/>
  <c r="PT5" i="6"/>
  <c r="PU5" i="6"/>
  <c r="PV5" i="6"/>
  <c r="PW5" i="6"/>
  <c r="PX5" i="6"/>
  <c r="PY5" i="6"/>
  <c r="PZ5" i="6"/>
  <c r="PB5" i="6"/>
  <c r="PA5" i="6"/>
  <c r="OC5" i="6"/>
  <c r="OD5" i="6"/>
  <c r="OE5" i="6"/>
  <c r="OF5" i="6"/>
  <c r="OG5" i="6"/>
  <c r="OH5" i="6"/>
  <c r="OI5" i="6"/>
  <c r="OJ5" i="6"/>
  <c r="OK5" i="6"/>
  <c r="OL5" i="6"/>
  <c r="OM5" i="6"/>
  <c r="ON5" i="6"/>
  <c r="OO5" i="6"/>
  <c r="OP5" i="6"/>
  <c r="OQ5" i="6"/>
  <c r="OR5" i="6"/>
  <c r="OS5" i="6"/>
  <c r="OT5" i="6"/>
  <c r="OU5" i="6"/>
  <c r="OV5" i="6"/>
  <c r="OW5" i="6"/>
  <c r="OX5" i="6"/>
  <c r="OY5" i="6"/>
  <c r="OZ5" i="6"/>
  <c r="OB5" i="6"/>
  <c r="OA5" i="6"/>
  <c r="NC5" i="6"/>
  <c r="ND5" i="6"/>
  <c r="NE5" i="6"/>
  <c r="NF5" i="6"/>
  <c r="NG5" i="6"/>
  <c r="NH5" i="6"/>
  <c r="NI5" i="6"/>
  <c r="NJ5" i="6"/>
  <c r="NK5" i="6"/>
  <c r="NL5" i="6"/>
  <c r="NM5" i="6"/>
  <c r="NN5" i="6"/>
  <c r="NO5" i="6"/>
  <c r="NP5" i="6"/>
  <c r="NQ5" i="6"/>
  <c r="NR5" i="6"/>
  <c r="NS5" i="6"/>
  <c r="NT5" i="6"/>
  <c r="NU5" i="6"/>
  <c r="NV5" i="6"/>
  <c r="NW5" i="6"/>
  <c r="NX5" i="6"/>
  <c r="NY5" i="6"/>
  <c r="NZ5" i="6"/>
  <c r="NB5" i="6"/>
  <c r="NA5" i="6"/>
  <c r="MC5" i="6"/>
  <c r="MD5" i="6"/>
  <c r="ME5" i="6"/>
  <c r="MF5" i="6"/>
  <c r="MG5" i="6"/>
  <c r="MH5" i="6"/>
  <c r="MI5" i="6"/>
  <c r="MJ5" i="6"/>
  <c r="MK5" i="6"/>
  <c r="ML5" i="6"/>
  <c r="MM5" i="6"/>
  <c r="MN5" i="6"/>
  <c r="MO5" i="6"/>
  <c r="MP5" i="6"/>
  <c r="MQ5" i="6"/>
  <c r="MR5" i="6"/>
  <c r="MS5" i="6"/>
  <c r="MT5" i="6"/>
  <c r="MU5" i="6"/>
  <c r="MV5" i="6"/>
  <c r="MW5" i="6"/>
  <c r="MX5" i="6"/>
  <c r="MY5" i="6"/>
  <c r="MZ5" i="6"/>
  <c r="MB5" i="6"/>
  <c r="MA5" i="6"/>
  <c r="LC5" i="6"/>
  <c r="LD5" i="6"/>
  <c r="LE5" i="6"/>
  <c r="LF5" i="6"/>
  <c r="LG5" i="6"/>
  <c r="LH5" i="6"/>
  <c r="LI5" i="6"/>
  <c r="LJ5" i="6"/>
  <c r="LK5" i="6"/>
  <c r="LL5" i="6"/>
  <c r="LM5" i="6"/>
  <c r="LN5" i="6"/>
  <c r="LO5" i="6"/>
  <c r="LP5" i="6"/>
  <c r="LQ5" i="6"/>
  <c r="LR5" i="6"/>
  <c r="LS5" i="6"/>
  <c r="LT5" i="6"/>
  <c r="LU5" i="6"/>
  <c r="LV5" i="6"/>
  <c r="LW5" i="6"/>
  <c r="LX5" i="6"/>
  <c r="LY5" i="6"/>
  <c r="LZ5" i="6"/>
  <c r="LB5" i="6"/>
  <c r="LA5" i="6"/>
  <c r="KC5" i="6"/>
  <c r="KD5" i="6"/>
  <c r="KE5" i="6"/>
  <c r="KF5" i="6"/>
  <c r="KG5" i="6"/>
  <c r="KH5" i="6"/>
  <c r="KI5" i="6"/>
  <c r="KJ5" i="6"/>
  <c r="KK5" i="6"/>
  <c r="KL5" i="6"/>
  <c r="KM5" i="6"/>
  <c r="KN5" i="6"/>
  <c r="KO5" i="6"/>
  <c r="KP5" i="6"/>
  <c r="KQ5" i="6"/>
  <c r="KR5" i="6"/>
  <c r="KS5" i="6"/>
  <c r="KT5" i="6"/>
  <c r="KU5" i="6"/>
  <c r="KV5" i="6"/>
  <c r="KW5" i="6"/>
  <c r="KX5" i="6"/>
  <c r="KY5" i="6"/>
  <c r="KZ5" i="6"/>
  <c r="KB5" i="6"/>
  <c r="KA5" i="6"/>
  <c r="JC5" i="6"/>
  <c r="JD5" i="6"/>
  <c r="JE5" i="6"/>
  <c r="JF5" i="6"/>
  <c r="JG5" i="6"/>
  <c r="JH5" i="6"/>
  <c r="JI5" i="6"/>
  <c r="JJ5" i="6"/>
  <c r="JK5" i="6"/>
  <c r="JL5" i="6"/>
  <c r="JM5" i="6"/>
  <c r="JN5" i="6"/>
  <c r="JO5" i="6"/>
  <c r="JP5" i="6"/>
  <c r="JQ5" i="6"/>
  <c r="JR5" i="6"/>
  <c r="JS5" i="6"/>
  <c r="JT5" i="6"/>
  <c r="JU5" i="6"/>
  <c r="JV5" i="6"/>
  <c r="JW5" i="6"/>
  <c r="JX5" i="6"/>
  <c r="JY5" i="6"/>
  <c r="JZ5" i="6"/>
  <c r="JB5" i="6"/>
  <c r="JA5" i="6"/>
  <c r="IC5" i="6"/>
  <c r="ID5" i="6"/>
  <c r="IE5" i="6"/>
  <c r="IF5" i="6"/>
  <c r="IG5" i="6"/>
  <c r="IH5" i="6"/>
  <c r="II5" i="6"/>
  <c r="IJ5" i="6"/>
  <c r="IK5" i="6"/>
  <c r="IL5" i="6"/>
  <c r="IM5" i="6"/>
  <c r="IN5" i="6"/>
  <c r="IO5" i="6"/>
  <c r="IP5" i="6"/>
  <c r="IQ5" i="6"/>
  <c r="IR5" i="6"/>
  <c r="IS5" i="6"/>
  <c r="IT5" i="6"/>
  <c r="IU5" i="6"/>
  <c r="IV5" i="6"/>
  <c r="IW5" i="6"/>
  <c r="IX5" i="6"/>
  <c r="IY5" i="6"/>
  <c r="IZ5" i="6"/>
  <c r="IB5" i="6"/>
  <c r="IA5" i="6"/>
  <c r="HC5" i="6"/>
  <c r="HD5" i="6"/>
  <c r="HE5" i="6"/>
  <c r="HF5" i="6"/>
  <c r="HG5" i="6"/>
  <c r="HH5" i="6"/>
  <c r="HI5" i="6"/>
  <c r="HJ5" i="6"/>
  <c r="HK5" i="6"/>
  <c r="HL5" i="6"/>
  <c r="HM5" i="6"/>
  <c r="HN5" i="6"/>
  <c r="HO5" i="6"/>
  <c r="HP5" i="6"/>
  <c r="HQ5" i="6"/>
  <c r="HR5" i="6"/>
  <c r="HS5" i="6"/>
  <c r="HT5" i="6"/>
  <c r="HU5" i="6"/>
  <c r="HV5" i="6"/>
  <c r="HW5" i="6"/>
  <c r="HX5" i="6"/>
  <c r="HY5" i="6"/>
  <c r="HZ5" i="6"/>
  <c r="HB5" i="6"/>
  <c r="HA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GW5" i="6"/>
  <c r="GX5" i="6"/>
  <c r="GY5" i="6"/>
  <c r="GZ5" i="6"/>
  <c r="GB5" i="6"/>
  <c r="GA5" i="6"/>
  <c r="FC5" i="6"/>
  <c r="FD5" i="6"/>
  <c r="FE5" i="6"/>
  <c r="FF5" i="6"/>
  <c r="FG5" i="6"/>
  <c r="FH5" i="6"/>
  <c r="FI5" i="6"/>
  <c r="FJ5" i="6"/>
  <c r="FK5" i="6"/>
  <c r="FL5" i="6"/>
  <c r="FM5" i="6"/>
  <c r="FN5" i="6"/>
  <c r="FO5" i="6"/>
  <c r="FP5" i="6"/>
  <c r="FQ5" i="6"/>
  <c r="FR5" i="6"/>
  <c r="FS5" i="6"/>
  <c r="FT5" i="6"/>
  <c r="FU5" i="6"/>
  <c r="FV5" i="6"/>
  <c r="FW5" i="6"/>
  <c r="FX5" i="6"/>
  <c r="FY5" i="6"/>
  <c r="FZ5" i="6"/>
  <c r="FB5" i="6"/>
  <c r="CB6" i="6"/>
  <c r="CB3" i="6" s="1"/>
  <c r="CC6" i="6"/>
  <c r="CC3" i="6" s="1"/>
  <c r="CD6" i="6"/>
  <c r="CD4" i="6" s="1"/>
  <c r="CE6" i="6"/>
  <c r="CE4" i="6" s="1"/>
  <c r="CF6" i="6"/>
  <c r="CF3" i="6" s="1"/>
  <c r="CG6" i="6"/>
  <c r="CG3" i="6" s="1"/>
  <c r="CH6" i="6"/>
  <c r="CH4" i="6" s="1"/>
  <c r="CI6" i="6"/>
  <c r="CI4" i="6" s="1"/>
  <c r="CJ6" i="6"/>
  <c r="CJ3" i="6" s="1"/>
  <c r="CK6" i="6"/>
  <c r="CK3" i="6" s="1"/>
  <c r="CL6" i="6"/>
  <c r="CL4" i="6" s="1"/>
  <c r="CM6" i="6"/>
  <c r="CM4" i="6" s="1"/>
  <c r="CN6" i="6"/>
  <c r="CN3" i="6" s="1"/>
  <c r="CO6" i="6"/>
  <c r="CO3" i="6" s="1"/>
  <c r="CP6" i="6"/>
  <c r="CP4" i="6" s="1"/>
  <c r="CQ6" i="6"/>
  <c r="CQ4" i="6" s="1"/>
  <c r="CR6" i="6"/>
  <c r="CR3" i="6" s="1"/>
  <c r="CS6" i="6"/>
  <c r="CS3" i="6" s="1"/>
  <c r="CT6" i="6"/>
  <c r="CT4" i="6" s="1"/>
  <c r="CU6" i="6"/>
  <c r="CU4" i="6" s="1"/>
  <c r="CV6" i="6"/>
  <c r="CV3" i="6" s="1"/>
  <c r="CW6" i="6"/>
  <c r="CW3" i="6" s="1"/>
  <c r="CX6" i="6"/>
  <c r="CX4" i="6" s="1"/>
  <c r="CY6" i="6"/>
  <c r="CY4" i="6" s="1"/>
  <c r="CZ6" i="6"/>
  <c r="CZ3" i="6" s="1"/>
  <c r="DA6" i="6"/>
  <c r="DA3" i="6" s="1"/>
  <c r="DB6" i="6"/>
  <c r="DB4" i="6" s="1"/>
  <c r="DC6" i="6"/>
  <c r="DC4" i="6" s="1"/>
  <c r="DD6" i="6"/>
  <c r="DD3" i="6" s="1"/>
  <c r="DE6" i="6"/>
  <c r="DE3" i="6" s="1"/>
  <c r="DF6" i="6"/>
  <c r="DF4" i="6" s="1"/>
  <c r="DG6" i="6"/>
  <c r="DG4" i="6" s="1"/>
  <c r="DH6" i="6"/>
  <c r="DH3" i="6" s="1"/>
  <c r="DI6" i="6"/>
  <c r="DI3" i="6" s="1"/>
  <c r="DJ6" i="6"/>
  <c r="DJ4" i="6" s="1"/>
  <c r="DK6" i="6"/>
  <c r="DK4" i="6" s="1"/>
  <c r="DL6" i="6"/>
  <c r="DL3" i="6" s="1"/>
  <c r="DM6" i="6"/>
  <c r="DM3" i="6" s="1"/>
  <c r="DN6" i="6"/>
  <c r="DN4" i="6" s="1"/>
  <c r="DO6" i="6"/>
  <c r="DO4" i="6" s="1"/>
  <c r="DP6" i="6"/>
  <c r="DP3" i="6" s="1"/>
  <c r="DQ6" i="6"/>
  <c r="DQ3" i="6" s="1"/>
  <c r="DR6" i="6"/>
  <c r="DR4" i="6" s="1"/>
  <c r="DS6" i="6"/>
  <c r="DS4" i="6" s="1"/>
  <c r="DT6" i="6"/>
  <c r="DT3" i="6" s="1"/>
  <c r="DU6" i="6"/>
  <c r="DU3" i="6" s="1"/>
  <c r="DV6" i="6"/>
  <c r="DV4" i="6" s="1"/>
  <c r="DW6" i="6"/>
  <c r="DW4" i="6" s="1"/>
  <c r="DX6" i="6"/>
  <c r="DX3" i="6" s="1"/>
  <c r="DY6" i="6"/>
  <c r="DY3" i="6" s="1"/>
  <c r="DZ6" i="6"/>
  <c r="DZ4" i="6" s="1"/>
  <c r="EA6" i="6"/>
  <c r="EA4" i="6" s="1"/>
  <c r="EB6" i="6"/>
  <c r="EB3" i="6" s="1"/>
  <c r="EC6" i="6"/>
  <c r="EC3" i="6" s="1"/>
  <c r="ED6" i="6"/>
  <c r="ED4" i="6" s="1"/>
  <c r="EE6" i="6"/>
  <c r="EE4" i="6" s="1"/>
  <c r="EF6" i="6"/>
  <c r="EF3" i="6" s="1"/>
  <c r="EG6" i="6"/>
  <c r="EG3" i="6" s="1"/>
  <c r="EH6" i="6"/>
  <c r="EH4" i="6" s="1"/>
  <c r="EI6" i="6"/>
  <c r="EI4" i="6" s="1"/>
  <c r="EJ6" i="6"/>
  <c r="EJ3" i="6" s="1"/>
  <c r="EK6" i="6"/>
  <c r="EK3" i="6" s="1"/>
  <c r="EL6" i="6"/>
  <c r="EL4" i="6" s="1"/>
  <c r="EM6" i="6"/>
  <c r="EM4" i="6" s="1"/>
  <c r="EN6" i="6"/>
  <c r="EN3" i="6" s="1"/>
  <c r="EO6" i="6"/>
  <c r="EO3" i="6" s="1"/>
  <c r="EP6" i="6"/>
  <c r="EP4" i="6" s="1"/>
  <c r="EQ6" i="6"/>
  <c r="EQ4" i="6" s="1"/>
  <c r="ER6" i="6"/>
  <c r="ER3" i="6" s="1"/>
  <c r="ES6" i="6"/>
  <c r="ES3" i="6" s="1"/>
  <c r="ET6" i="6"/>
  <c r="ET4" i="6" s="1"/>
  <c r="EU6" i="6"/>
  <c r="EU4" i="6" s="1"/>
  <c r="EV6" i="6"/>
  <c r="EV3" i="6" s="1"/>
  <c r="EW6" i="6"/>
  <c r="EW3" i="6" s="1"/>
  <c r="EX6" i="6"/>
  <c r="EX4" i="6" s="1"/>
  <c r="EY6" i="6"/>
  <c r="EY4" i="6" s="1"/>
  <c r="EZ6" i="6"/>
  <c r="EZ3" i="6" s="1"/>
  <c r="FA6" i="6"/>
  <c r="FA3" i="6" s="1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ES7" i="6"/>
  <c r="ET7" i="6"/>
  <c r="EU7" i="6"/>
  <c r="EV7" i="6"/>
  <c r="EW7" i="6"/>
  <c r="EX7" i="6"/>
  <c r="EY7" i="6"/>
  <c r="EZ7" i="6"/>
  <c r="FA7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ET8" i="6"/>
  <c r="EU8" i="6"/>
  <c r="EV8" i="6"/>
  <c r="EW8" i="6"/>
  <c r="EX8" i="6"/>
  <c r="EY8" i="6"/>
  <c r="EZ8" i="6"/>
  <c r="FA8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ET9" i="6"/>
  <c r="EU9" i="6"/>
  <c r="EV9" i="6"/>
  <c r="EW9" i="6"/>
  <c r="EX9" i="6"/>
  <c r="EY9" i="6"/>
  <c r="EZ9" i="6"/>
  <c r="FA9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EU10" i="6"/>
  <c r="EV10" i="6"/>
  <c r="EW10" i="6"/>
  <c r="EX10" i="6"/>
  <c r="EY10" i="6"/>
  <c r="EZ10" i="6"/>
  <c r="FA10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ET11" i="6"/>
  <c r="EU11" i="6"/>
  <c r="EV11" i="6"/>
  <c r="EW11" i="6"/>
  <c r="EX11" i="6"/>
  <c r="EY11" i="6"/>
  <c r="EZ11" i="6"/>
  <c r="FA11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EU12" i="6"/>
  <c r="EV12" i="6"/>
  <c r="EW12" i="6"/>
  <c r="EX12" i="6"/>
  <c r="EY12" i="6"/>
  <c r="EZ12" i="6"/>
  <c r="FA12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EU13" i="6"/>
  <c r="EV13" i="6"/>
  <c r="EW13" i="6"/>
  <c r="EX13" i="6"/>
  <c r="EY13" i="6"/>
  <c r="EZ13" i="6"/>
  <c r="FA13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EZ14" i="6"/>
  <c r="FA14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EW15" i="6"/>
  <c r="EX15" i="6"/>
  <c r="EY15" i="6"/>
  <c r="EZ15" i="6"/>
  <c r="FA15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EU16" i="6"/>
  <c r="EV16" i="6"/>
  <c r="EW16" i="6"/>
  <c r="EX16" i="6"/>
  <c r="EY16" i="6"/>
  <c r="EZ16" i="6"/>
  <c r="FA16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ET17" i="6"/>
  <c r="EU17" i="6"/>
  <c r="EV17" i="6"/>
  <c r="EW17" i="6"/>
  <c r="EX17" i="6"/>
  <c r="EY17" i="6"/>
  <c r="EZ17" i="6"/>
  <c r="FA17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EW5" i="6"/>
  <c r="EX5" i="6"/>
  <c r="EY5" i="6"/>
  <c r="EZ5" i="6"/>
  <c r="FA5" i="6"/>
  <c r="EB5" i="6"/>
  <c r="EA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D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CB5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B4" i="6"/>
  <c r="B3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BB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AC5" i="6"/>
  <c r="AD5" i="6"/>
  <c r="AB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C5" i="6"/>
  <c r="B5" i="6"/>
  <c r="AA4" i="9" l="1"/>
  <c r="AE4" i="9"/>
  <c r="AW4" i="8"/>
  <c r="AS4" i="8"/>
  <c r="AO4" i="8"/>
  <c r="AK4" i="8"/>
  <c r="AG4" i="8"/>
  <c r="AC4" i="8"/>
  <c r="Y4" i="8"/>
  <c r="U4" i="8"/>
  <c r="Q4" i="8"/>
  <c r="M4" i="8"/>
  <c r="I4" i="8"/>
  <c r="AU3" i="8"/>
  <c r="AQ3" i="8"/>
  <c r="AM3" i="8"/>
  <c r="AI3" i="8"/>
  <c r="AE3" i="8"/>
  <c r="AA3" i="8"/>
  <c r="W3" i="8"/>
  <c r="S3" i="8"/>
  <c r="O3" i="8"/>
  <c r="K3" i="8"/>
  <c r="AV4" i="8"/>
  <c r="AR4" i="8"/>
  <c r="AN4" i="8"/>
  <c r="AJ4" i="8"/>
  <c r="AF4" i="8"/>
  <c r="AB4" i="8"/>
  <c r="X4" i="8"/>
  <c r="T4" i="8"/>
  <c r="P4" i="8"/>
  <c r="L4" i="8"/>
  <c r="H4" i="8"/>
  <c r="AT3" i="8"/>
  <c r="AP3" i="8"/>
  <c r="AL3" i="8"/>
  <c r="AH3" i="8"/>
  <c r="AD3" i="8"/>
  <c r="Z3" i="8"/>
  <c r="V3" i="8"/>
  <c r="R3" i="8"/>
  <c r="N3" i="8"/>
  <c r="J3" i="8"/>
  <c r="F4" i="8"/>
  <c r="E4" i="8"/>
  <c r="G3" i="8"/>
  <c r="F3" i="8"/>
  <c r="FB3" i="6"/>
  <c r="FB4" i="6"/>
  <c r="FW3" i="6"/>
  <c r="FW4" i="6"/>
  <c r="FS3" i="6"/>
  <c r="FS4" i="6"/>
  <c r="FO3" i="6"/>
  <c r="FO4" i="6"/>
  <c r="FK3" i="6"/>
  <c r="FK4" i="6"/>
  <c r="FG3" i="6"/>
  <c r="FG4" i="6"/>
  <c r="FC3" i="6"/>
  <c r="FC4" i="6"/>
  <c r="GY3" i="6"/>
  <c r="GY4" i="6"/>
  <c r="GU3" i="6"/>
  <c r="GU4" i="6"/>
  <c r="GQ3" i="6"/>
  <c r="GQ4" i="6"/>
  <c r="GM3" i="6"/>
  <c r="GM4" i="6"/>
  <c r="GI3" i="6"/>
  <c r="GI4" i="6"/>
  <c r="GE3" i="6"/>
  <c r="GE4" i="6"/>
  <c r="HB3" i="6"/>
  <c r="HB4" i="6"/>
  <c r="HW3" i="6"/>
  <c r="HW4" i="6"/>
  <c r="HS3" i="6"/>
  <c r="HS4" i="6"/>
  <c r="HO3" i="6"/>
  <c r="HO4" i="6"/>
  <c r="HK3" i="6"/>
  <c r="HK4" i="6"/>
  <c r="HG3" i="6"/>
  <c r="HG4" i="6"/>
  <c r="HC3" i="6"/>
  <c r="HC4" i="6"/>
  <c r="IY3" i="6"/>
  <c r="IY4" i="6"/>
  <c r="IU3" i="6"/>
  <c r="IU4" i="6"/>
  <c r="IQ3" i="6"/>
  <c r="IQ4" i="6"/>
  <c r="IM3" i="6"/>
  <c r="IM4" i="6"/>
  <c r="II3" i="6"/>
  <c r="II4" i="6"/>
  <c r="IE3" i="6"/>
  <c r="IE4" i="6"/>
  <c r="JB3" i="6"/>
  <c r="JB4" i="6"/>
  <c r="JW3" i="6"/>
  <c r="JW4" i="6"/>
  <c r="JS3" i="6"/>
  <c r="JS4" i="6"/>
  <c r="JO3" i="6"/>
  <c r="JO4" i="6"/>
  <c r="JK3" i="6"/>
  <c r="JK4" i="6"/>
  <c r="JG3" i="6"/>
  <c r="JG4" i="6"/>
  <c r="JC3" i="6"/>
  <c r="JC4" i="6"/>
  <c r="KY3" i="6"/>
  <c r="KY4" i="6"/>
  <c r="KU3" i="6"/>
  <c r="KU4" i="6"/>
  <c r="KQ3" i="6"/>
  <c r="KQ4" i="6"/>
  <c r="KM3" i="6"/>
  <c r="KM4" i="6"/>
  <c r="KI3" i="6"/>
  <c r="KI4" i="6"/>
  <c r="KE3" i="6"/>
  <c r="KE4" i="6"/>
  <c r="LB3" i="6"/>
  <c r="LB4" i="6"/>
  <c r="LW3" i="6"/>
  <c r="LW4" i="6"/>
  <c r="LS3" i="6"/>
  <c r="LS4" i="6"/>
  <c r="LO3" i="6"/>
  <c r="LO4" i="6"/>
  <c r="LK3" i="6"/>
  <c r="LK4" i="6"/>
  <c r="LG3" i="6"/>
  <c r="LG4" i="6"/>
  <c r="LC3" i="6"/>
  <c r="LC4" i="6"/>
  <c r="MY3" i="6"/>
  <c r="MY4" i="6"/>
  <c r="MU3" i="6"/>
  <c r="MU4" i="6"/>
  <c r="MQ3" i="6"/>
  <c r="MQ4" i="6"/>
  <c r="MM3" i="6"/>
  <c r="MM4" i="6"/>
  <c r="MI3" i="6"/>
  <c r="MI4" i="6"/>
  <c r="ME3" i="6"/>
  <c r="ME4" i="6"/>
  <c r="NB3" i="6"/>
  <c r="NB4" i="6"/>
  <c r="NW3" i="6"/>
  <c r="NW4" i="6"/>
  <c r="NS3" i="6"/>
  <c r="NS4" i="6"/>
  <c r="NO3" i="6"/>
  <c r="NO4" i="6"/>
  <c r="NK3" i="6"/>
  <c r="NK4" i="6"/>
  <c r="NG3" i="6"/>
  <c r="NG4" i="6"/>
  <c r="NC3" i="6"/>
  <c r="NC4" i="6"/>
  <c r="OY3" i="6"/>
  <c r="OY4" i="6"/>
  <c r="OU3" i="6"/>
  <c r="OU4" i="6"/>
  <c r="OQ3" i="6"/>
  <c r="OQ4" i="6"/>
  <c r="OM3" i="6"/>
  <c r="OM4" i="6"/>
  <c r="OI3" i="6"/>
  <c r="OI4" i="6"/>
  <c r="OE3" i="6"/>
  <c r="OE4" i="6"/>
  <c r="PB3" i="6"/>
  <c r="PB4" i="6"/>
  <c r="PW3" i="6"/>
  <c r="PW4" i="6"/>
  <c r="PS3" i="6"/>
  <c r="PS4" i="6"/>
  <c r="PO3" i="6"/>
  <c r="PO4" i="6"/>
  <c r="PK3" i="6"/>
  <c r="PK4" i="6"/>
  <c r="PG3" i="6"/>
  <c r="PG4" i="6"/>
  <c r="PC3" i="6"/>
  <c r="PC4" i="6"/>
  <c r="RB3" i="6"/>
  <c r="RB4" i="6"/>
  <c r="TB3" i="6"/>
  <c r="TB4" i="6"/>
  <c r="UX3" i="6"/>
  <c r="UX4" i="6"/>
  <c r="UT3" i="6"/>
  <c r="UT4" i="6"/>
  <c r="UP3" i="6"/>
  <c r="UP4" i="6"/>
  <c r="UL3" i="6"/>
  <c r="UL4" i="6"/>
  <c r="UH3" i="6"/>
  <c r="UH4" i="6"/>
  <c r="UD3" i="6"/>
  <c r="UD4" i="6"/>
  <c r="VB3" i="6"/>
  <c r="VB4" i="6"/>
  <c r="VW3" i="6"/>
  <c r="VS3" i="6"/>
  <c r="VO3" i="6"/>
  <c r="VK3" i="6"/>
  <c r="VG3" i="6"/>
  <c r="VC3" i="6"/>
  <c r="WZ3" i="6"/>
  <c r="WZ4" i="6"/>
  <c r="WV3" i="6"/>
  <c r="WV4" i="6"/>
  <c r="WR3" i="6"/>
  <c r="WR4" i="6"/>
  <c r="WN3" i="6"/>
  <c r="WN4" i="6"/>
  <c r="WJ3" i="6"/>
  <c r="WJ4" i="6"/>
  <c r="WF3" i="6"/>
  <c r="WF4" i="6"/>
  <c r="XA4" i="6"/>
  <c r="WU4" i="6"/>
  <c r="WO4" i="6"/>
  <c r="WG4" i="6"/>
  <c r="VY4" i="6"/>
  <c r="VQ4" i="6"/>
  <c r="VI4" i="6"/>
  <c r="VA4" i="6"/>
  <c r="US4" i="6"/>
  <c r="UK4" i="6"/>
  <c r="UC4" i="6"/>
  <c r="TU4" i="6"/>
  <c r="TM4" i="6"/>
  <c r="TE4" i="6"/>
  <c r="SW4" i="6"/>
  <c r="SO4" i="6"/>
  <c r="SG4" i="6"/>
  <c r="RY4" i="6"/>
  <c r="RQ4" i="6"/>
  <c r="RI4" i="6"/>
  <c r="RA4" i="6"/>
  <c r="QS4" i="6"/>
  <c r="QK4" i="6"/>
  <c r="FZ3" i="6"/>
  <c r="FZ4" i="6"/>
  <c r="FV3" i="6"/>
  <c r="FV4" i="6"/>
  <c r="FR3" i="6"/>
  <c r="FR4" i="6"/>
  <c r="FN3" i="6"/>
  <c r="FN4" i="6"/>
  <c r="FJ3" i="6"/>
  <c r="FJ4" i="6"/>
  <c r="FF3" i="6"/>
  <c r="FF4" i="6"/>
  <c r="GA3" i="6"/>
  <c r="GA4" i="6"/>
  <c r="GX3" i="6"/>
  <c r="GX4" i="6"/>
  <c r="GT3" i="6"/>
  <c r="GT4" i="6"/>
  <c r="GP3" i="6"/>
  <c r="GP4" i="6"/>
  <c r="GL3" i="6"/>
  <c r="GL4" i="6"/>
  <c r="GH3" i="6"/>
  <c r="GH4" i="6"/>
  <c r="GD3" i="6"/>
  <c r="GD4" i="6"/>
  <c r="HZ3" i="6"/>
  <c r="HZ4" i="6"/>
  <c r="HV3" i="6"/>
  <c r="HV4" i="6"/>
  <c r="HR3" i="6"/>
  <c r="HR4" i="6"/>
  <c r="HN3" i="6"/>
  <c r="HN4" i="6"/>
  <c r="HJ3" i="6"/>
  <c r="HJ4" i="6"/>
  <c r="HF3" i="6"/>
  <c r="HF4" i="6"/>
  <c r="IA3" i="6"/>
  <c r="IA4" i="6"/>
  <c r="IX3" i="6"/>
  <c r="IX4" i="6"/>
  <c r="IT3" i="6"/>
  <c r="IT4" i="6"/>
  <c r="IP3" i="6"/>
  <c r="IP4" i="6"/>
  <c r="IL3" i="6"/>
  <c r="IL4" i="6"/>
  <c r="IH3" i="6"/>
  <c r="IH4" i="6"/>
  <c r="ID3" i="6"/>
  <c r="ID4" i="6"/>
  <c r="JZ3" i="6"/>
  <c r="JZ4" i="6"/>
  <c r="JV3" i="6"/>
  <c r="JV4" i="6"/>
  <c r="JR3" i="6"/>
  <c r="JR4" i="6"/>
  <c r="JN3" i="6"/>
  <c r="JN4" i="6"/>
  <c r="JJ3" i="6"/>
  <c r="JJ4" i="6"/>
  <c r="JF3" i="6"/>
  <c r="JF4" i="6"/>
  <c r="KA3" i="6"/>
  <c r="KA4" i="6"/>
  <c r="KX3" i="6"/>
  <c r="KX4" i="6"/>
  <c r="KT3" i="6"/>
  <c r="KT4" i="6"/>
  <c r="KP3" i="6"/>
  <c r="KP4" i="6"/>
  <c r="KL3" i="6"/>
  <c r="KL4" i="6"/>
  <c r="KH3" i="6"/>
  <c r="KH4" i="6"/>
  <c r="KD3" i="6"/>
  <c r="KD4" i="6"/>
  <c r="LZ3" i="6"/>
  <c r="LZ4" i="6"/>
  <c r="LV3" i="6"/>
  <c r="LV4" i="6"/>
  <c r="LR3" i="6"/>
  <c r="LR4" i="6"/>
  <c r="LN3" i="6"/>
  <c r="LN4" i="6"/>
  <c r="LJ3" i="6"/>
  <c r="LJ4" i="6"/>
  <c r="LF3" i="6"/>
  <c r="LF4" i="6"/>
  <c r="MA3" i="6"/>
  <c r="MA4" i="6"/>
  <c r="MX3" i="6"/>
  <c r="MX4" i="6"/>
  <c r="MT3" i="6"/>
  <c r="MT4" i="6"/>
  <c r="MP3" i="6"/>
  <c r="MP4" i="6"/>
  <c r="ML3" i="6"/>
  <c r="ML4" i="6"/>
  <c r="MH3" i="6"/>
  <c r="MH4" i="6"/>
  <c r="MD3" i="6"/>
  <c r="MD4" i="6"/>
  <c r="NZ3" i="6"/>
  <c r="NZ4" i="6"/>
  <c r="NV3" i="6"/>
  <c r="NV4" i="6"/>
  <c r="NR3" i="6"/>
  <c r="NR4" i="6"/>
  <c r="NN3" i="6"/>
  <c r="NN4" i="6"/>
  <c r="NJ3" i="6"/>
  <c r="NJ4" i="6"/>
  <c r="NF3" i="6"/>
  <c r="NF4" i="6"/>
  <c r="OA3" i="6"/>
  <c r="OA4" i="6"/>
  <c r="OX3" i="6"/>
  <c r="OX4" i="6"/>
  <c r="OT3" i="6"/>
  <c r="OT4" i="6"/>
  <c r="OP3" i="6"/>
  <c r="OP4" i="6"/>
  <c r="OL3" i="6"/>
  <c r="OL4" i="6"/>
  <c r="OH3" i="6"/>
  <c r="OH4" i="6"/>
  <c r="OD3" i="6"/>
  <c r="OD4" i="6"/>
  <c r="PZ3" i="6"/>
  <c r="PZ4" i="6"/>
  <c r="PV3" i="6"/>
  <c r="PV4" i="6"/>
  <c r="PR3" i="6"/>
  <c r="PR4" i="6"/>
  <c r="PN3" i="6"/>
  <c r="PN4" i="6"/>
  <c r="PJ3" i="6"/>
  <c r="PJ4" i="6"/>
  <c r="PF3" i="6"/>
  <c r="PF4" i="6"/>
  <c r="QA3" i="6"/>
  <c r="QA4" i="6"/>
  <c r="QX3" i="6"/>
  <c r="QX4" i="6"/>
  <c r="QT3" i="6"/>
  <c r="QT4" i="6"/>
  <c r="QP3" i="6"/>
  <c r="QP4" i="6"/>
  <c r="QL3" i="6"/>
  <c r="QL4" i="6"/>
  <c r="QH3" i="6"/>
  <c r="QH4" i="6"/>
  <c r="QD3" i="6"/>
  <c r="QD4" i="6"/>
  <c r="RZ3" i="6"/>
  <c r="RZ4" i="6"/>
  <c r="RV3" i="6"/>
  <c r="RV4" i="6"/>
  <c r="RR3" i="6"/>
  <c r="RR4" i="6"/>
  <c r="RN3" i="6"/>
  <c r="RN4" i="6"/>
  <c r="RJ3" i="6"/>
  <c r="RJ4" i="6"/>
  <c r="RF3" i="6"/>
  <c r="RF4" i="6"/>
  <c r="SX3" i="6"/>
  <c r="SX4" i="6"/>
  <c r="ST3" i="6"/>
  <c r="ST4" i="6"/>
  <c r="SP3" i="6"/>
  <c r="SP4" i="6"/>
  <c r="SL3" i="6"/>
  <c r="SL4" i="6"/>
  <c r="SH3" i="6"/>
  <c r="SH4" i="6"/>
  <c r="SD3" i="6"/>
  <c r="SD4" i="6"/>
  <c r="TZ3" i="6"/>
  <c r="TZ4" i="6"/>
  <c r="TV3" i="6"/>
  <c r="TV4" i="6"/>
  <c r="TR3" i="6"/>
  <c r="TR4" i="6"/>
  <c r="TN3" i="6"/>
  <c r="TN4" i="6"/>
  <c r="TJ3" i="6"/>
  <c r="TJ4" i="6"/>
  <c r="TF3" i="6"/>
  <c r="TF4" i="6"/>
  <c r="VZ3" i="6"/>
  <c r="VZ4" i="6"/>
  <c r="VV3" i="6"/>
  <c r="VV4" i="6"/>
  <c r="VR3" i="6"/>
  <c r="VR4" i="6"/>
  <c r="VN3" i="6"/>
  <c r="VN4" i="6"/>
  <c r="VJ3" i="6"/>
  <c r="VJ4" i="6"/>
  <c r="VF3" i="6"/>
  <c r="VF4" i="6"/>
  <c r="WY4" i="6"/>
  <c r="WT4" i="6"/>
  <c r="WM4" i="6"/>
  <c r="WE4" i="6"/>
  <c r="VW4" i="6"/>
  <c r="VO4" i="6"/>
  <c r="VG4" i="6"/>
  <c r="UY4" i="6"/>
  <c r="UQ4" i="6"/>
  <c r="UI4" i="6"/>
  <c r="UA4" i="6"/>
  <c r="TS4" i="6"/>
  <c r="TK4" i="6"/>
  <c r="TC4" i="6"/>
  <c r="SU4" i="6"/>
  <c r="SM4" i="6"/>
  <c r="SE4" i="6"/>
  <c r="RW4" i="6"/>
  <c r="RO4" i="6"/>
  <c r="RG4" i="6"/>
  <c r="QY4" i="6"/>
  <c r="QQ4" i="6"/>
  <c r="QI4" i="6"/>
  <c r="FY3" i="6"/>
  <c r="FY4" i="6"/>
  <c r="FU3" i="6"/>
  <c r="FU4" i="6"/>
  <c r="FQ3" i="6"/>
  <c r="FQ4" i="6"/>
  <c r="FM3" i="6"/>
  <c r="FM4" i="6"/>
  <c r="FI3" i="6"/>
  <c r="FI4" i="6"/>
  <c r="FE3" i="6"/>
  <c r="FE4" i="6"/>
  <c r="GB3" i="6"/>
  <c r="GB4" i="6"/>
  <c r="GW3" i="6"/>
  <c r="GW4" i="6"/>
  <c r="GS3" i="6"/>
  <c r="GS4" i="6"/>
  <c r="GO3" i="6"/>
  <c r="GO4" i="6"/>
  <c r="GK3" i="6"/>
  <c r="GK4" i="6"/>
  <c r="GG3" i="6"/>
  <c r="GG4" i="6"/>
  <c r="GC3" i="6"/>
  <c r="GC4" i="6"/>
  <c r="HY3" i="6"/>
  <c r="HY4" i="6"/>
  <c r="HU3" i="6"/>
  <c r="HU4" i="6"/>
  <c r="HQ3" i="6"/>
  <c r="HQ4" i="6"/>
  <c r="HM3" i="6"/>
  <c r="HM4" i="6"/>
  <c r="HI3" i="6"/>
  <c r="HI4" i="6"/>
  <c r="HE3" i="6"/>
  <c r="HE4" i="6"/>
  <c r="IB3" i="6"/>
  <c r="IB4" i="6"/>
  <c r="IW3" i="6"/>
  <c r="IW4" i="6"/>
  <c r="IS3" i="6"/>
  <c r="IS4" i="6"/>
  <c r="IO3" i="6"/>
  <c r="IO4" i="6"/>
  <c r="IK3" i="6"/>
  <c r="IK4" i="6"/>
  <c r="IG3" i="6"/>
  <c r="IG4" i="6"/>
  <c r="IC3" i="6"/>
  <c r="IC4" i="6"/>
  <c r="JY3" i="6"/>
  <c r="JY4" i="6"/>
  <c r="JU3" i="6"/>
  <c r="JU4" i="6"/>
  <c r="JQ3" i="6"/>
  <c r="JQ4" i="6"/>
  <c r="JM3" i="6"/>
  <c r="JM4" i="6"/>
  <c r="JI3" i="6"/>
  <c r="JI4" i="6"/>
  <c r="JE3" i="6"/>
  <c r="JE4" i="6"/>
  <c r="KB3" i="6"/>
  <c r="KB4" i="6"/>
  <c r="KW3" i="6"/>
  <c r="KW4" i="6"/>
  <c r="KS3" i="6"/>
  <c r="KS4" i="6"/>
  <c r="KO3" i="6"/>
  <c r="KO4" i="6"/>
  <c r="KK3" i="6"/>
  <c r="KK4" i="6"/>
  <c r="KG3" i="6"/>
  <c r="KG4" i="6"/>
  <c r="KC3" i="6"/>
  <c r="KC4" i="6"/>
  <c r="LY3" i="6"/>
  <c r="LY4" i="6"/>
  <c r="LU3" i="6"/>
  <c r="LU4" i="6"/>
  <c r="LQ3" i="6"/>
  <c r="LQ4" i="6"/>
  <c r="LM3" i="6"/>
  <c r="LM4" i="6"/>
  <c r="LI3" i="6"/>
  <c r="LI4" i="6"/>
  <c r="LE3" i="6"/>
  <c r="LE4" i="6"/>
  <c r="MB3" i="6"/>
  <c r="MB4" i="6"/>
  <c r="MW3" i="6"/>
  <c r="MW4" i="6"/>
  <c r="MS3" i="6"/>
  <c r="MS4" i="6"/>
  <c r="MO3" i="6"/>
  <c r="MO4" i="6"/>
  <c r="MK3" i="6"/>
  <c r="MK4" i="6"/>
  <c r="MG3" i="6"/>
  <c r="MG4" i="6"/>
  <c r="MC3" i="6"/>
  <c r="MC4" i="6"/>
  <c r="NY3" i="6"/>
  <c r="NY4" i="6"/>
  <c r="NU3" i="6"/>
  <c r="NU4" i="6"/>
  <c r="NQ3" i="6"/>
  <c r="NQ4" i="6"/>
  <c r="NM3" i="6"/>
  <c r="NM4" i="6"/>
  <c r="NI3" i="6"/>
  <c r="NI4" i="6"/>
  <c r="NE3" i="6"/>
  <c r="NE4" i="6"/>
  <c r="OB3" i="6"/>
  <c r="OB4" i="6"/>
  <c r="OW3" i="6"/>
  <c r="OW4" i="6"/>
  <c r="OS3" i="6"/>
  <c r="OS4" i="6"/>
  <c r="OO3" i="6"/>
  <c r="OO4" i="6"/>
  <c r="OK3" i="6"/>
  <c r="OK4" i="6"/>
  <c r="OG3" i="6"/>
  <c r="OG4" i="6"/>
  <c r="OC3" i="6"/>
  <c r="OC4" i="6"/>
  <c r="PY3" i="6"/>
  <c r="PY4" i="6"/>
  <c r="PU3" i="6"/>
  <c r="PU4" i="6"/>
  <c r="PQ3" i="6"/>
  <c r="PQ4" i="6"/>
  <c r="PM3" i="6"/>
  <c r="PM4" i="6"/>
  <c r="PI3" i="6"/>
  <c r="PI4" i="6"/>
  <c r="PE3" i="6"/>
  <c r="PE4" i="6"/>
  <c r="QB3" i="6"/>
  <c r="QB4" i="6"/>
  <c r="QC3" i="6"/>
  <c r="QC4" i="6"/>
  <c r="SB3" i="6"/>
  <c r="SB4" i="6"/>
  <c r="UZ3" i="6"/>
  <c r="UZ4" i="6"/>
  <c r="UV3" i="6"/>
  <c r="UV4" i="6"/>
  <c r="UR3" i="6"/>
  <c r="UR4" i="6"/>
  <c r="UN3" i="6"/>
  <c r="UN4" i="6"/>
  <c r="UJ3" i="6"/>
  <c r="UJ4" i="6"/>
  <c r="UF3" i="6"/>
  <c r="UF4" i="6"/>
  <c r="UB3" i="6"/>
  <c r="UB4" i="6"/>
  <c r="WB3" i="6"/>
  <c r="WB4" i="6"/>
  <c r="WP3" i="6"/>
  <c r="WP4" i="6"/>
  <c r="WL3" i="6"/>
  <c r="WL4" i="6"/>
  <c r="WH3" i="6"/>
  <c r="WH4" i="6"/>
  <c r="WD3" i="6"/>
  <c r="WD4" i="6"/>
  <c r="WX4" i="6"/>
  <c r="WS4" i="6"/>
  <c r="WK4" i="6"/>
  <c r="WC4" i="6"/>
  <c r="VU4" i="6"/>
  <c r="VM4" i="6"/>
  <c r="VE4" i="6"/>
  <c r="UW4" i="6"/>
  <c r="UO4" i="6"/>
  <c r="UG4" i="6"/>
  <c r="TY4" i="6"/>
  <c r="TQ4" i="6"/>
  <c r="TI4" i="6"/>
  <c r="TA4" i="6"/>
  <c r="SS4" i="6"/>
  <c r="SK4" i="6"/>
  <c r="SC4" i="6"/>
  <c r="RU4" i="6"/>
  <c r="RM4" i="6"/>
  <c r="RE4" i="6"/>
  <c r="QW4" i="6"/>
  <c r="QO4" i="6"/>
  <c r="QG4" i="6"/>
  <c r="FX3" i="6"/>
  <c r="FX4" i="6"/>
  <c r="FT3" i="6"/>
  <c r="FT4" i="6"/>
  <c r="FP3" i="6"/>
  <c r="FP4" i="6"/>
  <c r="FL3" i="6"/>
  <c r="FL4" i="6"/>
  <c r="FH3" i="6"/>
  <c r="FH4" i="6"/>
  <c r="FD3" i="6"/>
  <c r="FD4" i="6"/>
  <c r="GZ3" i="6"/>
  <c r="GZ4" i="6"/>
  <c r="GV3" i="6"/>
  <c r="GV4" i="6"/>
  <c r="GR3" i="6"/>
  <c r="GR4" i="6"/>
  <c r="GN3" i="6"/>
  <c r="GN4" i="6"/>
  <c r="GJ3" i="6"/>
  <c r="GJ4" i="6"/>
  <c r="GF3" i="6"/>
  <c r="GF4" i="6"/>
  <c r="HA3" i="6"/>
  <c r="HA4" i="6"/>
  <c r="HX3" i="6"/>
  <c r="HX4" i="6"/>
  <c r="HT3" i="6"/>
  <c r="HT4" i="6"/>
  <c r="HP3" i="6"/>
  <c r="HP4" i="6"/>
  <c r="HL3" i="6"/>
  <c r="HL4" i="6"/>
  <c r="HH3" i="6"/>
  <c r="HH4" i="6"/>
  <c r="HD3" i="6"/>
  <c r="HD4" i="6"/>
  <c r="IZ3" i="6"/>
  <c r="IZ4" i="6"/>
  <c r="IV3" i="6"/>
  <c r="IV4" i="6"/>
  <c r="IR3" i="6"/>
  <c r="IR4" i="6"/>
  <c r="IN3" i="6"/>
  <c r="IN4" i="6"/>
  <c r="IJ3" i="6"/>
  <c r="IJ4" i="6"/>
  <c r="IF3" i="6"/>
  <c r="IF4" i="6"/>
  <c r="JA3" i="6"/>
  <c r="JA4" i="6"/>
  <c r="JX3" i="6"/>
  <c r="JX4" i="6"/>
  <c r="JT3" i="6"/>
  <c r="JT4" i="6"/>
  <c r="JP3" i="6"/>
  <c r="JP4" i="6"/>
  <c r="JL3" i="6"/>
  <c r="JL4" i="6"/>
  <c r="JH3" i="6"/>
  <c r="JH4" i="6"/>
  <c r="JD3" i="6"/>
  <c r="JD4" i="6"/>
  <c r="KZ3" i="6"/>
  <c r="KZ4" i="6"/>
  <c r="KV3" i="6"/>
  <c r="KV4" i="6"/>
  <c r="KR3" i="6"/>
  <c r="KR4" i="6"/>
  <c r="KN3" i="6"/>
  <c r="KN4" i="6"/>
  <c r="KJ3" i="6"/>
  <c r="KJ4" i="6"/>
  <c r="KF3" i="6"/>
  <c r="KF4" i="6"/>
  <c r="LA3" i="6"/>
  <c r="LA4" i="6"/>
  <c r="LX3" i="6"/>
  <c r="LX4" i="6"/>
  <c r="LT3" i="6"/>
  <c r="LT4" i="6"/>
  <c r="LP3" i="6"/>
  <c r="LP4" i="6"/>
  <c r="LL3" i="6"/>
  <c r="LL4" i="6"/>
  <c r="LH3" i="6"/>
  <c r="LH4" i="6"/>
  <c r="LD3" i="6"/>
  <c r="LD4" i="6"/>
  <c r="MZ3" i="6"/>
  <c r="MZ4" i="6"/>
  <c r="MV3" i="6"/>
  <c r="MV4" i="6"/>
  <c r="MR3" i="6"/>
  <c r="MR4" i="6"/>
  <c r="MN3" i="6"/>
  <c r="MN4" i="6"/>
  <c r="MJ3" i="6"/>
  <c r="MJ4" i="6"/>
  <c r="MF3" i="6"/>
  <c r="MF4" i="6"/>
  <c r="NA3" i="6"/>
  <c r="NA4" i="6"/>
  <c r="NX3" i="6"/>
  <c r="NX4" i="6"/>
  <c r="NT3" i="6"/>
  <c r="NT4" i="6"/>
  <c r="NP3" i="6"/>
  <c r="NP4" i="6"/>
  <c r="NL3" i="6"/>
  <c r="NL4" i="6"/>
  <c r="NH3" i="6"/>
  <c r="NH4" i="6"/>
  <c r="ND3" i="6"/>
  <c r="ND4" i="6"/>
  <c r="OZ3" i="6"/>
  <c r="OZ4" i="6"/>
  <c r="OV3" i="6"/>
  <c r="OV4" i="6"/>
  <c r="OR3" i="6"/>
  <c r="OR4" i="6"/>
  <c r="ON3" i="6"/>
  <c r="ON4" i="6"/>
  <c r="OJ3" i="6"/>
  <c r="OJ4" i="6"/>
  <c r="OF3" i="6"/>
  <c r="OF4" i="6"/>
  <c r="PA3" i="6"/>
  <c r="PA4" i="6"/>
  <c r="PX3" i="6"/>
  <c r="PX4" i="6"/>
  <c r="PT3" i="6"/>
  <c r="PT4" i="6"/>
  <c r="PP3" i="6"/>
  <c r="PP4" i="6"/>
  <c r="PL3" i="6"/>
  <c r="PL4" i="6"/>
  <c r="PH3" i="6"/>
  <c r="PH4" i="6"/>
  <c r="PD3" i="6"/>
  <c r="PD4" i="6"/>
  <c r="QZ3" i="6"/>
  <c r="QZ4" i="6"/>
  <c r="QV3" i="6"/>
  <c r="QV4" i="6"/>
  <c r="QR3" i="6"/>
  <c r="QR4" i="6"/>
  <c r="QN3" i="6"/>
  <c r="QN4" i="6"/>
  <c r="QJ3" i="6"/>
  <c r="QJ4" i="6"/>
  <c r="QF3" i="6"/>
  <c r="QF4" i="6"/>
  <c r="RX3" i="6"/>
  <c r="RX4" i="6"/>
  <c r="RT3" i="6"/>
  <c r="RT4" i="6"/>
  <c r="RP3" i="6"/>
  <c r="RP4" i="6"/>
  <c r="RL3" i="6"/>
  <c r="RL4" i="6"/>
  <c r="RH3" i="6"/>
  <c r="RH4" i="6"/>
  <c r="RD3" i="6"/>
  <c r="RD4" i="6"/>
  <c r="SZ3" i="6"/>
  <c r="SZ4" i="6"/>
  <c r="SV3" i="6"/>
  <c r="SV4" i="6"/>
  <c r="SR3" i="6"/>
  <c r="SR4" i="6"/>
  <c r="SN3" i="6"/>
  <c r="SN4" i="6"/>
  <c r="SJ3" i="6"/>
  <c r="SJ4" i="6"/>
  <c r="SF3" i="6"/>
  <c r="SF4" i="6"/>
  <c r="TX3" i="6"/>
  <c r="TX4" i="6"/>
  <c r="TT3" i="6"/>
  <c r="TT4" i="6"/>
  <c r="TP3" i="6"/>
  <c r="TP4" i="6"/>
  <c r="TL3" i="6"/>
  <c r="TL4" i="6"/>
  <c r="TH3" i="6"/>
  <c r="TH4" i="6"/>
  <c r="TD3" i="6"/>
  <c r="TD4" i="6"/>
  <c r="VX3" i="6"/>
  <c r="VX4" i="6"/>
  <c r="VT3" i="6"/>
  <c r="VT4" i="6"/>
  <c r="VP3" i="6"/>
  <c r="VP4" i="6"/>
  <c r="VL3" i="6"/>
  <c r="VL4" i="6"/>
  <c r="VH3" i="6"/>
  <c r="VH4" i="6"/>
  <c r="VD3" i="6"/>
  <c r="VD4" i="6"/>
  <c r="WW4" i="6"/>
  <c r="WQ4" i="6"/>
  <c r="WI4" i="6"/>
  <c r="WA4" i="6"/>
  <c r="VS4" i="6"/>
  <c r="VK4" i="6"/>
  <c r="VC4" i="6"/>
  <c r="UU4" i="6"/>
  <c r="UM4" i="6"/>
  <c r="UE4" i="6"/>
  <c r="TW4" i="6"/>
  <c r="TO4" i="6"/>
  <c r="TG4" i="6"/>
  <c r="SY4" i="6"/>
  <c r="SQ4" i="6"/>
  <c r="SI4" i="6"/>
  <c r="SA4" i="6"/>
  <c r="RS4" i="6"/>
  <c r="RK4" i="6"/>
  <c r="RC4" i="6"/>
  <c r="QU4" i="6"/>
  <c r="QM4" i="6"/>
  <c r="QE4" i="6"/>
  <c r="FA4" i="6"/>
  <c r="EW4" i="6"/>
  <c r="ES4" i="6"/>
  <c r="EO4" i="6"/>
  <c r="EK4" i="6"/>
  <c r="EG4" i="6"/>
  <c r="EC4" i="6"/>
  <c r="DY4" i="6"/>
  <c r="DU4" i="6"/>
  <c r="DQ4" i="6"/>
  <c r="DM4" i="6"/>
  <c r="DI4" i="6"/>
  <c r="DE4" i="6"/>
  <c r="DA4" i="6"/>
  <c r="CW4" i="6"/>
  <c r="CS4" i="6"/>
  <c r="CO4" i="6"/>
  <c r="CK4" i="6"/>
  <c r="CG4" i="6"/>
  <c r="CC4" i="6"/>
  <c r="EY3" i="6"/>
  <c r="EU3" i="6"/>
  <c r="EQ3" i="6"/>
  <c r="EM3" i="6"/>
  <c r="EI3" i="6"/>
  <c r="EE3" i="6"/>
  <c r="EA3" i="6"/>
  <c r="DW3" i="6"/>
  <c r="DS3" i="6"/>
  <c r="DO3" i="6"/>
  <c r="DK3" i="6"/>
  <c r="DG3" i="6"/>
  <c r="DC3" i="6"/>
  <c r="CY3" i="6"/>
  <c r="CU3" i="6"/>
  <c r="CQ3" i="6"/>
  <c r="CM3" i="6"/>
  <c r="CI3" i="6"/>
  <c r="CE3" i="6"/>
  <c r="EZ4" i="6"/>
  <c r="EV4" i="6"/>
  <c r="ER4" i="6"/>
  <c r="EN4" i="6"/>
  <c r="EJ4" i="6"/>
  <c r="EF4" i="6"/>
  <c r="EB4" i="6"/>
  <c r="DX4" i="6"/>
  <c r="DT4" i="6"/>
  <c r="DP4" i="6"/>
  <c r="DL4" i="6"/>
  <c r="DH4" i="6"/>
  <c r="DD4" i="6"/>
  <c r="CZ4" i="6"/>
  <c r="CV4" i="6"/>
  <c r="CR4" i="6"/>
  <c r="CN4" i="6"/>
  <c r="CJ4" i="6"/>
  <c r="CF4" i="6"/>
  <c r="CB4" i="6"/>
  <c r="EX3" i="6"/>
  <c r="ET3" i="6"/>
  <c r="EP3" i="6"/>
  <c r="EL3" i="6"/>
  <c r="EH3" i="6"/>
  <c r="ED3" i="6"/>
  <c r="DZ3" i="6"/>
  <c r="DV3" i="6"/>
  <c r="DR3" i="6"/>
  <c r="DN3" i="6"/>
  <c r="DJ3" i="6"/>
  <c r="DF3" i="6"/>
  <c r="DB3" i="6"/>
  <c r="CX3" i="6"/>
  <c r="CT3" i="6"/>
  <c r="CP3" i="6"/>
  <c r="CL3" i="6"/>
  <c r="CH3" i="6"/>
  <c r="CD3" i="6"/>
  <c r="C14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D13" i="4"/>
  <c r="I10" i="5" l="1"/>
  <c r="BY5" i="5" l="1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L4" i="5" s="1"/>
  <c r="CM13" i="5"/>
  <c r="CN13" i="5"/>
  <c r="CO13" i="5"/>
  <c r="CP13" i="5"/>
  <c r="CP4" i="5" s="1"/>
  <c r="CQ13" i="5"/>
  <c r="CR13" i="5"/>
  <c r="BX6" i="5"/>
  <c r="BX7" i="5"/>
  <c r="BX8" i="5"/>
  <c r="BX9" i="5"/>
  <c r="BX10" i="5"/>
  <c r="BX11" i="5"/>
  <c r="BX12" i="5"/>
  <c r="BX13" i="5"/>
  <c r="BX5" i="5"/>
  <c r="BW13" i="5"/>
  <c r="BV13" i="5"/>
  <c r="BU13" i="5"/>
  <c r="BT13" i="5"/>
  <c r="BS13" i="5"/>
  <c r="BR13" i="5"/>
  <c r="BQ13" i="5"/>
  <c r="BW12" i="5"/>
  <c r="BV12" i="5"/>
  <c r="BU12" i="5"/>
  <c r="BT12" i="5"/>
  <c r="BS12" i="5"/>
  <c r="BR12" i="5"/>
  <c r="BQ12" i="5"/>
  <c r="BW11" i="5"/>
  <c r="BV11" i="5"/>
  <c r="BU11" i="5"/>
  <c r="BT11" i="5"/>
  <c r="BS11" i="5"/>
  <c r="BR11" i="5"/>
  <c r="BQ11" i="5"/>
  <c r="BW10" i="5"/>
  <c r="BV10" i="5"/>
  <c r="BU10" i="5"/>
  <c r="BT10" i="5"/>
  <c r="BS10" i="5"/>
  <c r="BR10" i="5"/>
  <c r="BQ10" i="5"/>
  <c r="BW9" i="5"/>
  <c r="BV9" i="5"/>
  <c r="BU9" i="5"/>
  <c r="BT9" i="5"/>
  <c r="BS9" i="5"/>
  <c r="BR9" i="5"/>
  <c r="BQ9" i="5"/>
  <c r="BW8" i="5"/>
  <c r="BV8" i="5"/>
  <c r="BU8" i="5"/>
  <c r="BT8" i="5"/>
  <c r="BS8" i="5"/>
  <c r="BR8" i="5"/>
  <c r="BQ8" i="5"/>
  <c r="BW7" i="5"/>
  <c r="BV7" i="5"/>
  <c r="BU7" i="5"/>
  <c r="BU4" i="5" s="1"/>
  <c r="BT7" i="5"/>
  <c r="BS7" i="5"/>
  <c r="BR7" i="5"/>
  <c r="BQ7" i="5"/>
  <c r="BQ4" i="5" s="1"/>
  <c r="BW6" i="5"/>
  <c r="BV6" i="5"/>
  <c r="BU6" i="5"/>
  <c r="BT6" i="5"/>
  <c r="BT4" i="5" s="1"/>
  <c r="BS6" i="5"/>
  <c r="BR6" i="5"/>
  <c r="BQ6" i="5"/>
  <c r="BW5" i="5"/>
  <c r="BW4" i="5" s="1"/>
  <c r="BV5" i="5"/>
  <c r="BV4" i="5" s="1"/>
  <c r="BU5" i="5"/>
  <c r="BT5" i="5"/>
  <c r="BS5" i="5"/>
  <c r="BS3" i="5" s="1"/>
  <c r="BR5" i="5"/>
  <c r="BQ5" i="5"/>
  <c r="CR4" i="5"/>
  <c r="CQ4" i="5"/>
  <c r="CO4" i="5"/>
  <c r="CN4" i="5"/>
  <c r="CM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R4" i="5"/>
  <c r="CR3" i="5"/>
  <c r="CQ3" i="5"/>
  <c r="CP3" i="5"/>
  <c r="CO3" i="5"/>
  <c r="CN3" i="5"/>
  <c r="CM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W3" i="5"/>
  <c r="BV3" i="5"/>
  <c r="BR3" i="5"/>
  <c r="BS4" i="5" l="1"/>
  <c r="BX4" i="5"/>
  <c r="CL3" i="5"/>
  <c r="BQ3" i="5"/>
  <c r="BU3" i="5"/>
  <c r="BT3" i="5"/>
  <c r="BX3" i="5"/>
  <c r="AV5" i="5"/>
  <c r="AW5" i="5"/>
  <c r="AX5" i="5"/>
  <c r="AY5" i="5"/>
  <c r="AY3" i="5" s="1"/>
  <c r="AZ5" i="5"/>
  <c r="AZ3" i="5" s="1"/>
  <c r="BA5" i="5"/>
  <c r="BB5" i="5"/>
  <c r="BC5" i="5"/>
  <c r="BC3" i="5" s="1"/>
  <c r="BD5" i="5"/>
  <c r="BD3" i="5" s="1"/>
  <c r="BE5" i="5"/>
  <c r="BF5" i="5"/>
  <c r="BG5" i="5"/>
  <c r="BG3" i="5" s="1"/>
  <c r="BH5" i="5"/>
  <c r="BH3" i="5" s="1"/>
  <c r="BI5" i="5"/>
  <c r="BJ5" i="5"/>
  <c r="BK5" i="5"/>
  <c r="BK3" i="5" s="1"/>
  <c r="BL5" i="5"/>
  <c r="BL3" i="5" s="1"/>
  <c r="BM5" i="5"/>
  <c r="BN5" i="5"/>
  <c r="BO5" i="5"/>
  <c r="BO3" i="5" s="1"/>
  <c r="BP5" i="5"/>
  <c r="BP3" i="5" s="1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AV6" i="5"/>
  <c r="AV7" i="5"/>
  <c r="AV8" i="5"/>
  <c r="AV9" i="5"/>
  <c r="AV10" i="5"/>
  <c r="AV11" i="5"/>
  <c r="AV12" i="5"/>
  <c r="AV13" i="5"/>
  <c r="AW3" i="5"/>
  <c r="AX3" i="5"/>
  <c r="BA3" i="5"/>
  <c r="BB3" i="5"/>
  <c r="BE3" i="5"/>
  <c r="BF3" i="5"/>
  <c r="BI3" i="5"/>
  <c r="BJ3" i="5"/>
  <c r="BM3" i="5"/>
  <c r="BN3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AP7" i="5"/>
  <c r="AQ7" i="5"/>
  <c r="AR7" i="5"/>
  <c r="AS7" i="5"/>
  <c r="AT7" i="5"/>
  <c r="AU7" i="5"/>
  <c r="AP8" i="5"/>
  <c r="AQ8" i="5"/>
  <c r="AR8" i="5"/>
  <c r="AS8" i="5"/>
  <c r="AT8" i="5"/>
  <c r="AU8" i="5"/>
  <c r="AP9" i="5"/>
  <c r="AQ9" i="5"/>
  <c r="AR9" i="5"/>
  <c r="AS9" i="5"/>
  <c r="AT9" i="5"/>
  <c r="AU9" i="5"/>
  <c r="AP10" i="5"/>
  <c r="AQ10" i="5"/>
  <c r="AR10" i="5"/>
  <c r="AS10" i="5"/>
  <c r="AT10" i="5"/>
  <c r="AU10" i="5"/>
  <c r="AP11" i="5"/>
  <c r="AQ11" i="5"/>
  <c r="AR11" i="5"/>
  <c r="AS11" i="5"/>
  <c r="AT11" i="5"/>
  <c r="AU11" i="5"/>
  <c r="AP12" i="5"/>
  <c r="AQ12" i="5"/>
  <c r="AR12" i="5"/>
  <c r="AS12" i="5"/>
  <c r="AT12" i="5"/>
  <c r="AU12" i="5"/>
  <c r="AP13" i="5"/>
  <c r="AQ13" i="5"/>
  <c r="AR13" i="5"/>
  <c r="AS13" i="5"/>
  <c r="AT13" i="5"/>
  <c r="AU13" i="5"/>
  <c r="AP5" i="5"/>
  <c r="AP3" i="5" s="1"/>
  <c r="AQ5" i="5"/>
  <c r="AQ3" i="5" s="1"/>
  <c r="AR5" i="5"/>
  <c r="AR4" i="5" s="1"/>
  <c r="AS5" i="5"/>
  <c r="AS4" i="5" s="1"/>
  <c r="AT5" i="5"/>
  <c r="AT3" i="5" s="1"/>
  <c r="AU5" i="5"/>
  <c r="AU3" i="5" s="1"/>
  <c r="AP6" i="5"/>
  <c r="AQ6" i="5"/>
  <c r="AR6" i="5"/>
  <c r="AR3" i="5" s="1"/>
  <c r="AS6" i="5"/>
  <c r="AS3" i="5" s="1"/>
  <c r="AT6" i="5"/>
  <c r="AU6" i="5"/>
  <c r="AO13" i="5"/>
  <c r="AO6" i="5"/>
  <c r="AO7" i="5"/>
  <c r="AO8" i="5"/>
  <c r="AO9" i="5"/>
  <c r="AO10" i="5"/>
  <c r="AO11" i="5"/>
  <c r="AO12" i="5"/>
  <c r="AO5" i="5"/>
  <c r="AO3" i="5" s="1"/>
  <c r="AO4" i="5"/>
  <c r="C11" i="5"/>
  <c r="AD6" i="5"/>
  <c r="AE6" i="5"/>
  <c r="AF6" i="5"/>
  <c r="AG6" i="5"/>
  <c r="AH6" i="5"/>
  <c r="AI6" i="5"/>
  <c r="AJ6" i="5"/>
  <c r="AK6" i="5"/>
  <c r="AL6" i="5"/>
  <c r="AM6" i="5"/>
  <c r="AN6" i="5"/>
  <c r="AD7" i="5"/>
  <c r="AE7" i="5"/>
  <c r="AF7" i="5"/>
  <c r="AG7" i="5"/>
  <c r="AH7" i="5"/>
  <c r="AI7" i="5"/>
  <c r="AJ7" i="5"/>
  <c r="AK7" i="5"/>
  <c r="AL7" i="5"/>
  <c r="AM7" i="5"/>
  <c r="AN7" i="5"/>
  <c r="AD8" i="5"/>
  <c r="AE8" i="5"/>
  <c r="AF8" i="5"/>
  <c r="AG8" i="5"/>
  <c r="AH8" i="5"/>
  <c r="AI8" i="5"/>
  <c r="AJ8" i="5"/>
  <c r="AK8" i="5"/>
  <c r="AL8" i="5"/>
  <c r="AM8" i="5"/>
  <c r="AN8" i="5"/>
  <c r="AD9" i="5"/>
  <c r="AE9" i="5"/>
  <c r="AF9" i="5"/>
  <c r="AG9" i="5"/>
  <c r="AH9" i="5"/>
  <c r="AI9" i="5"/>
  <c r="AJ9" i="5"/>
  <c r="AK9" i="5"/>
  <c r="AL9" i="5"/>
  <c r="AM9" i="5"/>
  <c r="AN9" i="5"/>
  <c r="AD10" i="5"/>
  <c r="AE10" i="5"/>
  <c r="AF10" i="5"/>
  <c r="AG10" i="5"/>
  <c r="AH10" i="5"/>
  <c r="AI10" i="5"/>
  <c r="AJ10" i="5"/>
  <c r="AK10" i="5"/>
  <c r="AL10" i="5"/>
  <c r="AM10" i="5"/>
  <c r="AN10" i="5"/>
  <c r="AD11" i="5"/>
  <c r="AE11" i="5"/>
  <c r="AF11" i="5"/>
  <c r="AG11" i="5"/>
  <c r="AH11" i="5"/>
  <c r="AI11" i="5"/>
  <c r="AJ11" i="5"/>
  <c r="AK11" i="5"/>
  <c r="AL11" i="5"/>
  <c r="AM11" i="5"/>
  <c r="AN11" i="5"/>
  <c r="AD12" i="5"/>
  <c r="AE12" i="5"/>
  <c r="AF12" i="5"/>
  <c r="AG12" i="5"/>
  <c r="AH12" i="5"/>
  <c r="AI12" i="5"/>
  <c r="AJ12" i="5"/>
  <c r="AK12" i="5"/>
  <c r="AL12" i="5"/>
  <c r="AM12" i="5"/>
  <c r="AN12" i="5"/>
  <c r="AD13" i="5"/>
  <c r="AE13" i="5"/>
  <c r="AF13" i="5"/>
  <c r="AG13" i="5"/>
  <c r="AH13" i="5"/>
  <c r="AI13" i="5"/>
  <c r="AJ13" i="5"/>
  <c r="AK13" i="5"/>
  <c r="AL13" i="5"/>
  <c r="AM13" i="5"/>
  <c r="AN13" i="5"/>
  <c r="AN5" i="5"/>
  <c r="AM5" i="5"/>
  <c r="AM4" i="5" s="1"/>
  <c r="AL5" i="5"/>
  <c r="AK5" i="5"/>
  <c r="AJ5" i="5"/>
  <c r="AI5" i="5"/>
  <c r="AI4" i="5" s="1"/>
  <c r="AH5" i="5"/>
  <c r="AG5" i="5"/>
  <c r="AF5" i="5"/>
  <c r="AE5" i="5"/>
  <c r="AE4" i="5" s="1"/>
  <c r="AD5" i="5"/>
  <c r="Y6" i="5"/>
  <c r="Y7" i="5"/>
  <c r="Y8" i="5"/>
  <c r="Y9" i="5"/>
  <c r="Y10" i="5"/>
  <c r="Y11" i="5"/>
  <c r="Y12" i="5"/>
  <c r="Y13" i="5"/>
  <c r="AA6" i="5"/>
  <c r="AA7" i="5"/>
  <c r="AA8" i="5"/>
  <c r="AA9" i="5"/>
  <c r="AA10" i="5"/>
  <c r="AA11" i="5"/>
  <c r="AA12" i="5"/>
  <c r="AA13" i="5"/>
  <c r="AA5" i="5"/>
  <c r="Y5" i="5"/>
  <c r="W6" i="5"/>
  <c r="W7" i="5"/>
  <c r="W8" i="5"/>
  <c r="W9" i="5"/>
  <c r="W10" i="5"/>
  <c r="W11" i="5"/>
  <c r="W12" i="5"/>
  <c r="W13" i="5"/>
  <c r="W5" i="5"/>
  <c r="S6" i="5"/>
  <c r="T6" i="5"/>
  <c r="U6" i="5"/>
  <c r="V6" i="5"/>
  <c r="X6" i="5"/>
  <c r="Z6" i="5"/>
  <c r="AB6" i="5"/>
  <c r="AC6" i="5"/>
  <c r="S7" i="5"/>
  <c r="T7" i="5"/>
  <c r="U7" i="5"/>
  <c r="V7" i="5"/>
  <c r="X7" i="5"/>
  <c r="Z7" i="5"/>
  <c r="AB7" i="5"/>
  <c r="AC7" i="5"/>
  <c r="S8" i="5"/>
  <c r="T8" i="5"/>
  <c r="U8" i="5"/>
  <c r="V8" i="5"/>
  <c r="X8" i="5"/>
  <c r="Z8" i="5"/>
  <c r="AB8" i="5"/>
  <c r="AC8" i="5"/>
  <c r="S9" i="5"/>
  <c r="T9" i="5"/>
  <c r="U9" i="5"/>
  <c r="V9" i="5"/>
  <c r="X9" i="5"/>
  <c r="Z9" i="5"/>
  <c r="AB9" i="5"/>
  <c r="AC9" i="5"/>
  <c r="S10" i="5"/>
  <c r="T10" i="5"/>
  <c r="U10" i="5"/>
  <c r="V10" i="5"/>
  <c r="X10" i="5"/>
  <c r="Z10" i="5"/>
  <c r="AB10" i="5"/>
  <c r="AC10" i="5"/>
  <c r="S11" i="5"/>
  <c r="T11" i="5"/>
  <c r="U11" i="5"/>
  <c r="V11" i="5"/>
  <c r="X11" i="5"/>
  <c r="Z11" i="5"/>
  <c r="AB11" i="5"/>
  <c r="AC11" i="5"/>
  <c r="S12" i="5"/>
  <c r="T12" i="5"/>
  <c r="U12" i="5"/>
  <c r="V12" i="5"/>
  <c r="X12" i="5"/>
  <c r="Z12" i="5"/>
  <c r="AB12" i="5"/>
  <c r="AC12" i="5"/>
  <c r="S13" i="5"/>
  <c r="T13" i="5"/>
  <c r="U13" i="5"/>
  <c r="V13" i="5"/>
  <c r="X13" i="5"/>
  <c r="Z13" i="5"/>
  <c r="AB13" i="5"/>
  <c r="AC13" i="5"/>
  <c r="AC5" i="5"/>
  <c r="AB5" i="5"/>
  <c r="Z5" i="5"/>
  <c r="Z3" i="5" s="1"/>
  <c r="X5" i="5"/>
  <c r="X3" i="5" s="1"/>
  <c r="V5" i="5"/>
  <c r="U5" i="5"/>
  <c r="T5" i="5"/>
  <c r="T3" i="5" s="1"/>
  <c r="S5" i="5"/>
  <c r="S4" i="5" s="1"/>
  <c r="K6" i="5"/>
  <c r="L6" i="5"/>
  <c r="M6" i="5"/>
  <c r="N6" i="5"/>
  <c r="O6" i="5"/>
  <c r="P6" i="5"/>
  <c r="Q6" i="5"/>
  <c r="R6" i="5"/>
  <c r="K7" i="5"/>
  <c r="L7" i="5"/>
  <c r="M7" i="5"/>
  <c r="N7" i="5"/>
  <c r="O7" i="5"/>
  <c r="P7" i="5"/>
  <c r="Q7" i="5"/>
  <c r="R7" i="5"/>
  <c r="K8" i="5"/>
  <c r="L8" i="5"/>
  <c r="M8" i="5"/>
  <c r="N8" i="5"/>
  <c r="O8" i="5"/>
  <c r="P8" i="5"/>
  <c r="Q8" i="5"/>
  <c r="R8" i="5"/>
  <c r="K9" i="5"/>
  <c r="L9" i="5"/>
  <c r="M9" i="5"/>
  <c r="N9" i="5"/>
  <c r="O9" i="5"/>
  <c r="P9" i="5"/>
  <c r="Q9" i="5"/>
  <c r="R9" i="5"/>
  <c r="K10" i="5"/>
  <c r="L10" i="5"/>
  <c r="M10" i="5"/>
  <c r="N10" i="5"/>
  <c r="O10" i="5"/>
  <c r="P10" i="5"/>
  <c r="Q10" i="5"/>
  <c r="R10" i="5"/>
  <c r="K11" i="5"/>
  <c r="L11" i="5"/>
  <c r="M11" i="5"/>
  <c r="N11" i="5"/>
  <c r="O11" i="5"/>
  <c r="P11" i="5"/>
  <c r="Q11" i="5"/>
  <c r="R11" i="5"/>
  <c r="K12" i="5"/>
  <c r="L12" i="5"/>
  <c r="M12" i="5"/>
  <c r="N12" i="5"/>
  <c r="O12" i="5"/>
  <c r="P12" i="5"/>
  <c r="Q12" i="5"/>
  <c r="R12" i="5"/>
  <c r="K13" i="5"/>
  <c r="L13" i="5"/>
  <c r="M13" i="5"/>
  <c r="N13" i="5"/>
  <c r="O13" i="5"/>
  <c r="P13" i="5"/>
  <c r="Q13" i="5"/>
  <c r="R13" i="5"/>
  <c r="R5" i="5"/>
  <c r="Q5" i="5"/>
  <c r="P5" i="5"/>
  <c r="P3" i="5" s="1"/>
  <c r="O5" i="5"/>
  <c r="O4" i="5" s="1"/>
  <c r="N5" i="5"/>
  <c r="M5" i="5"/>
  <c r="M3" i="5" s="1"/>
  <c r="L5" i="5"/>
  <c r="L3" i="5" s="1"/>
  <c r="K5" i="5"/>
  <c r="K4" i="5" s="1"/>
  <c r="D6" i="5"/>
  <c r="E6" i="5"/>
  <c r="F6" i="5"/>
  <c r="G6" i="5"/>
  <c r="H6" i="5"/>
  <c r="I6" i="5"/>
  <c r="J6" i="5"/>
  <c r="D7" i="5"/>
  <c r="E7" i="5"/>
  <c r="F7" i="5"/>
  <c r="G7" i="5"/>
  <c r="H7" i="5"/>
  <c r="I7" i="5"/>
  <c r="J7" i="5"/>
  <c r="D8" i="5"/>
  <c r="E8" i="5"/>
  <c r="F8" i="5"/>
  <c r="G8" i="5"/>
  <c r="H8" i="5"/>
  <c r="I8" i="5"/>
  <c r="J8" i="5"/>
  <c r="D9" i="5"/>
  <c r="E9" i="5"/>
  <c r="F9" i="5"/>
  <c r="G9" i="5"/>
  <c r="H9" i="5"/>
  <c r="I9" i="5"/>
  <c r="J9" i="5"/>
  <c r="D10" i="5"/>
  <c r="E10" i="5"/>
  <c r="F10" i="5"/>
  <c r="G10" i="5"/>
  <c r="H10" i="5"/>
  <c r="J10" i="5"/>
  <c r="D11" i="5"/>
  <c r="E11" i="5"/>
  <c r="F11" i="5"/>
  <c r="G11" i="5"/>
  <c r="H11" i="5"/>
  <c r="I11" i="5"/>
  <c r="J11" i="5"/>
  <c r="D12" i="5"/>
  <c r="E12" i="5"/>
  <c r="F12" i="5"/>
  <c r="G12" i="5"/>
  <c r="H12" i="5"/>
  <c r="I12" i="5"/>
  <c r="J12" i="5"/>
  <c r="D13" i="5"/>
  <c r="E13" i="5"/>
  <c r="F13" i="5"/>
  <c r="G13" i="5"/>
  <c r="H13" i="5"/>
  <c r="I13" i="5"/>
  <c r="J13" i="5"/>
  <c r="J5" i="5"/>
  <c r="I5" i="5"/>
  <c r="H5" i="5"/>
  <c r="G5" i="5"/>
  <c r="F5" i="5"/>
  <c r="F3" i="5" s="1"/>
  <c r="E5" i="5"/>
  <c r="D5" i="5"/>
  <c r="C6" i="5"/>
  <c r="C7" i="5"/>
  <c r="C8" i="5"/>
  <c r="C9" i="5"/>
  <c r="C10" i="5"/>
  <c r="C12" i="5"/>
  <c r="C13" i="5"/>
  <c r="C5" i="5"/>
  <c r="S6" i="4"/>
  <c r="T6" i="4"/>
  <c r="U6" i="4"/>
  <c r="V6" i="4"/>
  <c r="W6" i="4"/>
  <c r="X6" i="4"/>
  <c r="Y6" i="4"/>
  <c r="Z6" i="4"/>
  <c r="S7" i="4"/>
  <c r="T7" i="4"/>
  <c r="U7" i="4"/>
  <c r="V7" i="4"/>
  <c r="W7" i="4"/>
  <c r="X7" i="4"/>
  <c r="Y7" i="4"/>
  <c r="Z7" i="4"/>
  <c r="S8" i="4"/>
  <c r="T8" i="4"/>
  <c r="U8" i="4"/>
  <c r="V8" i="4"/>
  <c r="W8" i="4"/>
  <c r="X8" i="4"/>
  <c r="Y8" i="4"/>
  <c r="Z8" i="4"/>
  <c r="S9" i="4"/>
  <c r="T9" i="4"/>
  <c r="U9" i="4"/>
  <c r="V9" i="4"/>
  <c r="W9" i="4"/>
  <c r="X9" i="4"/>
  <c r="Y9" i="4"/>
  <c r="Z9" i="4"/>
  <c r="S10" i="4"/>
  <c r="T10" i="4"/>
  <c r="U10" i="4"/>
  <c r="V10" i="4"/>
  <c r="W10" i="4"/>
  <c r="X10" i="4"/>
  <c r="Y10" i="4"/>
  <c r="Z10" i="4"/>
  <c r="S11" i="4"/>
  <c r="T11" i="4"/>
  <c r="U11" i="4"/>
  <c r="V11" i="4"/>
  <c r="W11" i="4"/>
  <c r="X11" i="4"/>
  <c r="Y11" i="4"/>
  <c r="Z11" i="4"/>
  <c r="S12" i="4"/>
  <c r="T12" i="4"/>
  <c r="U12" i="4"/>
  <c r="V12" i="4"/>
  <c r="W12" i="4"/>
  <c r="X12" i="4"/>
  <c r="Y12" i="4"/>
  <c r="Z12" i="4"/>
  <c r="S13" i="4"/>
  <c r="T13" i="4"/>
  <c r="U13" i="4"/>
  <c r="V13" i="4"/>
  <c r="W13" i="4"/>
  <c r="X13" i="4"/>
  <c r="Y13" i="4"/>
  <c r="Z13" i="4"/>
  <c r="Z5" i="4"/>
  <c r="Y5" i="4"/>
  <c r="Y4" i="4" s="1"/>
  <c r="X5" i="4"/>
  <c r="W5" i="4"/>
  <c r="V5" i="4"/>
  <c r="U5" i="4"/>
  <c r="U4" i="4" s="1"/>
  <c r="T5" i="4"/>
  <c r="S5" i="4"/>
  <c r="Z4" i="4"/>
  <c r="W4" i="4"/>
  <c r="V4" i="4"/>
  <c r="S4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E13" i="4"/>
  <c r="F13" i="4"/>
  <c r="G13" i="4"/>
  <c r="H13" i="4"/>
  <c r="I13" i="4"/>
  <c r="J13" i="4"/>
  <c r="J5" i="4"/>
  <c r="I5" i="4"/>
  <c r="I4" i="4" s="1"/>
  <c r="H5" i="4"/>
  <c r="G5" i="4"/>
  <c r="F5" i="4"/>
  <c r="F4" i="4" s="1"/>
  <c r="E5" i="4"/>
  <c r="E4" i="4" s="1"/>
  <c r="D5" i="4"/>
  <c r="C5" i="4"/>
  <c r="J4" i="4"/>
  <c r="G4" i="4"/>
  <c r="C4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R5" i="4"/>
  <c r="Q5" i="4"/>
  <c r="Q4" i="4" s="1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5" i="4"/>
  <c r="K4" i="4" s="1"/>
  <c r="L5" i="4"/>
  <c r="L4" i="4" s="1"/>
  <c r="M5" i="4"/>
  <c r="M4" i="4" s="1"/>
  <c r="N5" i="4"/>
  <c r="N4" i="4" s="1"/>
  <c r="O6" i="4"/>
  <c r="O7" i="4"/>
  <c r="O8" i="4"/>
  <c r="O9" i="4"/>
  <c r="O10" i="4"/>
  <c r="O11" i="4"/>
  <c r="O12" i="4"/>
  <c r="O13" i="4"/>
  <c r="O5" i="4"/>
  <c r="P6" i="4"/>
  <c r="P7" i="4"/>
  <c r="P8" i="4"/>
  <c r="P9" i="4"/>
  <c r="P10" i="4"/>
  <c r="P11" i="4"/>
  <c r="P12" i="4"/>
  <c r="P13" i="4"/>
  <c r="P5" i="4"/>
  <c r="R4" i="4" l="1"/>
  <c r="H4" i="4"/>
  <c r="D4" i="4"/>
  <c r="X4" i="4"/>
  <c r="T4" i="4"/>
  <c r="AU4" i="5"/>
  <c r="AQ4" i="5"/>
  <c r="AV4" i="5"/>
  <c r="P4" i="4"/>
  <c r="G4" i="5"/>
  <c r="Y3" i="5"/>
  <c r="AF3" i="5"/>
  <c r="AJ3" i="5"/>
  <c r="AN3" i="5"/>
  <c r="AT4" i="5"/>
  <c r="AP4" i="5"/>
  <c r="O4" i="4"/>
  <c r="C4" i="5"/>
  <c r="D3" i="5"/>
  <c r="H3" i="5"/>
  <c r="U3" i="5"/>
  <c r="AG3" i="5"/>
  <c r="AK3" i="5"/>
  <c r="E3" i="5"/>
  <c r="N3" i="5"/>
  <c r="R3" i="5"/>
  <c r="V3" i="5"/>
  <c r="AC3" i="5"/>
  <c r="AD3" i="5"/>
  <c r="AH3" i="5"/>
  <c r="AL3" i="5"/>
  <c r="AV3" i="5"/>
  <c r="J3" i="5"/>
  <c r="W4" i="5"/>
  <c r="I3" i="5"/>
  <c r="Q3" i="5"/>
  <c r="AB3" i="5"/>
  <c r="AA4" i="5"/>
  <c r="C3" i="5"/>
  <c r="AL4" i="5"/>
  <c r="AH4" i="5"/>
  <c r="AD4" i="5"/>
  <c r="Z4" i="5"/>
  <c r="V4" i="5"/>
  <c r="R4" i="5"/>
  <c r="N4" i="5"/>
  <c r="J4" i="5"/>
  <c r="F4" i="5"/>
  <c r="AM3" i="5"/>
  <c r="AI3" i="5"/>
  <c r="AE3" i="5"/>
  <c r="AA3" i="5"/>
  <c r="W3" i="5"/>
  <c r="S3" i="5"/>
  <c r="O3" i="5"/>
  <c r="K3" i="5"/>
  <c r="G3" i="5"/>
  <c r="AK4" i="5"/>
  <c r="AG4" i="5"/>
  <c r="AC4" i="5"/>
  <c r="Y4" i="5"/>
  <c r="U4" i="5"/>
  <c r="Q4" i="5"/>
  <c r="M4" i="5"/>
  <c r="I4" i="5"/>
  <c r="E4" i="5"/>
  <c r="AN4" i="5"/>
  <c r="AJ4" i="5"/>
  <c r="AF4" i="5"/>
  <c r="AB4" i="5"/>
  <c r="X4" i="5"/>
  <c r="T4" i="5"/>
  <c r="P4" i="5"/>
  <c r="L4" i="5"/>
  <c r="H4" i="5"/>
  <c r="D4" i="5"/>
</calcChain>
</file>

<file path=xl/sharedStrings.xml><?xml version="1.0" encoding="utf-8"?>
<sst xmlns="http://schemas.openxmlformats.org/spreadsheetml/2006/main" count="3904" uniqueCount="1242">
  <si>
    <t>Iteration specifications</t>
  </si>
  <si>
    <t>et cetera, until 30,000</t>
  </si>
  <si>
    <t>Iteration</t>
  </si>
  <si>
    <t># of people start</t>
  </si>
  <si>
    <t>Without the intervention</t>
  </si>
  <si>
    <t>Events</t>
  </si>
  <si>
    <t>Prevalence</t>
  </si>
  <si>
    <t>DALYs</t>
  </si>
  <si>
    <t>Costs</t>
  </si>
  <si>
    <t>Steatosis</t>
  </si>
  <si>
    <t>NASH</t>
  </si>
  <si>
    <t>Cirrhosis</t>
  </si>
  <si>
    <t>CHD</t>
  </si>
  <si>
    <t>T2D</t>
  </si>
  <si>
    <t>Overweight</t>
  </si>
  <si>
    <t>Obesity</t>
  </si>
  <si>
    <t>With the 50% intervention</t>
  </si>
  <si>
    <t>With the 20% intervention</t>
  </si>
  <si>
    <t>T2DC0</t>
  </si>
  <si>
    <t>T2DC1</t>
  </si>
  <si>
    <t>T2DC2</t>
  </si>
  <si>
    <t>T2DC3</t>
  </si>
  <si>
    <t>T2DC4</t>
  </si>
  <si>
    <t>T2DC5</t>
  </si>
  <si>
    <t>T2DC6</t>
  </si>
  <si>
    <t>T2DC7</t>
  </si>
  <si>
    <t>T2DC8</t>
  </si>
  <si>
    <t>T2DC9</t>
  </si>
  <si>
    <t>T2DC10</t>
  </si>
  <si>
    <t>T2DC11</t>
  </si>
  <si>
    <t>T2DC12</t>
  </si>
  <si>
    <t>T2DC13</t>
  </si>
  <si>
    <t>T2DC14</t>
  </si>
  <si>
    <t>T2DC15</t>
  </si>
  <si>
    <t>T2DC16</t>
  </si>
  <si>
    <t>T2DC17</t>
  </si>
  <si>
    <t>T2DC18</t>
  </si>
  <si>
    <t>T2DC19</t>
  </si>
  <si>
    <t>T2DC20</t>
  </si>
  <si>
    <t>T2DC21</t>
  </si>
  <si>
    <t>T2DC22</t>
  </si>
  <si>
    <t>T2DC23</t>
  </si>
  <si>
    <t>T2DC24</t>
  </si>
  <si>
    <t>T2DC25</t>
  </si>
  <si>
    <t>T2DC26</t>
  </si>
  <si>
    <t>T2DC27</t>
  </si>
  <si>
    <t>T2DD0</t>
  </si>
  <si>
    <t>T2DD1</t>
  </si>
  <si>
    <t>T2DD2</t>
  </si>
  <si>
    <t>T2DD3</t>
  </si>
  <si>
    <t>T2DD4</t>
  </si>
  <si>
    <t>T2DD5</t>
  </si>
  <si>
    <t>T2DD6</t>
  </si>
  <si>
    <t>T2DD7</t>
  </si>
  <si>
    <t>T2DD8</t>
  </si>
  <si>
    <t>T2DD9</t>
  </si>
  <si>
    <t>T2DD10</t>
  </si>
  <si>
    <t>T2DD11</t>
  </si>
  <si>
    <t>T2DD12</t>
  </si>
  <si>
    <t>T2DD13</t>
  </si>
  <si>
    <t>T2DD14</t>
  </si>
  <si>
    <t>T2DD15</t>
  </si>
  <si>
    <t>T2DD16</t>
  </si>
  <si>
    <t>T2DD17</t>
  </si>
  <si>
    <t>T2DD18</t>
  </si>
  <si>
    <t>T2DD19</t>
  </si>
  <si>
    <t>T2DD20</t>
  </si>
  <si>
    <t>T2DD21</t>
  </si>
  <si>
    <t>T2DD22</t>
  </si>
  <si>
    <t>T2DD23</t>
  </si>
  <si>
    <t>T2DD24</t>
  </si>
  <si>
    <t>T2DD25</t>
  </si>
  <si>
    <t>T2DD26</t>
  </si>
  <si>
    <t>T2DD27</t>
  </si>
  <si>
    <t>CHDC0</t>
  </si>
  <si>
    <t>CHDC1</t>
  </si>
  <si>
    <t>CHDC2</t>
  </si>
  <si>
    <t>CHDC3</t>
  </si>
  <si>
    <t>CHDC4</t>
  </si>
  <si>
    <t>CHDC5</t>
  </si>
  <si>
    <t>CHDC6</t>
  </si>
  <si>
    <t>CHDC7</t>
  </si>
  <si>
    <t>CHDC8</t>
  </si>
  <si>
    <t>CHDC9</t>
  </si>
  <si>
    <t>CHDC10</t>
  </si>
  <si>
    <t>CHDC11</t>
  </si>
  <si>
    <t>CHDC12</t>
  </si>
  <si>
    <t>CHDC13</t>
  </si>
  <si>
    <t>CHDC14</t>
  </si>
  <si>
    <t>CHDC15</t>
  </si>
  <si>
    <t>CHDC16</t>
  </si>
  <si>
    <t>CHDC17</t>
  </si>
  <si>
    <t>CHDC18</t>
  </si>
  <si>
    <t>CHDC19</t>
  </si>
  <si>
    <t>CHDC20</t>
  </si>
  <si>
    <t>CHDC21</t>
  </si>
  <si>
    <t>CHDC22</t>
  </si>
  <si>
    <t>CHDC23</t>
  </si>
  <si>
    <t>CHDC24</t>
  </si>
  <si>
    <t>CHDC25</t>
  </si>
  <si>
    <t>CHDC26</t>
  </si>
  <si>
    <t>CHDC27</t>
  </si>
  <si>
    <t>CHDD0</t>
  </si>
  <si>
    <t>CHDD1</t>
  </si>
  <si>
    <t>CHDD2</t>
  </si>
  <si>
    <t>CHDD3</t>
  </si>
  <si>
    <t>CHDD4</t>
  </si>
  <si>
    <t>CHDD5</t>
  </si>
  <si>
    <t>CHDD6</t>
  </si>
  <si>
    <t>CHDD7</t>
  </si>
  <si>
    <t>CHDD8</t>
  </si>
  <si>
    <t>CHDD9</t>
  </si>
  <si>
    <t>CHDD10</t>
  </si>
  <si>
    <t>CHDD11</t>
  </si>
  <si>
    <t>CHDD12</t>
  </si>
  <si>
    <t>CHDD13</t>
  </si>
  <si>
    <t>CHDD14</t>
  </si>
  <si>
    <t>CHDD15</t>
  </si>
  <si>
    <t>CHDD16</t>
  </si>
  <si>
    <t>CHDD17</t>
  </si>
  <si>
    <t>CHDD18</t>
  </si>
  <si>
    <t>CHDD19</t>
  </si>
  <si>
    <t>CHDD20</t>
  </si>
  <si>
    <t>CHDD21</t>
  </si>
  <si>
    <t>CHDD22</t>
  </si>
  <si>
    <t>CHDD23</t>
  </si>
  <si>
    <t>CHDD24</t>
  </si>
  <si>
    <t>CHDD25</t>
  </si>
  <si>
    <t>CHDD26</t>
  </si>
  <si>
    <t>CHDD27</t>
  </si>
  <si>
    <t>HCCC0</t>
  </si>
  <si>
    <t>HCCC1</t>
  </si>
  <si>
    <t>HCCC2</t>
  </si>
  <si>
    <t>HCCC3</t>
  </si>
  <si>
    <t>HCCC4</t>
  </si>
  <si>
    <t>HCCC5</t>
  </si>
  <si>
    <t>HCCC6</t>
  </si>
  <si>
    <t>HCCC7</t>
  </si>
  <si>
    <t>HCCC8</t>
  </si>
  <si>
    <t>HCCC9</t>
  </si>
  <si>
    <t>HCCC10</t>
  </si>
  <si>
    <t>HCCC11</t>
  </si>
  <si>
    <t>HCCC12</t>
  </si>
  <si>
    <t>HCCC13</t>
  </si>
  <si>
    <t>HCCC14</t>
  </si>
  <si>
    <t>HCCC15</t>
  </si>
  <si>
    <t>HCCC16</t>
  </si>
  <si>
    <t>HCCC17</t>
  </si>
  <si>
    <t>HCCC18</t>
  </si>
  <si>
    <t>HCCC19</t>
  </si>
  <si>
    <t>HCCC20</t>
  </si>
  <si>
    <t>HCCC21</t>
  </si>
  <si>
    <t>HCCC22</t>
  </si>
  <si>
    <t>HCCC23</t>
  </si>
  <si>
    <t>HCCC24</t>
  </si>
  <si>
    <t>HCCC25</t>
  </si>
  <si>
    <t>HCCC26</t>
  </si>
  <si>
    <t>HCCC27</t>
  </si>
  <si>
    <t>HCCD0</t>
  </si>
  <si>
    <t>HCCD1</t>
  </si>
  <si>
    <t>HCCD2</t>
  </si>
  <si>
    <t>HCCD3</t>
  </si>
  <si>
    <t>HCCD4</t>
  </si>
  <si>
    <t>HCCD5</t>
  </si>
  <si>
    <t>HCCD6</t>
  </si>
  <si>
    <t>HCCD7</t>
  </si>
  <si>
    <t>HCCD8</t>
  </si>
  <si>
    <t>HCCD9</t>
  </si>
  <si>
    <t>HCCD10</t>
  </si>
  <si>
    <t>HCCD11</t>
  </si>
  <si>
    <t>HCCD12</t>
  </si>
  <si>
    <t>HCCD13</t>
  </si>
  <si>
    <t>HCCD14</t>
  </si>
  <si>
    <t>HCCD15</t>
  </si>
  <si>
    <t>HCCD16</t>
  </si>
  <si>
    <t>HCCD17</t>
  </si>
  <si>
    <t>HCCD18</t>
  </si>
  <si>
    <t>HCCD19</t>
  </si>
  <si>
    <t>HCCD20</t>
  </si>
  <si>
    <t>HCCD21</t>
  </si>
  <si>
    <t>HCCD22</t>
  </si>
  <si>
    <t>HCCD23</t>
  </si>
  <si>
    <t>HCCD24</t>
  </si>
  <si>
    <t>HCCD25</t>
  </si>
  <si>
    <t>HCCD26</t>
  </si>
  <si>
    <t>HCCD27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</si>
  <si>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</si>
  <si>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</si>
  <si>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</si>
  <si>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</si>
  <si>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</si>
  <si>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</si>
  <si>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</si>
  <si>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</si>
  <si>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</si>
  <si>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</si>
  <si>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</si>
  <si>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</si>
  <si>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</si>
  <si>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</si>
  <si>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</si>
  <si>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</si>
  <si>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</si>
  <si>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</si>
  <si>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</si>
  <si>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</si>
  <si>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</si>
  <si>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</si>
  <si>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</si>
  <si>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</si>
  <si>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</si>
  <si>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</si>
  <si>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</si>
  <si>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</si>
  <si>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NASP0</t>
  </si>
  <si>
    <t>NASP1</t>
  </si>
  <si>
    <t>NASP2</t>
  </si>
  <si>
    <t>NASP3</t>
  </si>
  <si>
    <t>NASP4</t>
  </si>
  <si>
    <t>NASP5</t>
  </si>
  <si>
    <t>NASP6</t>
  </si>
  <si>
    <t>NASP7</t>
  </si>
  <si>
    <t>NASP8</t>
  </si>
  <si>
    <t>NASP9</t>
  </si>
  <si>
    <t>NASP10</t>
  </si>
  <si>
    <t>NASP11</t>
  </si>
  <si>
    <t>NASP12</t>
  </si>
  <si>
    <t>NASP13</t>
  </si>
  <si>
    <t>NASP14</t>
  </si>
  <si>
    <t>NASP15</t>
  </si>
  <si>
    <t>NASP16</t>
  </si>
  <si>
    <t>NASP17</t>
  </si>
  <si>
    <t>NASP18</t>
  </si>
  <si>
    <t>NASP19</t>
  </si>
  <si>
    <t>NASP20</t>
  </si>
  <si>
    <t>NASP21</t>
  </si>
  <si>
    <t>NASP22</t>
  </si>
  <si>
    <t>NASP23</t>
  </si>
  <si>
    <t>NASP24</t>
  </si>
  <si>
    <t>NASP25</t>
  </si>
  <si>
    <t>NASP26</t>
  </si>
  <si>
    <t>NASP27</t>
  </si>
  <si>
    <t>CIRP0</t>
  </si>
  <si>
    <t>CIRP1</t>
  </si>
  <si>
    <t>CIRP2</t>
  </si>
  <si>
    <t>CIRP3</t>
  </si>
  <si>
    <t>CIRP4</t>
  </si>
  <si>
    <t>CIRP5</t>
  </si>
  <si>
    <t>CIRP6</t>
  </si>
  <si>
    <t>CIRP7</t>
  </si>
  <si>
    <t>CIRP8</t>
  </si>
  <si>
    <t>CIRP9</t>
  </si>
  <si>
    <t>CIRP10</t>
  </si>
  <si>
    <t>CIRP11</t>
  </si>
  <si>
    <t>CIRP12</t>
  </si>
  <si>
    <t>CIRP13</t>
  </si>
  <si>
    <t>CIRP14</t>
  </si>
  <si>
    <t>CIRP15</t>
  </si>
  <si>
    <t>CIRP16</t>
  </si>
  <si>
    <t>CIRP17</t>
  </si>
  <si>
    <t>CIRP18</t>
  </si>
  <si>
    <t>CIRP19</t>
  </si>
  <si>
    <t>CIRP20</t>
  </si>
  <si>
    <t>CIRP21</t>
  </si>
  <si>
    <t>CIRP22</t>
  </si>
  <si>
    <t>CIRP23</t>
  </si>
  <si>
    <t>CIRP24</t>
  </si>
  <si>
    <t>CIRP25</t>
  </si>
  <si>
    <t>CIRP26</t>
  </si>
  <si>
    <t>CIRP27</t>
  </si>
  <si>
    <t>HCCP0</t>
  </si>
  <si>
    <t>HCCP1</t>
  </si>
  <si>
    <t>HCCP2</t>
  </si>
  <si>
    <t>HCCP3</t>
  </si>
  <si>
    <t>HCCP4</t>
  </si>
  <si>
    <t>HCCP5</t>
  </si>
  <si>
    <t>HCCP6</t>
  </si>
  <si>
    <t>HCCP7</t>
  </si>
  <si>
    <t>HCCP8</t>
  </si>
  <si>
    <t>HCCP9</t>
  </si>
  <si>
    <t>HCCP10</t>
  </si>
  <si>
    <t>HCCP11</t>
  </si>
  <si>
    <t>HCCP12</t>
  </si>
  <si>
    <t>HCCP13</t>
  </si>
  <si>
    <t>HCCP14</t>
  </si>
  <si>
    <t>HCCP15</t>
  </si>
  <si>
    <t>HCCP16</t>
  </si>
  <si>
    <t>HCCP17</t>
  </si>
  <si>
    <t>HCCP18</t>
  </si>
  <si>
    <t>HCCP19</t>
  </si>
  <si>
    <t>HCCP20</t>
  </si>
  <si>
    <t>HCCP21</t>
  </si>
  <si>
    <t>HCCP22</t>
  </si>
  <si>
    <t>HCCP23</t>
  </si>
  <si>
    <t>HCCP24</t>
  </si>
  <si>
    <t>HCCP25</t>
  </si>
  <si>
    <t>HCCP26</t>
  </si>
  <si>
    <t>HCCP27</t>
  </si>
  <si>
    <t>LIDP0</t>
  </si>
  <si>
    <t>LIDP1</t>
  </si>
  <si>
    <t>LIDP2</t>
  </si>
  <si>
    <t>LIDP3</t>
  </si>
  <si>
    <t>LIDP4</t>
  </si>
  <si>
    <t>LIDP5</t>
  </si>
  <si>
    <t>LIDP6</t>
  </si>
  <si>
    <t>LIDP7</t>
  </si>
  <si>
    <t>LIDP8</t>
  </si>
  <si>
    <t>LIDP9</t>
  </si>
  <si>
    <t>LIDP10</t>
  </si>
  <si>
    <t>LIDP11</t>
  </si>
  <si>
    <t>LIDP12</t>
  </si>
  <si>
    <t>LIDP13</t>
  </si>
  <si>
    <t>LIDP14</t>
  </si>
  <si>
    <t>LIDP15</t>
  </si>
  <si>
    <t>LIDP16</t>
  </si>
  <si>
    <t>LIDP17</t>
  </si>
  <si>
    <t>LIDP18</t>
  </si>
  <si>
    <t>LIDP19</t>
  </si>
  <si>
    <t>LIDP20</t>
  </si>
  <si>
    <t>LIDP21</t>
  </si>
  <si>
    <t>LIDP22</t>
  </si>
  <si>
    <t>LIDP23</t>
  </si>
  <si>
    <t>LIDP24</t>
  </si>
  <si>
    <t>LIDP25</t>
  </si>
  <si>
    <t>LIDP26</t>
  </si>
  <si>
    <t>LIDP27</t>
  </si>
  <si>
    <t>NADP0</t>
  </si>
  <si>
    <t>NADP1</t>
  </si>
  <si>
    <t>NADP2</t>
  </si>
  <si>
    <t>NADP3</t>
  </si>
  <si>
    <t>NADP4</t>
  </si>
  <si>
    <t>NADP5</t>
  </si>
  <si>
    <t>NADP6</t>
  </si>
  <si>
    <t>NADP7</t>
  </si>
  <si>
    <t>NADP8</t>
  </si>
  <si>
    <t>NADP9</t>
  </si>
  <si>
    <t>NADP10</t>
  </si>
  <si>
    <t>NADP11</t>
  </si>
  <si>
    <t>NADP12</t>
  </si>
  <si>
    <t>NADP13</t>
  </si>
  <si>
    <t>NADP14</t>
  </si>
  <si>
    <t>NADP15</t>
  </si>
  <si>
    <t>NADP16</t>
  </si>
  <si>
    <t>NADP17</t>
  </si>
  <si>
    <t>NADP18</t>
  </si>
  <si>
    <t>NADP19</t>
  </si>
  <si>
    <t>NADP20</t>
  </si>
  <si>
    <t>NADP21</t>
  </si>
  <si>
    <t>NADP22</t>
  </si>
  <si>
    <t>NADP23</t>
  </si>
  <si>
    <t>NADP24</t>
  </si>
  <si>
    <t>NADP25</t>
  </si>
  <si>
    <t>NADP26</t>
  </si>
  <si>
    <t>NADP27</t>
  </si>
  <si>
    <t>CHDP0</t>
  </si>
  <si>
    <t>CHDP1</t>
  </si>
  <si>
    <t>CHDP2</t>
  </si>
  <si>
    <t>CHDP3</t>
  </si>
  <si>
    <t>CHDP4</t>
  </si>
  <si>
    <t>CHDP5</t>
  </si>
  <si>
    <t>CHDP6</t>
  </si>
  <si>
    <t>CHDP7</t>
  </si>
  <si>
    <t>CHDP8</t>
  </si>
  <si>
    <t>CHDP9</t>
  </si>
  <si>
    <t>CHDP10</t>
  </si>
  <si>
    <t>CHDP11</t>
  </si>
  <si>
    <t>CHDP12</t>
  </si>
  <si>
    <t>CHDP13</t>
  </si>
  <si>
    <t>CHDP14</t>
  </si>
  <si>
    <t>CHDP15</t>
  </si>
  <si>
    <t>CHDP16</t>
  </si>
  <si>
    <t>CHDP17</t>
  </si>
  <si>
    <t>CHDP18</t>
  </si>
  <si>
    <t>CHDP19</t>
  </si>
  <si>
    <t>CHDP20</t>
  </si>
  <si>
    <t>CHDP21</t>
  </si>
  <si>
    <t>CHDP22</t>
  </si>
  <si>
    <t>CHDP23</t>
  </si>
  <si>
    <t>CHDP24</t>
  </si>
  <si>
    <t>CHDP25</t>
  </si>
  <si>
    <t>CHDP26</t>
  </si>
  <si>
    <t>CHDP27</t>
  </si>
  <si>
    <t>CHDDP0</t>
  </si>
  <si>
    <t>CHDDP1</t>
  </si>
  <si>
    <t>CHDDP2</t>
  </si>
  <si>
    <t>CHDDP3</t>
  </si>
  <si>
    <t>CHDDP4</t>
  </si>
  <si>
    <t>CHDDP5</t>
  </si>
  <si>
    <t>CHDDP6</t>
  </si>
  <si>
    <t>CHDDP7</t>
  </si>
  <si>
    <t>CHDDP8</t>
  </si>
  <si>
    <t>CHDDP9</t>
  </si>
  <si>
    <t>CHDDP10</t>
  </si>
  <si>
    <t>CHDDP11</t>
  </si>
  <si>
    <t>CHDDP12</t>
  </si>
  <si>
    <t>CHDDP13</t>
  </si>
  <si>
    <t>CHDDP14</t>
  </si>
  <si>
    <t>CHDDP15</t>
  </si>
  <si>
    <t>CHDDP16</t>
  </si>
  <si>
    <t>CHDDP17</t>
  </si>
  <si>
    <t>CHDDP18</t>
  </si>
  <si>
    <t>CHDDP19</t>
  </si>
  <si>
    <t>CHDDP20</t>
  </si>
  <si>
    <t>CHDDP21</t>
  </si>
  <si>
    <t>CHDDP22</t>
  </si>
  <si>
    <t>CHDDP23</t>
  </si>
  <si>
    <t>CHDDP24</t>
  </si>
  <si>
    <t>CHDDP25</t>
  </si>
  <si>
    <t>CHDDP26</t>
  </si>
  <si>
    <t>CHDDP27</t>
  </si>
  <si>
    <t>T2DP0</t>
  </si>
  <si>
    <t>T2DP1</t>
  </si>
  <si>
    <t>T2DP2</t>
  </si>
  <si>
    <t>T2DP3</t>
  </si>
  <si>
    <t>T2DP4</t>
  </si>
  <si>
    <t>T2DP5</t>
  </si>
  <si>
    <t>T2DP6</t>
  </si>
  <si>
    <t>T2DP7</t>
  </si>
  <si>
    <t>T2DP8</t>
  </si>
  <si>
    <t>T2DP9</t>
  </si>
  <si>
    <t>T2DP10</t>
  </si>
  <si>
    <t>T2DP11</t>
  </si>
  <si>
    <t>T2DP12</t>
  </si>
  <si>
    <t>T2DP13</t>
  </si>
  <si>
    <t>T2DP14</t>
  </si>
  <si>
    <t>T2DP15</t>
  </si>
  <si>
    <t>T2DP16</t>
  </si>
  <si>
    <t>T2DP17</t>
  </si>
  <si>
    <t>T2DP18</t>
  </si>
  <si>
    <t>T2DP19</t>
  </si>
  <si>
    <t>T2DP20</t>
  </si>
  <si>
    <t>T2DP21</t>
  </si>
  <si>
    <t>T2DP22</t>
  </si>
  <si>
    <t>T2DP23</t>
  </si>
  <si>
    <t>T2DP24</t>
  </si>
  <si>
    <t>T2DP25</t>
  </si>
  <si>
    <t>T2DP26</t>
  </si>
  <si>
    <t>T2DP27</t>
  </si>
  <si>
    <t>T2DDP0</t>
  </si>
  <si>
    <t>T2DDP1</t>
  </si>
  <si>
    <t>T2DDP2</t>
  </si>
  <si>
    <t>T2DDP3</t>
  </si>
  <si>
    <t>T2DDP4</t>
  </si>
  <si>
    <t>T2DDP5</t>
  </si>
  <si>
    <t>T2DDP6</t>
  </si>
  <si>
    <t>T2DDP7</t>
  </si>
  <si>
    <t>T2DDP8</t>
  </si>
  <si>
    <t>T2DDP9</t>
  </si>
  <si>
    <t>T2DDP10</t>
  </si>
  <si>
    <t>T2DDP11</t>
  </si>
  <si>
    <t>T2DDP12</t>
  </si>
  <si>
    <t>T2DDP13</t>
  </si>
  <si>
    <t>T2DDP14</t>
  </si>
  <si>
    <t>T2DDP15</t>
  </si>
  <si>
    <t>T2DDP16</t>
  </si>
  <si>
    <t>T2DDP17</t>
  </si>
  <si>
    <t>T2DDP18</t>
  </si>
  <si>
    <t>T2DDP19</t>
  </si>
  <si>
    <t>T2DDP20</t>
  </si>
  <si>
    <t>T2DDP21</t>
  </si>
  <si>
    <t>T2DDP22</t>
  </si>
  <si>
    <t>T2DDP23</t>
  </si>
  <si>
    <t>T2DDP24</t>
  </si>
  <si>
    <t>T2DDP25</t>
  </si>
  <si>
    <t>T2DDP26</t>
  </si>
  <si>
    <t>T2DDP27</t>
  </si>
  <si>
    <t>OVEP0</t>
  </si>
  <si>
    <t>OVEP1</t>
  </si>
  <si>
    <t>OVEP2</t>
  </si>
  <si>
    <t>OVEP3</t>
  </si>
  <si>
    <t>OVEP4</t>
  </si>
  <si>
    <t>OVEP5</t>
  </si>
  <si>
    <t>OVEP6</t>
  </si>
  <si>
    <t>OVEP7</t>
  </si>
  <si>
    <t>OVEP8</t>
  </si>
  <si>
    <t>OVEP9</t>
  </si>
  <si>
    <t>OVEP10</t>
  </si>
  <si>
    <t>OVEP11</t>
  </si>
  <si>
    <t>OVEP12</t>
  </si>
  <si>
    <t>OVEP13</t>
  </si>
  <si>
    <t>OVEP14</t>
  </si>
  <si>
    <t>OVEP15</t>
  </si>
  <si>
    <t>OVEP16</t>
  </si>
  <si>
    <t>OVEP17</t>
  </si>
  <si>
    <t>OVEP18</t>
  </si>
  <si>
    <t>OVEP19</t>
  </si>
  <si>
    <t>OVEP20</t>
  </si>
  <si>
    <t>OVEP21</t>
  </si>
  <si>
    <t>OVEP22</t>
  </si>
  <si>
    <t>OVEP23</t>
  </si>
  <si>
    <t>OVEP24</t>
  </si>
  <si>
    <t>OVEP25</t>
  </si>
  <si>
    <t>OVEP26</t>
  </si>
  <si>
    <t>OVEP27</t>
  </si>
  <si>
    <t>OBEP0</t>
  </si>
  <si>
    <t>OBEP1</t>
  </si>
  <si>
    <t>OBEP2</t>
  </si>
  <si>
    <t>OBEP3</t>
  </si>
  <si>
    <t>OBEP4</t>
  </si>
  <si>
    <t>OBEP5</t>
  </si>
  <si>
    <t>OBEP6</t>
  </si>
  <si>
    <t>OBEP7</t>
  </si>
  <si>
    <t>OBEP8</t>
  </si>
  <si>
    <t>OBEP9</t>
  </si>
  <si>
    <t>OBEP10</t>
  </si>
  <si>
    <t>OBEP11</t>
  </si>
  <si>
    <t>OBEP12</t>
  </si>
  <si>
    <t>OBEP13</t>
  </si>
  <si>
    <t>OBEP14</t>
  </si>
  <si>
    <t>OBEP15</t>
  </si>
  <si>
    <t>OBEP16</t>
  </si>
  <si>
    <t>OBEP17</t>
  </si>
  <si>
    <t>OBEP18</t>
  </si>
  <si>
    <t>OBEP19</t>
  </si>
  <si>
    <t>OBEP20</t>
  </si>
  <si>
    <t>OBEP21</t>
  </si>
  <si>
    <t>OBEP22</t>
  </si>
  <si>
    <t>OBEP23</t>
  </si>
  <si>
    <t>OBEP24</t>
  </si>
  <si>
    <t>OBEP25</t>
  </si>
  <si>
    <t>OBEP26</t>
  </si>
  <si>
    <t>OBEP27</t>
  </si>
  <si>
    <t>STECo0</t>
  </si>
  <si>
    <t>STECo1</t>
  </si>
  <si>
    <t>STECo2</t>
  </si>
  <si>
    <t>STECo3</t>
  </si>
  <si>
    <t>STECo4</t>
  </si>
  <si>
    <t>STECo5</t>
  </si>
  <si>
    <t>STECo6</t>
  </si>
  <si>
    <t>STECo7</t>
  </si>
  <si>
    <t>STECo8</t>
  </si>
  <si>
    <t>STECo9</t>
  </si>
  <si>
    <t>STECo10</t>
  </si>
  <si>
    <t>STECo11</t>
  </si>
  <si>
    <t>STECo12</t>
  </si>
  <si>
    <t>STECo13</t>
  </si>
  <si>
    <t>STECo14</t>
  </si>
  <si>
    <t>STECo15</t>
  </si>
  <si>
    <t>STECo16</t>
  </si>
  <si>
    <t>STECo17</t>
  </si>
  <si>
    <t>STECo18</t>
  </si>
  <si>
    <t>STECo19</t>
  </si>
  <si>
    <t>STECo20</t>
  </si>
  <si>
    <t>STECo21</t>
  </si>
  <si>
    <t>STECo22</t>
  </si>
  <si>
    <t>STECo23</t>
  </si>
  <si>
    <t>STECo24</t>
  </si>
  <si>
    <t>STECo25</t>
  </si>
  <si>
    <t>STECo26</t>
  </si>
  <si>
    <t>STECo27</t>
  </si>
  <si>
    <t>NASCo0</t>
  </si>
  <si>
    <t>NASCo1</t>
  </si>
  <si>
    <t>NASCo2</t>
  </si>
  <si>
    <t>NASCo3</t>
  </si>
  <si>
    <t>NASCo4</t>
  </si>
  <si>
    <t>NASCo5</t>
  </si>
  <si>
    <t>NASCo6</t>
  </si>
  <si>
    <t>NASCo7</t>
  </si>
  <si>
    <t>NASCo8</t>
  </si>
  <si>
    <t>NASCo9</t>
  </si>
  <si>
    <t>NASCo10</t>
  </si>
  <si>
    <t>NASCo11</t>
  </si>
  <si>
    <t>NASCo12</t>
  </si>
  <si>
    <t>NASCo13</t>
  </si>
  <si>
    <t>NASCo14</t>
  </si>
  <si>
    <t>NASCo15</t>
  </si>
  <si>
    <t>NASCo16</t>
  </si>
  <si>
    <t>NASCo17</t>
  </si>
  <si>
    <t>NASCo18</t>
  </si>
  <si>
    <t>NASCo19</t>
  </si>
  <si>
    <t>NASCo20</t>
  </si>
  <si>
    <t>NASCo21</t>
  </si>
  <si>
    <t>NASCo22</t>
  </si>
  <si>
    <t>NASCo23</t>
  </si>
  <si>
    <t>NASCo24</t>
  </si>
  <si>
    <t>NASCo25</t>
  </si>
  <si>
    <t>NASCo26</t>
  </si>
  <si>
    <t>NASCo27</t>
  </si>
  <si>
    <t>CIRCo0</t>
  </si>
  <si>
    <t>CIRCo1</t>
  </si>
  <si>
    <t>CIRCo2</t>
  </si>
  <si>
    <t>CIRCo3</t>
  </si>
  <si>
    <t>CIRCo4</t>
  </si>
  <si>
    <t>CIRCo5</t>
  </si>
  <si>
    <t>CIRCo6</t>
  </si>
  <si>
    <t>CIRCo7</t>
  </si>
  <si>
    <t>CIRCo8</t>
  </si>
  <si>
    <t>CIRCo9</t>
  </si>
  <si>
    <t>CIRCo10</t>
  </si>
  <si>
    <t>CIRCo11</t>
  </si>
  <si>
    <t>CIRCo12</t>
  </si>
  <si>
    <t>CIRCo13</t>
  </si>
  <si>
    <t>CIRCo14</t>
  </si>
  <si>
    <t>CIRCo15</t>
  </si>
  <si>
    <t>CIRCo16</t>
  </si>
  <si>
    <t>CIRCo17</t>
  </si>
  <si>
    <t>CIRCo18</t>
  </si>
  <si>
    <t>CIRCo19</t>
  </si>
  <si>
    <t>CIRCo20</t>
  </si>
  <si>
    <t>CIRCo21</t>
  </si>
  <si>
    <t>CIRCo22</t>
  </si>
  <si>
    <t>CIRCo23</t>
  </si>
  <si>
    <t>CIRCo24</t>
  </si>
  <si>
    <t>CIRCo25</t>
  </si>
  <si>
    <t>CIRCo26</t>
  </si>
  <si>
    <t>CIRCo27</t>
  </si>
  <si>
    <t>HCCCo0</t>
  </si>
  <si>
    <t>HCCCo1</t>
  </si>
  <si>
    <t>HCCCo2</t>
  </si>
  <si>
    <t>HCCCo3</t>
  </si>
  <si>
    <t>HCCCo4</t>
  </si>
  <si>
    <t>HCCCo5</t>
  </si>
  <si>
    <t>HCCCo6</t>
  </si>
  <si>
    <t>HCCCo7</t>
  </si>
  <si>
    <t>HCCCo8</t>
  </si>
  <si>
    <t>HCCCo9</t>
  </si>
  <si>
    <t>HCCCo10</t>
  </si>
  <si>
    <t>HCCCo11</t>
  </si>
  <si>
    <t>HCCCo12</t>
  </si>
  <si>
    <t>HCCCo13</t>
  </si>
  <si>
    <t>HCCCo14</t>
  </si>
  <si>
    <t>HCCCo15</t>
  </si>
  <si>
    <t>HCCCo16</t>
  </si>
  <si>
    <t>HCCCo17</t>
  </si>
  <si>
    <t>HCCCo18</t>
  </si>
  <si>
    <t>HCCCo19</t>
  </si>
  <si>
    <t>HCCCo20</t>
  </si>
  <si>
    <t>HCCCo21</t>
  </si>
  <si>
    <t>HCCCo22</t>
  </si>
  <si>
    <t>HCCCo23</t>
  </si>
  <si>
    <t>HCCCo24</t>
  </si>
  <si>
    <t>HCCCo25</t>
  </si>
  <si>
    <t>HCCCo26</t>
  </si>
  <si>
    <t>HCCCo27</t>
  </si>
  <si>
    <t>LIDCo0</t>
  </si>
  <si>
    <t>LICCo1</t>
  </si>
  <si>
    <t>LIDCo1</t>
  </si>
  <si>
    <t>LICCo2</t>
  </si>
  <si>
    <t>LIDCo2</t>
  </si>
  <si>
    <t>LICCo3</t>
  </si>
  <si>
    <t>LIDCo3</t>
  </si>
  <si>
    <t>LICCo4</t>
  </si>
  <si>
    <t>LIDCo4</t>
  </si>
  <si>
    <t>LICCo5</t>
  </si>
  <si>
    <t>LIDCo5</t>
  </si>
  <si>
    <t>LICCo6</t>
  </si>
  <si>
    <t>LIDCo6</t>
  </si>
  <si>
    <t>LICCo7</t>
  </si>
  <si>
    <t>LIDCo7</t>
  </si>
  <si>
    <t>LICCo8</t>
  </si>
  <si>
    <t>LIDCo8</t>
  </si>
  <si>
    <t>LICCo9</t>
  </si>
  <si>
    <t>LIDCo9</t>
  </si>
  <si>
    <t>LICCo10</t>
  </si>
  <si>
    <t>LIDCo10</t>
  </si>
  <si>
    <t>LICCo11</t>
  </si>
  <si>
    <t>LIDCo11</t>
  </si>
  <si>
    <t>LICCo12</t>
  </si>
  <si>
    <t>LIDCo12</t>
  </si>
  <si>
    <t>LICCo13</t>
  </si>
  <si>
    <t>LIDCo13</t>
  </si>
  <si>
    <t>LICCo14</t>
  </si>
  <si>
    <t>NADCo0</t>
  </si>
  <si>
    <t>NADCo1</t>
  </si>
  <si>
    <t>NADCo2</t>
  </si>
  <si>
    <t>NADCo3</t>
  </si>
  <si>
    <t>NADCo4</t>
  </si>
  <si>
    <t>NADCo5</t>
  </si>
  <si>
    <t>NADCo6</t>
  </si>
  <si>
    <t>NADCo7</t>
  </si>
  <si>
    <t>NADCo8</t>
  </si>
  <si>
    <t>NADCo9</t>
  </si>
  <si>
    <t>NADCo10</t>
  </si>
  <si>
    <t>NADCo11</t>
  </si>
  <si>
    <t>NADCo12</t>
  </si>
  <si>
    <t>NADCo13</t>
  </si>
  <si>
    <t>NADCo14</t>
  </si>
  <si>
    <t>NADCo15</t>
  </si>
  <si>
    <t>NADCo16</t>
  </si>
  <si>
    <t>NADCo17</t>
  </si>
  <si>
    <t>NADCo18</t>
  </si>
  <si>
    <t>NADCo19</t>
  </si>
  <si>
    <t>NADCo20</t>
  </si>
  <si>
    <t>NADCo21</t>
  </si>
  <si>
    <t>NADCo22</t>
  </si>
  <si>
    <t>NADCo23</t>
  </si>
  <si>
    <t>NADCo24</t>
  </si>
  <si>
    <t>NADCo25</t>
  </si>
  <si>
    <t>NADCo26</t>
  </si>
  <si>
    <t>NADCo27</t>
  </si>
  <si>
    <t>CHDCo0</t>
  </si>
  <si>
    <t>CHDCo1</t>
  </si>
  <si>
    <t>CHDCo2</t>
  </si>
  <si>
    <t>CHDCo3</t>
  </si>
  <si>
    <t>CHDCo4</t>
  </si>
  <si>
    <t>CHDCo5</t>
  </si>
  <si>
    <t>CHDCo6</t>
  </si>
  <si>
    <t>CHDCo7</t>
  </si>
  <si>
    <t>CHDCo8</t>
  </si>
  <si>
    <t>CHDCo9</t>
  </si>
  <si>
    <t>CHDCo10</t>
  </si>
  <si>
    <t>CHDCo11</t>
  </si>
  <si>
    <t>CHDCo12</t>
  </si>
  <si>
    <t>CHDCo13</t>
  </si>
  <si>
    <t>CHDCo14</t>
  </si>
  <si>
    <t>CHDCo15</t>
  </si>
  <si>
    <t>CHDCo16</t>
  </si>
  <si>
    <t>CHDCo17</t>
  </si>
  <si>
    <t>CHDCo18</t>
  </si>
  <si>
    <t>CHDCo19</t>
  </si>
  <si>
    <t>CHDCo20</t>
  </si>
  <si>
    <t>CHDCo21</t>
  </si>
  <si>
    <t>CHDCo22</t>
  </si>
  <si>
    <t>CHDCo23</t>
  </si>
  <si>
    <t>CHDCo24</t>
  </si>
  <si>
    <t>CHDCo25</t>
  </si>
  <si>
    <t>CHDCo26</t>
  </si>
  <si>
    <t>CHDCo27</t>
  </si>
  <si>
    <t>CHDDCo0</t>
  </si>
  <si>
    <t>CHDDCo1</t>
  </si>
  <si>
    <t>CHDDCo2</t>
  </si>
  <si>
    <t>CHDDCo3</t>
  </si>
  <si>
    <t>CHDDCo4</t>
  </si>
  <si>
    <t>CHDDCo5</t>
  </si>
  <si>
    <t>CHDDCo6</t>
  </si>
  <si>
    <t>CHDDCo7</t>
  </si>
  <si>
    <t>CHDDCo8</t>
  </si>
  <si>
    <t>CHDDCo9</t>
  </si>
  <si>
    <t>CHDDCo10</t>
  </si>
  <si>
    <t>CHDDCo11</t>
  </si>
  <si>
    <t>CHDDCo12</t>
  </si>
  <si>
    <t>CHDDCo13</t>
  </si>
  <si>
    <t>CHDDCo14</t>
  </si>
  <si>
    <t>CHDDCo15</t>
  </si>
  <si>
    <t>CHDDCo16</t>
  </si>
  <si>
    <t>CHDDCo17</t>
  </si>
  <si>
    <t>CHDDCo18</t>
  </si>
  <si>
    <t>CHDDCo19</t>
  </si>
  <si>
    <t>CHDDCo20</t>
  </si>
  <si>
    <t>CHDDCo21</t>
  </si>
  <si>
    <t>CHDDCo22</t>
  </si>
  <si>
    <t>CHDDCo23</t>
  </si>
  <si>
    <t>CHDDCo24</t>
  </si>
  <si>
    <t>CHDDCo25</t>
  </si>
  <si>
    <t>CHDDCo26</t>
  </si>
  <si>
    <t>CHDDCo27</t>
  </si>
  <si>
    <t>T2DCo0</t>
  </si>
  <si>
    <t>T2DCo1</t>
  </si>
  <si>
    <t>T2DCo2</t>
  </si>
  <si>
    <t>T2DCo3</t>
  </si>
  <si>
    <t>T2DCo4</t>
  </si>
  <si>
    <t>T2DCo5</t>
  </si>
  <si>
    <t>T2DCo6</t>
  </si>
  <si>
    <t>T2DCo7</t>
  </si>
  <si>
    <t>T2DCo8</t>
  </si>
  <si>
    <t>T2DCo9</t>
  </si>
  <si>
    <t>T2DCo10</t>
  </si>
  <si>
    <t>T2DCo11</t>
  </si>
  <si>
    <t>T2DCo12</t>
  </si>
  <si>
    <t>T2DCo13</t>
  </si>
  <si>
    <t>T2DCo14</t>
  </si>
  <si>
    <t>T2DCo15</t>
  </si>
  <si>
    <t>T2DCo16</t>
  </si>
  <si>
    <t>T2DCo17</t>
  </si>
  <si>
    <t>T2DCo18</t>
  </si>
  <si>
    <t>T2DCo19</t>
  </si>
  <si>
    <t>T2DCo20</t>
  </si>
  <si>
    <t>T2DCo21</t>
  </si>
  <si>
    <t>T2DCo22</t>
  </si>
  <si>
    <t>T2DCo23</t>
  </si>
  <si>
    <t>T2DCo24</t>
  </si>
  <si>
    <t>T2DCo25</t>
  </si>
  <si>
    <t>T2DCo26</t>
  </si>
  <si>
    <t>T2DCo27</t>
  </si>
  <si>
    <t>T2DDCo0</t>
  </si>
  <si>
    <t>T2DDCo1</t>
  </si>
  <si>
    <t>T2DDCo2</t>
  </si>
  <si>
    <t>T2DDCo3</t>
  </si>
  <si>
    <t>T2DDCo4</t>
  </si>
  <si>
    <t>T2DDCo5</t>
  </si>
  <si>
    <t>T2DDCo6</t>
  </si>
  <si>
    <t>T2DDCo7</t>
  </si>
  <si>
    <t>T2DDCo8</t>
  </si>
  <si>
    <t>T2DDCo9</t>
  </si>
  <si>
    <t>T2DDCo10</t>
  </si>
  <si>
    <t>T2DDCo11</t>
  </si>
  <si>
    <t>T2DDCo12</t>
  </si>
  <si>
    <t>T2DDCo13</t>
  </si>
  <si>
    <t>T2DDCo14</t>
  </si>
  <si>
    <t>T2DDCo15</t>
  </si>
  <si>
    <t>T2DDCo16</t>
  </si>
  <si>
    <t>T2DDCo17</t>
  </si>
  <si>
    <t>T2DDCo18</t>
  </si>
  <si>
    <t>T2DDCo19</t>
  </si>
  <si>
    <t>T2DDCo20</t>
  </si>
  <si>
    <t>T2DDCo21</t>
  </si>
  <si>
    <t>T2DDCo22</t>
  </si>
  <si>
    <t>T2DDCo23</t>
  </si>
  <si>
    <t>T2DDCo24</t>
  </si>
  <si>
    <t>T2DDCo25</t>
  </si>
  <si>
    <t>T2DDCo26</t>
  </si>
  <si>
    <t>T2DDCo27</t>
  </si>
  <si>
    <t>OveCo0</t>
  </si>
  <si>
    <t>OveCo1</t>
  </si>
  <si>
    <t>OveCo2</t>
  </si>
  <si>
    <t>OveCo3</t>
  </si>
  <si>
    <t>OveCo4</t>
  </si>
  <si>
    <t>OveCo5</t>
  </si>
  <si>
    <t>OveCo6</t>
  </si>
  <si>
    <t>OveCo7</t>
  </si>
  <si>
    <t>OveCo8</t>
  </si>
  <si>
    <t>OveCo9</t>
  </si>
  <si>
    <t>OveCo10</t>
  </si>
  <si>
    <t>OveCo11</t>
  </si>
  <si>
    <t>OveCo12</t>
  </si>
  <si>
    <t>OveCo13</t>
  </si>
  <si>
    <t>OveCo14</t>
  </si>
  <si>
    <t>OveCo15</t>
  </si>
  <si>
    <t>OveCo16</t>
  </si>
  <si>
    <t>OveCo17</t>
  </si>
  <si>
    <t>OveCo18</t>
  </si>
  <si>
    <t>OveCo19</t>
  </si>
  <si>
    <t>OveCo20</t>
  </si>
  <si>
    <t>OveCo21</t>
  </si>
  <si>
    <t>OveCo22</t>
  </si>
  <si>
    <t>OveCo23</t>
  </si>
  <si>
    <t>OveCo24</t>
  </si>
  <si>
    <t>OveCo25</t>
  </si>
  <si>
    <t>OveCo26</t>
  </si>
  <si>
    <t>OveCo27</t>
  </si>
  <si>
    <t>ObeCo0</t>
  </si>
  <si>
    <t>ObeCo1</t>
  </si>
  <si>
    <t>ObeCo2</t>
  </si>
  <si>
    <t>ObeCo3</t>
  </si>
  <si>
    <t>ObeCo4</t>
  </si>
  <si>
    <t>ObeCo5</t>
  </si>
  <si>
    <t>ObeCo6</t>
  </si>
  <si>
    <t>ObeCo7</t>
  </si>
  <si>
    <t>ObeCo8</t>
  </si>
  <si>
    <t>ObeCo9</t>
  </si>
  <si>
    <t>ObeCo10</t>
  </si>
  <si>
    <t>ObeCo11</t>
  </si>
  <si>
    <t>ObeCo12</t>
  </si>
  <si>
    <t>ObeCo13</t>
  </si>
  <si>
    <t>ObeCo14</t>
  </si>
  <si>
    <t>ObeCo15</t>
  </si>
  <si>
    <t>ObeCo16</t>
  </si>
  <si>
    <t>ObeCo17</t>
  </si>
  <si>
    <t>ObeCo18</t>
  </si>
  <si>
    <t>ObeCo19</t>
  </si>
  <si>
    <t>ObeCo20</t>
  </si>
  <si>
    <t>ObeCo21</t>
  </si>
  <si>
    <t>ObeCo22</t>
  </si>
  <si>
    <t>ObeCo23</t>
  </si>
  <si>
    <t>ObeCo24</t>
  </si>
  <si>
    <t>ObeCo25</t>
  </si>
  <si>
    <t>ObeCo26</t>
  </si>
  <si>
    <t>ObeCo27</t>
  </si>
  <si>
    <t>SteDa0</t>
  </si>
  <si>
    <t>SteDa1</t>
  </si>
  <si>
    <t>SteDa2</t>
  </si>
  <si>
    <t>SteDa3</t>
  </si>
  <si>
    <t>SteDa4</t>
  </si>
  <si>
    <t>SteDa5</t>
  </si>
  <si>
    <t>SteDa6</t>
  </si>
  <si>
    <t>SteDa7</t>
  </si>
  <si>
    <t>SteDa8</t>
  </si>
  <si>
    <t>SteDa9</t>
  </si>
  <si>
    <t>SteDa10</t>
  </si>
  <si>
    <t>SteDa11</t>
  </si>
  <si>
    <t>SteDa12</t>
  </si>
  <si>
    <t>SteDa13</t>
  </si>
  <si>
    <t>SteDa14</t>
  </si>
  <si>
    <t>SteDa15</t>
  </si>
  <si>
    <t>SteDa16</t>
  </si>
  <si>
    <t>SteDa17</t>
  </si>
  <si>
    <t>SteDa18</t>
  </si>
  <si>
    <t>SteDa19</t>
  </si>
  <si>
    <t>SteDa20</t>
  </si>
  <si>
    <t>SteDa21</t>
  </si>
  <si>
    <t>SteDa22</t>
  </si>
  <si>
    <t>SteDa23</t>
  </si>
  <si>
    <t>SteDa24</t>
  </si>
  <si>
    <t>SteDa25</t>
  </si>
  <si>
    <t>SteDa26</t>
  </si>
  <si>
    <t>SteDa27</t>
  </si>
  <si>
    <t>NASDa0</t>
  </si>
  <si>
    <t>NASDa1</t>
  </si>
  <si>
    <t>NASDa2</t>
  </si>
  <si>
    <t>NASDa3</t>
  </si>
  <si>
    <t>NASDa4</t>
  </si>
  <si>
    <t>NASDa5</t>
  </si>
  <si>
    <t>NASDa6</t>
  </si>
  <si>
    <t>NASDa7</t>
  </si>
  <si>
    <t>NASDa8</t>
  </si>
  <si>
    <t>NASDa9</t>
  </si>
  <si>
    <t>NASDa10</t>
  </si>
  <si>
    <t>NASDa11</t>
  </si>
  <si>
    <t>NASDa12</t>
  </si>
  <si>
    <t>NASDa13</t>
  </si>
  <si>
    <t>NASDa14</t>
  </si>
  <si>
    <t>NASDa15</t>
  </si>
  <si>
    <t>NASDa16</t>
  </si>
  <si>
    <t>NASDa17</t>
  </si>
  <si>
    <t>NASDa18</t>
  </si>
  <si>
    <t>NASDa19</t>
  </si>
  <si>
    <t>NASDa20</t>
  </si>
  <si>
    <t>NASDa21</t>
  </si>
  <si>
    <t>NASDa22</t>
  </si>
  <si>
    <t>NASDa23</t>
  </si>
  <si>
    <t>NASDa24</t>
  </si>
  <si>
    <t>NASDa25</t>
  </si>
  <si>
    <t>NASDa26</t>
  </si>
  <si>
    <t>NASDa27</t>
  </si>
  <si>
    <t>CIRDa0</t>
  </si>
  <si>
    <t>CIRDa1</t>
  </si>
  <si>
    <t>CIRDa2</t>
  </si>
  <si>
    <t>CIRDa3</t>
  </si>
  <si>
    <t>CIRDa4</t>
  </si>
  <si>
    <t>CIRDa5</t>
  </si>
  <si>
    <t>CIRDa6</t>
  </si>
  <si>
    <t>CIRDa7</t>
  </si>
  <si>
    <t>CIRDa8</t>
  </si>
  <si>
    <t>CIRDa9</t>
  </si>
  <si>
    <t>CIRDa10</t>
  </si>
  <si>
    <t>CIRDa11</t>
  </si>
  <si>
    <t>CIRDa12</t>
  </si>
  <si>
    <t>CIRDa13</t>
  </si>
  <si>
    <t>CIRDa14</t>
  </si>
  <si>
    <t>CIRDa15</t>
  </si>
  <si>
    <t>CIRDa16</t>
  </si>
  <si>
    <t>CIRDa17</t>
  </si>
  <si>
    <t>CIRDa18</t>
  </si>
  <si>
    <t>CIRDa19</t>
  </si>
  <si>
    <t>CIRDa20</t>
  </si>
  <si>
    <t>CIRDa21</t>
  </si>
  <si>
    <t>CIRDa22</t>
  </si>
  <si>
    <t>CIRDa23</t>
  </si>
  <si>
    <t>CIRDa24</t>
  </si>
  <si>
    <t>CIRDa25</t>
  </si>
  <si>
    <t>CIRDa26</t>
  </si>
  <si>
    <t>CIRDa27</t>
  </si>
  <si>
    <t>HCCDa0</t>
  </si>
  <si>
    <t>HCCDa1</t>
  </si>
  <si>
    <t>HCCDa2</t>
  </si>
  <si>
    <t>HCCDa3</t>
  </si>
  <si>
    <t>HCCDa4</t>
  </si>
  <si>
    <t>HCCDa5</t>
  </si>
  <si>
    <t>HCCDa6</t>
  </si>
  <si>
    <t>HCCDa7</t>
  </si>
  <si>
    <t>HCCDa8</t>
  </si>
  <si>
    <t>HCCDa9</t>
  </si>
  <si>
    <t>HCCDa10</t>
  </si>
  <si>
    <t>HCCDa11</t>
  </si>
  <si>
    <t>HCCDa12</t>
  </si>
  <si>
    <t>HCCDa13</t>
  </si>
  <si>
    <t>HCCDa14</t>
  </si>
  <si>
    <t>HCCDa15</t>
  </si>
  <si>
    <t>HCCDa16</t>
  </si>
  <si>
    <t>HCCDa17</t>
  </si>
  <si>
    <t>HCCDa18</t>
  </si>
  <si>
    <t>HCCDa19</t>
  </si>
  <si>
    <t>HCCDa20</t>
  </si>
  <si>
    <t>HCCDa21</t>
  </si>
  <si>
    <t>HCCDa22</t>
  </si>
  <si>
    <t>HCCDa23</t>
  </si>
  <si>
    <t>HCCDa24</t>
  </si>
  <si>
    <t>HCCDa25</t>
  </si>
  <si>
    <t>HCCDa26</t>
  </si>
  <si>
    <t>HCCDa27</t>
  </si>
  <si>
    <t>LIDDa0</t>
  </si>
  <si>
    <t>LIDDa1</t>
  </si>
  <si>
    <t>LIDDa2</t>
  </si>
  <si>
    <t>LIDDa3</t>
  </si>
  <si>
    <t>LIDDa4</t>
  </si>
  <si>
    <t>LIDDa5</t>
  </si>
  <si>
    <t>LIDDa6</t>
  </si>
  <si>
    <t>LIDDa7</t>
  </si>
  <si>
    <t>LIDDa8</t>
  </si>
  <si>
    <t>LIDDa9</t>
  </si>
  <si>
    <t>LIDDa10</t>
  </si>
  <si>
    <t>LIDDa11</t>
  </si>
  <si>
    <t>LIDDa12</t>
  </si>
  <si>
    <t>LIDDa13</t>
  </si>
  <si>
    <t>LIDDa14</t>
  </si>
  <si>
    <t>LIDDa15</t>
  </si>
  <si>
    <t>LIDDa16</t>
  </si>
  <si>
    <t>LIDDa17</t>
  </si>
  <si>
    <t>LIDDa18</t>
  </si>
  <si>
    <t>LIDDa19</t>
  </si>
  <si>
    <t>LIDDa20</t>
  </si>
  <si>
    <t>LIDDa21</t>
  </si>
  <si>
    <t>LIDDa22</t>
  </si>
  <si>
    <t>LIDDa23</t>
  </si>
  <si>
    <t>LIDDa24</t>
  </si>
  <si>
    <t>LIDDa25</t>
  </si>
  <si>
    <t>LIDDa26</t>
  </si>
  <si>
    <t>LIDDa27</t>
  </si>
  <si>
    <t>NADDa0</t>
  </si>
  <si>
    <t>NADDa1</t>
  </si>
  <si>
    <t>NADDa2</t>
  </si>
  <si>
    <t>NADDa3</t>
  </si>
  <si>
    <t>NADDa4</t>
  </si>
  <si>
    <t>NADDa5</t>
  </si>
  <si>
    <t>NADDa6</t>
  </si>
  <si>
    <t>NADDa7</t>
  </si>
  <si>
    <t>NADDa8</t>
  </si>
  <si>
    <t>NADDa9</t>
  </si>
  <si>
    <t>NADDa10</t>
  </si>
  <si>
    <t>NADDa11</t>
  </si>
  <si>
    <t>NADDa12</t>
  </si>
  <si>
    <t>NADDa13</t>
  </si>
  <si>
    <t>NADDa14</t>
  </si>
  <si>
    <t>NADDa15</t>
  </si>
  <si>
    <t>NADDa16</t>
  </si>
  <si>
    <t>NADDa17</t>
  </si>
  <si>
    <t>NADDa18</t>
  </si>
  <si>
    <t>NADDa19</t>
  </si>
  <si>
    <t>NADDa20</t>
  </si>
  <si>
    <t>NADDa21</t>
  </si>
  <si>
    <t>NADDa22</t>
  </si>
  <si>
    <t>NADDa23</t>
  </si>
  <si>
    <t>NADDa24</t>
  </si>
  <si>
    <t>NADDa25</t>
  </si>
  <si>
    <t>NADDa26</t>
  </si>
  <si>
    <t>NADDa27</t>
  </si>
  <si>
    <t>CHDDa0</t>
  </si>
  <si>
    <t>CHDDa1</t>
  </si>
  <si>
    <t>CHDDa2</t>
  </si>
  <si>
    <t>CHDDa3</t>
  </si>
  <si>
    <t>CHDDa4</t>
  </si>
  <si>
    <t>CHDDa5</t>
  </si>
  <si>
    <t>CHDDa6</t>
  </si>
  <si>
    <t>CHDDa7</t>
  </si>
  <si>
    <t>CHDDa8</t>
  </si>
  <si>
    <t>CHDDa9</t>
  </si>
  <si>
    <t>CHDDa10</t>
  </si>
  <si>
    <t>CHDDa11</t>
  </si>
  <si>
    <t>CHDDa12</t>
  </si>
  <si>
    <t>CHDDa13</t>
  </si>
  <si>
    <t>CHDDa14</t>
  </si>
  <si>
    <t>CHDDa15</t>
  </si>
  <si>
    <t>CHDDa16</t>
  </si>
  <si>
    <t>CHDDa17</t>
  </si>
  <si>
    <t>CHDDa18</t>
  </si>
  <si>
    <t>CHDDa19</t>
  </si>
  <si>
    <t>CHDDa20</t>
  </si>
  <si>
    <t>CHDDa21</t>
  </si>
  <si>
    <t>CHDDa22</t>
  </si>
  <si>
    <t>CHDDa23</t>
  </si>
  <si>
    <t>CHDDa24</t>
  </si>
  <si>
    <t>CHDDa25</t>
  </si>
  <si>
    <t>CHDDa26</t>
  </si>
  <si>
    <t>CHDDa27</t>
  </si>
  <si>
    <t>CHDDDa0</t>
  </si>
  <si>
    <t>CHDDDa1</t>
  </si>
  <si>
    <t>CHDDDa2</t>
  </si>
  <si>
    <t>CHDDDa3</t>
  </si>
  <si>
    <t>CHDDDa4</t>
  </si>
  <si>
    <t>CHDDDa5</t>
  </si>
  <si>
    <t>CHDDDa6</t>
  </si>
  <si>
    <t>CHDDDa7</t>
  </si>
  <si>
    <t>CHDDDa8</t>
  </si>
  <si>
    <t>CHDDDa9</t>
  </si>
  <si>
    <t>CHDDDa10</t>
  </si>
  <si>
    <t>CHDDDa11</t>
  </si>
  <si>
    <t>CHDDDa12</t>
  </si>
  <si>
    <t>CHDDDa13</t>
  </si>
  <si>
    <t>CHDDDa14</t>
  </si>
  <si>
    <t>CHDDDa15</t>
  </si>
  <si>
    <t>CHDDDa16</t>
  </si>
  <si>
    <t>CHDDDa17</t>
  </si>
  <si>
    <t>CHDDDa18</t>
  </si>
  <si>
    <t>CHDDDa19</t>
  </si>
  <si>
    <t>CHDDDa20</t>
  </si>
  <si>
    <t>CHDDDa21</t>
  </si>
  <si>
    <t>CHDDDa22</t>
  </si>
  <si>
    <t>CHDDDa23</t>
  </si>
  <si>
    <t>CHDDDa24</t>
  </si>
  <si>
    <t>CHDDDa25</t>
  </si>
  <si>
    <t>CHDDDa26</t>
  </si>
  <si>
    <t>CHDDDa27</t>
  </si>
  <si>
    <t>T2DDa0</t>
  </si>
  <si>
    <t>T2DDa1</t>
  </si>
  <si>
    <t>T2DDa2</t>
  </si>
  <si>
    <t>T2DDa3</t>
  </si>
  <si>
    <t>T2DDa4</t>
  </si>
  <si>
    <t>T2DDa5</t>
  </si>
  <si>
    <t>T2DDa6</t>
  </si>
  <si>
    <t>T2DDa7</t>
  </si>
  <si>
    <t>T2DDa8</t>
  </si>
  <si>
    <t>T2DDa9</t>
  </si>
  <si>
    <t>T2DDa10</t>
  </si>
  <si>
    <t>T2DDa11</t>
  </si>
  <si>
    <t>T2DDa12</t>
  </si>
  <si>
    <t>T2DDa13</t>
  </si>
  <si>
    <t>T2DDa14</t>
  </si>
  <si>
    <t>T2DDa15</t>
  </si>
  <si>
    <t>T2DDa16</t>
  </si>
  <si>
    <t>T2DDa17</t>
  </si>
  <si>
    <t>T2DDa18</t>
  </si>
  <si>
    <t>T2DDa19</t>
  </si>
  <si>
    <t>T2DDa20</t>
  </si>
  <si>
    <t>T2DDa21</t>
  </si>
  <si>
    <t>T2DDa22</t>
  </si>
  <si>
    <t>T2DDa23</t>
  </si>
  <si>
    <t>T2DDa24</t>
  </si>
  <si>
    <t>T2DDa25</t>
  </si>
  <si>
    <t>T2DDa26</t>
  </si>
  <si>
    <t>T2DDa27</t>
  </si>
  <si>
    <t>T2DDDa0</t>
  </si>
  <si>
    <t>T2DDDa1</t>
  </si>
  <si>
    <t>T2DDDa2</t>
  </si>
  <si>
    <t>T2DDDa3</t>
  </si>
  <si>
    <t>T2DDDa4</t>
  </si>
  <si>
    <t>T2DDDa5</t>
  </si>
  <si>
    <t>T2DDDa6</t>
  </si>
  <si>
    <t>T2DDDa7</t>
  </si>
  <si>
    <t>T2DDDa8</t>
  </si>
  <si>
    <t>T2DDDa9</t>
  </si>
  <si>
    <t>T2DDDa10</t>
  </si>
  <si>
    <t>T2DDDa11</t>
  </si>
  <si>
    <t>T2DDDa12</t>
  </si>
  <si>
    <t>T2DDDa13</t>
  </si>
  <si>
    <t>T2DDDa14</t>
  </si>
  <si>
    <t>T2DDDa15</t>
  </si>
  <si>
    <t>T2DDDa16</t>
  </si>
  <si>
    <t>T2DDDa17</t>
  </si>
  <si>
    <t>T2DDDa18</t>
  </si>
  <si>
    <t>T2DDDa19</t>
  </si>
  <si>
    <t>T2DDDa20</t>
  </si>
  <si>
    <t>T2DDDa21</t>
  </si>
  <si>
    <t>T2DDDa22</t>
  </si>
  <si>
    <t>T2DDDa23</t>
  </si>
  <si>
    <t>T2DDDa24</t>
  </si>
  <si>
    <t>T2DDDa25</t>
  </si>
  <si>
    <t>T2DDDa26</t>
  </si>
  <si>
    <t>T2DDDa27</t>
  </si>
  <si>
    <t>OveDa0</t>
  </si>
  <si>
    <t>OveDa1</t>
  </si>
  <si>
    <t>OveDa2</t>
  </si>
  <si>
    <t>OveDa3</t>
  </si>
  <si>
    <t>OveDa4</t>
  </si>
  <si>
    <t>OveDa5</t>
  </si>
  <si>
    <t>OveDa6</t>
  </si>
  <si>
    <t>OveDa7</t>
  </si>
  <si>
    <t>OveDa8</t>
  </si>
  <si>
    <t>OveDa9</t>
  </si>
  <si>
    <t>OveDa10</t>
  </si>
  <si>
    <t>OveDa11</t>
  </si>
  <si>
    <t>OveDa12</t>
  </si>
  <si>
    <t>OveDa13</t>
  </si>
  <si>
    <t>OveDa14</t>
  </si>
  <si>
    <t>OveDa15</t>
  </si>
  <si>
    <t>OveDa16</t>
  </si>
  <si>
    <t>OveDa17</t>
  </si>
  <si>
    <t>OveDa18</t>
  </si>
  <si>
    <t>OveDa19</t>
  </si>
  <si>
    <t>OveDa20</t>
  </si>
  <si>
    <t>OveDa21</t>
  </si>
  <si>
    <t>OveDa22</t>
  </si>
  <si>
    <t>OveDa23</t>
  </si>
  <si>
    <t>OveDa24</t>
  </si>
  <si>
    <t>OveDa25</t>
  </si>
  <si>
    <t>OveDa26</t>
  </si>
  <si>
    <t>OveDa27</t>
  </si>
  <si>
    <t>ObeDa0</t>
  </si>
  <si>
    <t>ObeDa1</t>
  </si>
  <si>
    <t>ObeDa2</t>
  </si>
  <si>
    <t>ObeDa3</t>
  </si>
  <si>
    <t>ObeDa4</t>
  </si>
  <si>
    <t>ObeDa5</t>
  </si>
  <si>
    <t>ObeDa6</t>
  </si>
  <si>
    <t>ObeDa7</t>
  </si>
  <si>
    <t>ObeDa8</t>
  </si>
  <si>
    <t>ObeDa9</t>
  </si>
  <si>
    <t>ObeDa10</t>
  </si>
  <si>
    <t>ObeDa11</t>
  </si>
  <si>
    <t>ObeDa12</t>
  </si>
  <si>
    <t>ObeDa13</t>
  </si>
  <si>
    <t>ObeDa14</t>
  </si>
  <si>
    <t>ObeDa15</t>
  </si>
  <si>
    <t>ObeDa16</t>
  </si>
  <si>
    <t>ObeDa17</t>
  </si>
  <si>
    <t>ObeDa18</t>
  </si>
  <si>
    <t>ObeDa19</t>
  </si>
  <si>
    <t>ObeDa20</t>
  </si>
  <si>
    <t>ObeDa21</t>
  </si>
  <si>
    <t>ObeDa22</t>
  </si>
  <si>
    <t>ObeDa23</t>
  </si>
  <si>
    <t>ObeDa24</t>
  </si>
  <si>
    <t>ObeDa25</t>
  </si>
  <si>
    <t>ObeDa26</t>
  </si>
  <si>
    <t>ObeDa27</t>
  </si>
  <si>
    <t xml:space="preserve">HCC </t>
  </si>
  <si>
    <t>Total costs No Intervention</t>
  </si>
  <si>
    <t>Total costs 0.2 Intervention</t>
  </si>
  <si>
    <t>Total costs 0.5 Intervention</t>
  </si>
  <si>
    <t>Total costs difference no intervention vs 0.5 intervention</t>
  </si>
  <si>
    <t>Total costs difference no intervention vs 0.2 intervention</t>
  </si>
  <si>
    <t>Total DALYs difference no intervention vs 0.2 intervention</t>
  </si>
  <si>
    <t>Total DALYs difference no intervention vs 0.5 intervention</t>
  </si>
  <si>
    <t>SD</t>
  </si>
  <si>
    <t>MEAN</t>
  </si>
  <si>
    <t>Costs difference per cycle no intervention vs 0.2 intervention</t>
  </si>
  <si>
    <t>Costs difference per cycle no intervention vs 0.5 intervention</t>
  </si>
  <si>
    <t>No int</t>
  </si>
  <si>
    <t>0.2 Int</t>
  </si>
  <si>
    <t>0.5 Int</t>
  </si>
  <si>
    <t>No int 0</t>
  </si>
  <si>
    <t>No int 1</t>
  </si>
  <si>
    <t>No int 2</t>
  </si>
  <si>
    <t>No int 3</t>
  </si>
  <si>
    <t>No int 4</t>
  </si>
  <si>
    <t>No int 5</t>
  </si>
  <si>
    <t>No int 6</t>
  </si>
  <si>
    <t>No int 7</t>
  </si>
  <si>
    <t>No int 8</t>
  </si>
  <si>
    <t>No int 9</t>
  </si>
  <si>
    <t>No int 10</t>
  </si>
  <si>
    <t>No int 11</t>
  </si>
  <si>
    <t>No int 12</t>
  </si>
  <si>
    <t>No int 13</t>
  </si>
  <si>
    <t>No int 14</t>
  </si>
  <si>
    <t>No int 15</t>
  </si>
  <si>
    <t>No int 16</t>
  </si>
  <si>
    <t>No int 17</t>
  </si>
  <si>
    <t>No int 18</t>
  </si>
  <si>
    <t>No int 19</t>
  </si>
  <si>
    <t>No int 20</t>
  </si>
  <si>
    <t>No int 21</t>
  </si>
  <si>
    <t>No int 22</t>
  </si>
  <si>
    <t>No int 23</t>
  </si>
  <si>
    <t>No int 24</t>
  </si>
  <si>
    <t>No int 25</t>
  </si>
  <si>
    <t>No Int</t>
  </si>
  <si>
    <t>Mean</t>
  </si>
  <si>
    <t>HCC</t>
  </si>
  <si>
    <t>Obese</t>
  </si>
  <si>
    <t>Overall</t>
  </si>
  <si>
    <t>CI = Mean +/- 1.96 * ( SD/WORT(n) )</t>
  </si>
  <si>
    <t>Wort 10000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</si>
</sst>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difference for steatosis per cycle between no intervention vs 20%</a:t>
            </a:r>
            <a:r>
              <a:rPr lang="en-GB" baseline="0"/>
              <a:t> reduction (blue) and vs 50% reduction (red)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'Effect intervention'!$AV$4:$BP$4</c:f>
                <c:numCache>
                  <c:formatCode>General</c:formatCode>
                  <c:ptCount val="21"/>
                  <c:pt idx="0">
                    <c:v>7450.5297846797484</c:v>
                  </c:pt>
                  <c:pt idx="1">
                    <c:v>5411.4934058508616</c:v>
                  </c:pt>
                  <c:pt idx="2">
                    <c:v>8062.8752411745127</c:v>
                  </c:pt>
                  <c:pt idx="3">
                    <c:v>8243.3630483012312</c:v>
                  </c:pt>
                  <c:pt idx="4">
                    <c:v>8297.8858503661213</c:v>
                  </c:pt>
                  <c:pt idx="5">
                    <c:v>9577.1959948496878</c:v>
                  </c:pt>
                  <c:pt idx="6">
                    <c:v>8636.4333370540553</c:v>
                  </c:pt>
                  <c:pt idx="7">
                    <c:v>9509.6818131162254</c:v>
                  </c:pt>
                  <c:pt idx="8">
                    <c:v>9436.0256431862636</c:v>
                  </c:pt>
                  <c:pt idx="9">
                    <c:v>9548.6386732315259</c:v>
                  </c:pt>
                  <c:pt idx="10">
                    <c:v>9874.7328859972167</c:v>
                  </c:pt>
                  <c:pt idx="11">
                    <c:v>7974.7329693463435</c:v>
                  </c:pt>
                  <c:pt idx="12">
                    <c:v>8758.6687219672531</c:v>
                  </c:pt>
                  <c:pt idx="13">
                    <c:v>8724.898886316274</c:v>
                  </c:pt>
                  <c:pt idx="14">
                    <c:v>8646.4986641765154</c:v>
                  </c:pt>
                  <c:pt idx="15">
                    <c:v>7077.5307420081281</c:v>
                  </c:pt>
                  <c:pt idx="16">
                    <c:v>9010.9101928849996</c:v>
                  </c:pt>
                  <c:pt idx="17">
                    <c:v>6501.749770944868</c:v>
                  </c:pt>
                  <c:pt idx="18">
                    <c:v>6312.1559501482343</c:v>
                  </c:pt>
                  <c:pt idx="19">
                    <c:v>6087.3123365807869</c:v>
                  </c:pt>
                  <c:pt idx="20">
                    <c:v>5752.2078983903848</c:v>
                  </c:pt>
                </c:numCache>
              </c:numRef>
            </c:plus>
            <c:minus>
              <c:numRef>
                <c:f>'Effect intervention'!$AV$4:$BP$4</c:f>
                <c:numCache>
                  <c:formatCode>General</c:formatCode>
                  <c:ptCount val="21"/>
                  <c:pt idx="0">
                    <c:v>7450.5297846797484</c:v>
                  </c:pt>
                  <c:pt idx="1">
                    <c:v>5411.4934058508616</c:v>
                  </c:pt>
                  <c:pt idx="2">
                    <c:v>8062.8752411745127</c:v>
                  </c:pt>
                  <c:pt idx="3">
                    <c:v>8243.3630483012312</c:v>
                  </c:pt>
                  <c:pt idx="4">
                    <c:v>8297.8858503661213</c:v>
                  </c:pt>
                  <c:pt idx="5">
                    <c:v>9577.1959948496878</c:v>
                  </c:pt>
                  <c:pt idx="6">
                    <c:v>8636.4333370540553</c:v>
                  </c:pt>
                  <c:pt idx="7">
                    <c:v>9509.6818131162254</c:v>
                  </c:pt>
                  <c:pt idx="8">
                    <c:v>9436.0256431862636</c:v>
                  </c:pt>
                  <c:pt idx="9">
                    <c:v>9548.6386732315259</c:v>
                  </c:pt>
                  <c:pt idx="10">
                    <c:v>9874.7328859972167</c:v>
                  </c:pt>
                  <c:pt idx="11">
                    <c:v>7974.7329693463435</c:v>
                  </c:pt>
                  <c:pt idx="12">
                    <c:v>8758.6687219672531</c:v>
                  </c:pt>
                  <c:pt idx="13">
                    <c:v>8724.898886316274</c:v>
                  </c:pt>
                  <c:pt idx="14">
                    <c:v>8646.4986641765154</c:v>
                  </c:pt>
                  <c:pt idx="15">
                    <c:v>7077.5307420081281</c:v>
                  </c:pt>
                  <c:pt idx="16">
                    <c:v>9010.9101928849996</c:v>
                  </c:pt>
                  <c:pt idx="17">
                    <c:v>6501.749770944868</c:v>
                  </c:pt>
                  <c:pt idx="18">
                    <c:v>6312.1559501482343</c:v>
                  </c:pt>
                  <c:pt idx="19">
                    <c:v>6087.3123365807869</c:v>
                  </c:pt>
                  <c:pt idx="20">
                    <c:v>5752.2078983903848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cat>
            <c:numRef>
              <c:f>'Effect intervention'!$AV$1:$BP$1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</c:numCache>
            </c:numRef>
          </c:cat>
          <c:val>
            <c:numRef>
              <c:f>'Effect intervention'!$AV$3:$BP$3</c:f>
              <c:numCache>
                <c:formatCode>0</c:formatCode>
                <c:ptCount val="21"/>
                <c:pt idx="0">
                  <c:v>11912.236144444432</c:v>
                </c:pt>
                <c:pt idx="1">
                  <c:v>11447.803100000006</c:v>
                </c:pt>
                <c:pt idx="2">
                  <c:v>13387.183066666676</c:v>
                </c:pt>
                <c:pt idx="3">
                  <c:v>13796.518544444458</c:v>
                </c:pt>
                <c:pt idx="4">
                  <c:v>13773.694577777784</c:v>
                </c:pt>
                <c:pt idx="5">
                  <c:v>12834.75293333333</c:v>
                </c:pt>
                <c:pt idx="6">
                  <c:v>13749.916288888884</c:v>
                </c:pt>
                <c:pt idx="7">
                  <c:v>12866.348988888894</c:v>
                </c:pt>
                <c:pt idx="8">
                  <c:v>12587.966222222241</c:v>
                </c:pt>
                <c:pt idx="9">
                  <c:v>12495.347911111099</c:v>
                </c:pt>
                <c:pt idx="10">
                  <c:v>12238.508422222201</c:v>
                </c:pt>
                <c:pt idx="11">
                  <c:v>10681.315933333353</c:v>
                </c:pt>
                <c:pt idx="12">
                  <c:v>12516.307688888861</c:v>
                </c:pt>
                <c:pt idx="13">
                  <c:v>11776.333833333338</c:v>
                </c:pt>
                <c:pt idx="14">
                  <c:v>11594.424877777774</c:v>
                </c:pt>
                <c:pt idx="15">
                  <c:v>9893.3852666666626</c:v>
                </c:pt>
                <c:pt idx="16">
                  <c:v>10487.821444444437</c:v>
                </c:pt>
                <c:pt idx="17">
                  <c:v>8353.9265111110999</c:v>
                </c:pt>
                <c:pt idx="18">
                  <c:v>7832.010499999994</c:v>
                </c:pt>
                <c:pt idx="19">
                  <c:v>7291.7274333333025</c:v>
                </c:pt>
                <c:pt idx="20">
                  <c:v>7014.8762333333398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'Effect intervention'!$BX$4:$CR$4</c:f>
                <c:numCache>
                  <c:formatCode>General</c:formatCode>
                  <c:ptCount val="21"/>
                  <c:pt idx="0">
                    <c:v>19378.85422128352</c:v>
                  </c:pt>
                  <c:pt idx="1">
                    <c:v>18510.55134499889</c:v>
                  </c:pt>
                  <c:pt idx="2">
                    <c:v>21185.904508345542</c:v>
                  </c:pt>
                  <c:pt idx="3">
                    <c:v>21287.321827655916</c:v>
                  </c:pt>
                  <c:pt idx="4">
                    <c:v>21352.374829092503</c:v>
                  </c:pt>
                  <c:pt idx="5">
                    <c:v>22783.12104218543</c:v>
                  </c:pt>
                  <c:pt idx="6">
                    <c:v>22809.525679469563</c:v>
                  </c:pt>
                  <c:pt idx="7">
                    <c:v>23258.348188951251</c:v>
                  </c:pt>
                  <c:pt idx="8">
                    <c:v>24402.303277210511</c:v>
                  </c:pt>
                  <c:pt idx="9">
                    <c:v>24144.807267441025</c:v>
                  </c:pt>
                  <c:pt idx="10">
                    <c:v>24209.930179158437</c:v>
                  </c:pt>
                  <c:pt idx="11">
                    <c:v>23321.32756677482</c:v>
                  </c:pt>
                  <c:pt idx="12">
                    <c:v>22906.4433902407</c:v>
                  </c:pt>
                  <c:pt idx="13">
                    <c:v>23055.248989432697</c:v>
                  </c:pt>
                  <c:pt idx="14">
                    <c:v>22866.818377417956</c:v>
                  </c:pt>
                  <c:pt idx="15">
                    <c:v>21563.203861498809</c:v>
                  </c:pt>
                  <c:pt idx="16">
                    <c:v>22974.852003250591</c:v>
                  </c:pt>
                  <c:pt idx="17">
                    <c:v>21251.113431476468</c:v>
                  </c:pt>
                  <c:pt idx="18">
                    <c:v>21292.418830485611</c:v>
                  </c:pt>
                  <c:pt idx="19">
                    <c:v>20281.3833815896</c:v>
                  </c:pt>
                  <c:pt idx="20">
                    <c:v>19406.552330136514</c:v>
                  </c:pt>
                </c:numCache>
              </c:numRef>
            </c:plus>
            <c:minus>
              <c:numRef>
                <c:f>'Effect intervention'!$BX$4:$CR$4</c:f>
                <c:numCache>
                  <c:formatCode>General</c:formatCode>
                  <c:ptCount val="21"/>
                  <c:pt idx="0">
                    <c:v>19378.85422128352</c:v>
                  </c:pt>
                  <c:pt idx="1">
                    <c:v>18510.55134499889</c:v>
                  </c:pt>
                  <c:pt idx="2">
                    <c:v>21185.904508345542</c:v>
                  </c:pt>
                  <c:pt idx="3">
                    <c:v>21287.321827655916</c:v>
                  </c:pt>
                  <c:pt idx="4">
                    <c:v>21352.374829092503</c:v>
                  </c:pt>
                  <c:pt idx="5">
                    <c:v>22783.12104218543</c:v>
                  </c:pt>
                  <c:pt idx="6">
                    <c:v>22809.525679469563</c:v>
                  </c:pt>
                  <c:pt idx="7">
                    <c:v>23258.348188951251</c:v>
                  </c:pt>
                  <c:pt idx="8">
                    <c:v>24402.303277210511</c:v>
                  </c:pt>
                  <c:pt idx="9">
                    <c:v>24144.807267441025</c:v>
                  </c:pt>
                  <c:pt idx="10">
                    <c:v>24209.930179158437</c:v>
                  </c:pt>
                  <c:pt idx="11">
                    <c:v>23321.32756677482</c:v>
                  </c:pt>
                  <c:pt idx="12">
                    <c:v>22906.4433902407</c:v>
                  </c:pt>
                  <c:pt idx="13">
                    <c:v>23055.248989432697</c:v>
                  </c:pt>
                  <c:pt idx="14">
                    <c:v>22866.818377417956</c:v>
                  </c:pt>
                  <c:pt idx="15">
                    <c:v>21563.203861498809</c:v>
                  </c:pt>
                  <c:pt idx="16">
                    <c:v>22974.852003250591</c:v>
                  </c:pt>
                  <c:pt idx="17">
                    <c:v>21251.113431476468</c:v>
                  </c:pt>
                  <c:pt idx="18">
                    <c:v>21292.418830485611</c:v>
                  </c:pt>
                  <c:pt idx="19">
                    <c:v>20281.3833815896</c:v>
                  </c:pt>
                  <c:pt idx="20">
                    <c:v>19406.552330136514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'Effect intervention'!$BX$3:$CR$3</c:f>
              <c:numCache>
                <c:formatCode>0</c:formatCode>
                <c:ptCount val="21"/>
                <c:pt idx="0">
                  <c:v>36046.004166666651</c:v>
                </c:pt>
                <c:pt idx="1">
                  <c:v>35947.325577777767</c:v>
                </c:pt>
                <c:pt idx="2">
                  <c:v>39057.096588888911</c:v>
                </c:pt>
                <c:pt idx="3">
                  <c:v>39575.911888888899</c:v>
                </c:pt>
                <c:pt idx="4">
                  <c:v>39317.285900000017</c:v>
                </c:pt>
                <c:pt idx="5">
                  <c:v>38393.56979999999</c:v>
                </c:pt>
                <c:pt idx="6">
                  <c:v>37885.932844444447</c:v>
                </c:pt>
                <c:pt idx="7">
                  <c:v>38167.979888888884</c:v>
                </c:pt>
                <c:pt idx="8">
                  <c:v>36680.534700000018</c:v>
                </c:pt>
                <c:pt idx="9">
                  <c:v>36231.654344444425</c:v>
                </c:pt>
                <c:pt idx="10">
                  <c:v>36460.558433333339</c:v>
                </c:pt>
                <c:pt idx="11">
                  <c:v>36295.593855555548</c:v>
                </c:pt>
                <c:pt idx="12">
                  <c:v>36007.769577777763</c:v>
                </c:pt>
                <c:pt idx="13">
                  <c:v>34188.920722222218</c:v>
                </c:pt>
                <c:pt idx="14">
                  <c:v>33570.121355555544</c:v>
                </c:pt>
                <c:pt idx="15">
                  <c:v>31373.929388888893</c:v>
                </c:pt>
                <c:pt idx="16">
                  <c:v>30853.339688888882</c:v>
                </c:pt>
                <c:pt idx="17">
                  <c:v>28069.726955555521</c:v>
                </c:pt>
                <c:pt idx="18">
                  <c:v>26826.580677777802</c:v>
                </c:pt>
                <c:pt idx="19">
                  <c:v>25323.342466666661</c:v>
                </c:pt>
                <c:pt idx="20">
                  <c:v>24118.026866666674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38272"/>
        <c:axId val="492844928"/>
      </c:lineChart>
      <c:catAx>
        <c:axId val="49283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844928"/>
        <c:crosses val="autoZero"/>
        <c:auto val="1"/>
        <c:lblAlgn val="ctr"/>
        <c:lblOffset val="100"/>
        <c:noMultiLvlLbl val="0"/>
      </c:catAx>
      <c:valAx>
        <c:axId val="4928449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28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steatosis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Costs!$B$2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Costs!$B$4</c:f>
                <c:numCache>
                  <c:formatCode>General</c:formatCode>
                  <c:ptCount val="1"/>
                  <c:pt idx="0">
                    <c:v>5588455.1273241518</c:v>
                  </c:pt>
                </c:numCache>
              </c:numRef>
            </c:plus>
            <c:minus>
              <c:numRef>
                <c:f>Costs!$B$4</c:f>
                <c:numCache>
                  <c:formatCode>General</c:formatCode>
                  <c:ptCount val="1"/>
                  <c:pt idx="0">
                    <c:v>5588455.1273241518</c:v>
                  </c:pt>
                </c:numCache>
              </c:numRef>
            </c:minus>
          </c:errBars>
          <c:val>
            <c:numRef>
              <c:f>Costs!$B$3</c:f>
              <c:numCache>
                <c:formatCode>0</c:formatCode>
                <c:ptCount val="1"/>
                <c:pt idx="0">
                  <c:v>16174903.075107694</c:v>
                </c:pt>
              </c:numCache>
            </c:numRef>
          </c:val>
        </c:ser>
        <c:ser>
          <c:idx val="1"/>
          <c:order val="1"/>
          <c:tx>
            <c:strRef>
              <c:f>Costs!$C$2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Costs!$C$4</c:f>
                <c:numCache>
                  <c:formatCode>General</c:formatCode>
                  <c:ptCount val="1"/>
                  <c:pt idx="0">
                    <c:v>5528383.8956845719</c:v>
                  </c:pt>
                </c:numCache>
              </c:numRef>
            </c:plus>
            <c:minus>
              <c:numRef>
                <c:f>Costs!$C$4</c:f>
                <c:numCache>
                  <c:formatCode>General</c:formatCode>
                  <c:ptCount val="1"/>
                  <c:pt idx="0">
                    <c:v>5528383.8956845719</c:v>
                  </c:pt>
                </c:numCache>
              </c:numRef>
            </c:minus>
          </c:errBars>
          <c:val>
            <c:numRef>
              <c:f>Costs!$C$3</c:f>
              <c:numCache>
                <c:formatCode>0</c:formatCode>
                <c:ptCount val="1"/>
                <c:pt idx="0">
                  <c:v>15956332.522784617</c:v>
                </c:pt>
              </c:numCache>
            </c:numRef>
          </c:val>
        </c:ser>
        <c:ser>
          <c:idx val="2"/>
          <c:order val="2"/>
          <c:tx>
            <c:strRef>
              <c:f>Costs!$D$2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Costs!$D$4</c:f>
                <c:numCache>
                  <c:formatCode>General</c:formatCode>
                  <c:ptCount val="1"/>
                  <c:pt idx="0">
                    <c:v>5406119.413526698</c:v>
                  </c:pt>
                </c:numCache>
              </c:numRef>
            </c:plus>
            <c:minus>
              <c:numRef>
                <c:f>Costs!$D$4</c:f>
                <c:numCache>
                  <c:formatCode>General</c:formatCode>
                  <c:ptCount val="1"/>
                  <c:pt idx="0">
                    <c:v>5406119.413526698</c:v>
                  </c:pt>
                </c:numCache>
              </c:numRef>
            </c:minus>
          </c:errBars>
          <c:val>
            <c:numRef>
              <c:f>Costs!$D$3</c:f>
              <c:numCache>
                <c:formatCode>0</c:formatCode>
                <c:ptCount val="1"/>
                <c:pt idx="0">
                  <c:v>15514671.311676923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73056"/>
        <c:axId val="496174592"/>
      </c:barChart>
      <c:catAx>
        <c:axId val="49617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96174592"/>
        <c:crosses val="autoZero"/>
        <c:auto val="1"/>
        <c:lblAlgn val="ctr"/>
        <c:lblOffset val="100"/>
        <c:noMultiLvlLbl val="0"/>
      </c:catAx>
      <c:valAx>
        <c:axId val="4961745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617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steatosis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Costs!$E$2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Costs!$E$4</c:f>
                <c:numCache>
                  <c:formatCode>General</c:formatCode>
                  <c:ptCount val="1"/>
                  <c:pt idx="0">
                    <c:v>203819.68800584995</c:v>
                  </c:pt>
                </c:numCache>
              </c:numRef>
            </c:plus>
            <c:minus>
              <c:numRef>
                <c:f>Costs!$E$4</c:f>
                <c:numCache>
                  <c:formatCode>General</c:formatCode>
                  <c:ptCount val="1"/>
                  <c:pt idx="0">
                    <c:v>203819.68800584995</c:v>
                  </c:pt>
                </c:numCache>
              </c:numRef>
            </c:minus>
          </c:errBars>
          <c:val>
            <c:numRef>
              <c:f>Costs!$E$3</c:f>
              <c:numCache>
                <c:formatCode>0</c:formatCode>
                <c:ptCount val="1"/>
                <c:pt idx="0">
                  <c:v>584674.28439230775</c:v>
                </c:pt>
              </c:numCache>
            </c:numRef>
          </c:val>
        </c:ser>
        <c:ser>
          <c:idx val="1"/>
          <c:order val="1"/>
          <c:tx>
            <c:strRef>
              <c:f>Costs!$F$2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Costs!$F$4</c:f>
                <c:numCache>
                  <c:formatCode>General</c:formatCode>
                  <c:ptCount val="1"/>
                  <c:pt idx="0">
                    <c:v>200526.59709412511</c:v>
                  </c:pt>
                </c:numCache>
              </c:numRef>
            </c:plus>
            <c:minus>
              <c:numRef>
                <c:f>Costs!$F$4</c:f>
                <c:numCache>
                  <c:formatCode>General</c:formatCode>
                  <c:ptCount val="1"/>
                  <c:pt idx="0">
                    <c:v>200526.59709412511</c:v>
                  </c:pt>
                </c:numCache>
              </c:numRef>
            </c:minus>
          </c:errBars>
          <c:val>
            <c:numRef>
              <c:f>Costs!$F$3</c:f>
              <c:numCache>
                <c:formatCode>0</c:formatCode>
                <c:ptCount val="1"/>
                <c:pt idx="0">
                  <c:v>578478.49126153835</c:v>
                </c:pt>
              </c:numCache>
            </c:numRef>
          </c:val>
        </c:ser>
        <c:ser>
          <c:idx val="2"/>
          <c:order val="2"/>
          <c:tx>
            <c:strRef>
              <c:f>Costs!$G$2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Costs!$G$4</c:f>
                <c:numCache>
                  <c:formatCode>General</c:formatCode>
                  <c:ptCount val="1"/>
                  <c:pt idx="0">
                    <c:v>193760.57087772089</c:v>
                  </c:pt>
                </c:numCache>
              </c:numRef>
            </c:plus>
            <c:minus>
              <c:numRef>
                <c:f>Costs!$G$4</c:f>
                <c:numCache>
                  <c:formatCode>General</c:formatCode>
                  <c:ptCount val="1"/>
                  <c:pt idx="0">
                    <c:v>193760.57087772089</c:v>
                  </c:pt>
                </c:numCache>
              </c:numRef>
            </c:minus>
          </c:errBars>
          <c:val>
            <c:numRef>
              <c:f>Costs!$G$3</c:f>
              <c:numCache>
                <c:formatCode>0</c:formatCode>
                <c:ptCount val="1"/>
                <c:pt idx="0">
                  <c:v>564824.8342076923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52032"/>
        <c:axId val="496320512"/>
      </c:barChart>
      <c:catAx>
        <c:axId val="49625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96320512"/>
        <c:crosses val="autoZero"/>
        <c:auto val="1"/>
        <c:lblAlgn val="ctr"/>
        <c:lblOffset val="100"/>
        <c:noMultiLvlLbl val="0"/>
      </c:catAx>
      <c:valAx>
        <c:axId val="4963205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625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NASH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Costs!$H$2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Costs!$H$3</c:f>
              <c:numCache>
                <c:formatCode>0</c:formatCode>
                <c:ptCount val="1"/>
                <c:pt idx="0">
                  <c:v>9663687.1462846156</c:v>
                </c:pt>
              </c:numCache>
            </c:numRef>
          </c:val>
        </c:ser>
        <c:ser>
          <c:idx val="1"/>
          <c:order val="1"/>
          <c:tx>
            <c:strRef>
              <c:f>Costs!$I$2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Costs!$I$3</c:f>
              <c:numCache>
                <c:formatCode>0</c:formatCode>
                <c:ptCount val="1"/>
                <c:pt idx="0">
                  <c:v>9079740.1851076912</c:v>
                </c:pt>
              </c:numCache>
            </c:numRef>
          </c:val>
        </c:ser>
        <c:ser>
          <c:idx val="2"/>
          <c:order val="2"/>
          <c:tx>
            <c:strRef>
              <c:f>Costs!$J$2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Costs!$J$3</c:f>
              <c:numCache>
                <c:formatCode>0</c:formatCode>
                <c:ptCount val="1"/>
                <c:pt idx="0">
                  <c:v>7837222.7105307709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537600"/>
        <c:axId val="496539136"/>
      </c:barChart>
      <c:catAx>
        <c:axId val="4965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96539136"/>
        <c:crosses val="autoZero"/>
        <c:auto val="1"/>
        <c:lblAlgn val="ctr"/>
        <c:lblOffset val="100"/>
        <c:noMultiLvlLbl val="0"/>
      </c:catAx>
      <c:valAx>
        <c:axId val="4965391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65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cirrhosis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Costs!$N$2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Costs!$N$3</c:f>
              <c:numCache>
                <c:formatCode>0</c:formatCode>
                <c:ptCount val="1"/>
                <c:pt idx="0">
                  <c:v>13475867.546307692</c:v>
                </c:pt>
              </c:numCache>
            </c:numRef>
          </c:val>
        </c:ser>
        <c:ser>
          <c:idx val="1"/>
          <c:order val="1"/>
          <c:tx>
            <c:strRef>
              <c:f>Costs!$O$2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Costs!$O$3</c:f>
              <c:numCache>
                <c:formatCode>0</c:formatCode>
                <c:ptCount val="1"/>
                <c:pt idx="0">
                  <c:v>12199965.072723074</c:v>
                </c:pt>
              </c:numCache>
            </c:numRef>
          </c:val>
        </c:ser>
        <c:ser>
          <c:idx val="2"/>
          <c:order val="2"/>
          <c:tx>
            <c:strRef>
              <c:f>Costs!$P$2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Costs!$P$3</c:f>
              <c:numCache>
                <c:formatCode>0</c:formatCode>
                <c:ptCount val="1"/>
                <c:pt idx="0">
                  <c:v>9364398.1501076929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439488"/>
        <c:axId val="497441024"/>
      </c:barChart>
      <c:catAx>
        <c:axId val="4974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97441024"/>
        <c:crosses val="autoZero"/>
        <c:auto val="1"/>
        <c:lblAlgn val="ctr"/>
        <c:lblOffset val="100"/>
        <c:noMultiLvlLbl val="0"/>
      </c:catAx>
      <c:valAx>
        <c:axId val="4974410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74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HCC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Costs!$T$2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Costs!$T$3</c:f>
              <c:numCache>
                <c:formatCode>0</c:formatCode>
                <c:ptCount val="1"/>
                <c:pt idx="0">
                  <c:v>9571080.9132838473</c:v>
                </c:pt>
              </c:numCache>
            </c:numRef>
          </c:val>
        </c:ser>
        <c:ser>
          <c:idx val="1"/>
          <c:order val="1"/>
          <c:tx>
            <c:strRef>
              <c:f>Costs!$U$2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Costs!$U$3</c:f>
              <c:numCache>
                <c:formatCode>0</c:formatCode>
                <c:ptCount val="1"/>
                <c:pt idx="0">
                  <c:v>8661903.473410001</c:v>
                </c:pt>
              </c:numCache>
            </c:numRef>
          </c:val>
        </c:ser>
        <c:ser>
          <c:idx val="2"/>
          <c:order val="2"/>
          <c:tx>
            <c:strRef>
              <c:f>Costs!$V$2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Costs!$V$3</c:f>
              <c:numCache>
                <c:formatCode>0</c:formatCode>
                <c:ptCount val="1"/>
                <c:pt idx="0">
                  <c:v>6971310.9768638462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004736"/>
        <c:axId val="498006272"/>
      </c:barChart>
      <c:catAx>
        <c:axId val="49800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498006272"/>
        <c:crosses val="autoZero"/>
        <c:auto val="1"/>
        <c:lblAlgn val="ctr"/>
        <c:lblOffset val="100"/>
        <c:noMultiLvlLbl val="0"/>
      </c:catAx>
      <c:valAx>
        <c:axId val="4980062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800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CHD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Costs!$Z$2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Costs!$Z$4</c:f>
                <c:numCache>
                  <c:formatCode>General</c:formatCode>
                  <c:ptCount val="1"/>
                  <c:pt idx="0">
                    <c:v>160975301.4978002</c:v>
                  </c:pt>
                </c:numCache>
              </c:numRef>
            </c:plus>
            <c:minus>
              <c:numRef>
                <c:f>Costs!$Z$4</c:f>
                <c:numCache>
                  <c:formatCode>General</c:formatCode>
                  <c:ptCount val="1"/>
                  <c:pt idx="0">
                    <c:v>160975301.4978002</c:v>
                  </c:pt>
                </c:numCache>
              </c:numRef>
            </c:minus>
          </c:errBars>
          <c:val>
            <c:numRef>
              <c:f>Costs!$Z$3</c:f>
              <c:numCache>
                <c:formatCode>0</c:formatCode>
                <c:ptCount val="1"/>
                <c:pt idx="0">
                  <c:v>482300000</c:v>
                </c:pt>
              </c:numCache>
            </c:numRef>
          </c:val>
        </c:ser>
        <c:ser>
          <c:idx val="1"/>
          <c:order val="1"/>
          <c:tx>
            <c:strRef>
              <c:f>Costs!$AA$2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Costs!$AA$3</c:f>
              <c:numCache>
                <c:formatCode>0</c:formatCode>
                <c:ptCount val="1"/>
                <c:pt idx="0">
                  <c:v>477907692.30769229</c:v>
                </c:pt>
              </c:numCache>
            </c:numRef>
          </c:val>
        </c:ser>
        <c:ser>
          <c:idx val="2"/>
          <c:order val="2"/>
          <c:tx>
            <c:strRef>
              <c:f>Costs!$AB$2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Costs!$AB$3</c:f>
              <c:numCache>
                <c:formatCode>0</c:formatCode>
                <c:ptCount val="1"/>
                <c:pt idx="0">
                  <c:v>469338461.53846157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737536"/>
        <c:axId val="498739456"/>
      </c:barChart>
      <c:catAx>
        <c:axId val="49873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98739456"/>
        <c:crosses val="autoZero"/>
        <c:auto val="1"/>
        <c:lblAlgn val="ctr"/>
        <c:lblOffset val="100"/>
        <c:noMultiLvlLbl val="0"/>
      </c:catAx>
      <c:valAx>
        <c:axId val="498739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873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T2D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Costs!$AF$2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Costs!$AF$3</c:f>
              <c:numCache>
                <c:formatCode>0</c:formatCode>
                <c:ptCount val="1"/>
                <c:pt idx="0">
                  <c:v>502091538.46153843</c:v>
                </c:pt>
              </c:numCache>
            </c:numRef>
          </c:val>
        </c:ser>
        <c:ser>
          <c:idx val="1"/>
          <c:order val="1"/>
          <c:tx>
            <c:strRef>
              <c:f>Costs!$AG$2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Costs!$AG$3</c:f>
              <c:numCache>
                <c:formatCode>0</c:formatCode>
                <c:ptCount val="1"/>
                <c:pt idx="0">
                  <c:v>495813846.15384614</c:v>
                </c:pt>
              </c:numCache>
            </c:numRef>
          </c:val>
        </c:ser>
        <c:ser>
          <c:idx val="2"/>
          <c:order val="2"/>
          <c:tx>
            <c:strRef>
              <c:f>Costs!$AH$2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Costs!$AH$3</c:f>
              <c:numCache>
                <c:formatCode>0</c:formatCode>
                <c:ptCount val="1"/>
                <c:pt idx="0">
                  <c:v>483479230.76923078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009024"/>
        <c:axId val="499010560"/>
      </c:barChart>
      <c:catAx>
        <c:axId val="49900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99010560"/>
        <c:crosses val="autoZero"/>
        <c:auto val="1"/>
        <c:lblAlgn val="ctr"/>
        <c:lblOffset val="100"/>
        <c:noMultiLvlLbl val="0"/>
      </c:catAx>
      <c:valAx>
        <c:axId val="4990105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90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overweight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Costs!$AL$2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Costs!$AL$3</c:f>
              <c:numCache>
                <c:formatCode>0</c:formatCode>
                <c:ptCount val="1"/>
                <c:pt idx="0">
                  <c:v>48926781.608092308</c:v>
                </c:pt>
              </c:numCache>
            </c:numRef>
          </c:val>
        </c:ser>
        <c:ser>
          <c:idx val="1"/>
          <c:order val="1"/>
          <c:tx>
            <c:strRef>
              <c:f>Costs!$AM$2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Costs!$AM$3</c:f>
              <c:numCache>
                <c:formatCode>0</c:formatCode>
                <c:ptCount val="1"/>
                <c:pt idx="0">
                  <c:v>49114052.512823075</c:v>
                </c:pt>
              </c:numCache>
            </c:numRef>
          </c:val>
        </c:ser>
        <c:ser>
          <c:idx val="2"/>
          <c:order val="2"/>
          <c:tx>
            <c:strRef>
              <c:f>Costs!$AN$2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Costs!$AN$3</c:f>
              <c:numCache>
                <c:formatCode>0</c:formatCode>
                <c:ptCount val="1"/>
                <c:pt idx="0">
                  <c:v>49499260.338953845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8864"/>
        <c:axId val="500890240"/>
      </c:barChart>
      <c:catAx>
        <c:axId val="5007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00890240"/>
        <c:crosses val="autoZero"/>
        <c:auto val="1"/>
        <c:lblAlgn val="ctr"/>
        <c:lblOffset val="100"/>
        <c:noMultiLvlLbl val="0"/>
      </c:catAx>
      <c:valAx>
        <c:axId val="5008902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007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costs obesity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Costs!$AR$2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Costs!$AR$3</c:f>
              <c:numCache>
                <c:formatCode>0</c:formatCode>
                <c:ptCount val="1"/>
                <c:pt idx="0">
                  <c:v>117955384.61538461</c:v>
                </c:pt>
              </c:numCache>
            </c:numRef>
          </c:val>
        </c:ser>
        <c:ser>
          <c:idx val="1"/>
          <c:order val="1"/>
          <c:tx>
            <c:strRef>
              <c:f>Costs!$AS$2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Costs!$AS$3</c:f>
              <c:numCache>
                <c:formatCode>0</c:formatCode>
                <c:ptCount val="1"/>
                <c:pt idx="0">
                  <c:v>113965384.61538461</c:v>
                </c:pt>
              </c:numCache>
            </c:numRef>
          </c:val>
        </c:ser>
        <c:ser>
          <c:idx val="2"/>
          <c:order val="2"/>
          <c:tx>
            <c:strRef>
              <c:f>Costs!$AT$2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Costs!$AT$3</c:f>
              <c:numCache>
                <c:formatCode>0</c:formatCode>
                <c:ptCount val="1"/>
                <c:pt idx="0">
                  <c:v>105721538.46153846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95520"/>
        <c:axId val="501806976"/>
      </c:barChart>
      <c:catAx>
        <c:axId val="5015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01806976"/>
        <c:crosses val="autoZero"/>
        <c:auto val="1"/>
        <c:lblAlgn val="ctr"/>
        <c:lblOffset val="100"/>
        <c:noMultiLvlLbl val="0"/>
      </c:catAx>
      <c:valAx>
        <c:axId val="5018069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015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NASH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Costs!$K$2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Costs!$K$3</c:f>
              <c:numCache>
                <c:formatCode>0</c:formatCode>
                <c:ptCount val="1"/>
                <c:pt idx="0">
                  <c:v>458432.86063076917</c:v>
                </c:pt>
              </c:numCache>
            </c:numRef>
          </c:val>
        </c:ser>
        <c:ser>
          <c:idx val="1"/>
          <c:order val="1"/>
          <c:tx>
            <c:strRef>
              <c:f>Costs!$L$2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Costs!$L$3</c:f>
              <c:numCache>
                <c:formatCode>0</c:formatCode>
                <c:ptCount val="1"/>
                <c:pt idx="0">
                  <c:v>428528.18546923075</c:v>
                </c:pt>
              </c:numCache>
            </c:numRef>
          </c:val>
        </c:ser>
        <c:ser>
          <c:idx val="2"/>
          <c:order val="2"/>
          <c:tx>
            <c:strRef>
              <c:f>Costs!$M$2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Costs!$M$3</c:f>
              <c:numCache>
                <c:formatCode>0</c:formatCode>
                <c:ptCount val="1"/>
                <c:pt idx="0">
                  <c:v>367378.0692153846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08256"/>
        <c:axId val="542475776"/>
      </c:barChart>
      <c:catAx>
        <c:axId val="5026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542475776"/>
        <c:crosses val="autoZero"/>
        <c:auto val="1"/>
        <c:lblAlgn val="ctr"/>
        <c:lblOffset val="100"/>
        <c:noMultiLvlLbl val="0"/>
      </c:catAx>
      <c:valAx>
        <c:axId val="5424757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026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Steatosis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graphs'!$B$4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graphs'!$C$7:$AB$7</c:f>
                <c:numCache>
                  <c:formatCode>General</c:formatCode>
                  <c:ptCount val="26"/>
                  <c:pt idx="0">
                    <c:v>1019.6386353731218</c:v>
                  </c:pt>
                  <c:pt idx="1">
                    <c:v>916.0064985170377</c:v>
                  </c:pt>
                  <c:pt idx="2">
                    <c:v>851.5557846893355</c:v>
                  </c:pt>
                  <c:pt idx="3">
                    <c:v>799.24639060768254</c:v>
                  </c:pt>
                  <c:pt idx="4">
                    <c:v>748.03531226965936</c:v>
                  </c:pt>
                  <c:pt idx="5">
                    <c:v>725.17651799304747</c:v>
                  </c:pt>
                  <c:pt idx="6">
                    <c:v>696.24958117756944</c:v>
                  </c:pt>
                  <c:pt idx="7">
                    <c:v>675.15637461073777</c:v>
                  </c:pt>
                  <c:pt idx="8">
                    <c:v>662.14597328748323</c:v>
                  </c:pt>
                  <c:pt idx="9">
                    <c:v>666.35289262881793</c:v>
                  </c:pt>
                  <c:pt idx="10">
                    <c:v>674.2152835116616</c:v>
                  </c:pt>
                  <c:pt idx="11">
                    <c:v>674.4294016066317</c:v>
                  </c:pt>
                  <c:pt idx="12">
                    <c:v>669.48287912670855</c:v>
                  </c:pt>
                  <c:pt idx="13">
                    <c:v>684.03299342551793</c:v>
                  </c:pt>
                  <c:pt idx="14">
                    <c:v>689.70517670177799</c:v>
                  </c:pt>
                  <c:pt idx="15">
                    <c:v>685.06014939129523</c:v>
                  </c:pt>
                  <c:pt idx="16">
                    <c:v>699.3640898541438</c:v>
                  </c:pt>
                  <c:pt idx="17">
                    <c:v>694.6810003934844</c:v>
                  </c:pt>
                  <c:pt idx="18">
                    <c:v>717.41302175732926</c:v>
                  </c:pt>
                  <c:pt idx="19">
                    <c:v>740.56874034190616</c:v>
                  </c:pt>
                  <c:pt idx="20">
                    <c:v>744.81225147068335</c:v>
                  </c:pt>
                  <c:pt idx="21">
                    <c:v>756.14799277803309</c:v>
                  </c:pt>
                  <c:pt idx="22">
                    <c:v>772.53482715771304</c:v>
                  </c:pt>
                  <c:pt idx="23">
                    <c:v>792.10980351741796</c:v>
                  </c:pt>
                  <c:pt idx="24">
                    <c:v>818.40505154988318</c:v>
                  </c:pt>
                  <c:pt idx="25">
                    <c:v>840.64028851498438</c:v>
                  </c:pt>
                </c:numCache>
              </c:numRef>
            </c:plus>
            <c:minus>
              <c:numRef>
                <c:f>'Prevalence graphs'!$C$7:$AB$7</c:f>
                <c:numCache>
                  <c:formatCode>General</c:formatCode>
                  <c:ptCount val="26"/>
                  <c:pt idx="0">
                    <c:v>1019.6386353731218</c:v>
                  </c:pt>
                  <c:pt idx="1">
                    <c:v>916.0064985170377</c:v>
                  </c:pt>
                  <c:pt idx="2">
                    <c:v>851.5557846893355</c:v>
                  </c:pt>
                  <c:pt idx="3">
                    <c:v>799.24639060768254</c:v>
                  </c:pt>
                  <c:pt idx="4">
                    <c:v>748.03531226965936</c:v>
                  </c:pt>
                  <c:pt idx="5">
                    <c:v>725.17651799304747</c:v>
                  </c:pt>
                  <c:pt idx="6">
                    <c:v>696.24958117756944</c:v>
                  </c:pt>
                  <c:pt idx="7">
                    <c:v>675.15637461073777</c:v>
                  </c:pt>
                  <c:pt idx="8">
                    <c:v>662.14597328748323</c:v>
                  </c:pt>
                  <c:pt idx="9">
                    <c:v>666.35289262881793</c:v>
                  </c:pt>
                  <c:pt idx="10">
                    <c:v>674.2152835116616</c:v>
                  </c:pt>
                  <c:pt idx="11">
                    <c:v>674.4294016066317</c:v>
                  </c:pt>
                  <c:pt idx="12">
                    <c:v>669.48287912670855</c:v>
                  </c:pt>
                  <c:pt idx="13">
                    <c:v>684.03299342551793</c:v>
                  </c:pt>
                  <c:pt idx="14">
                    <c:v>689.70517670177799</c:v>
                  </c:pt>
                  <c:pt idx="15">
                    <c:v>685.06014939129523</c:v>
                  </c:pt>
                  <c:pt idx="16">
                    <c:v>699.3640898541438</c:v>
                  </c:pt>
                  <c:pt idx="17">
                    <c:v>694.6810003934844</c:v>
                  </c:pt>
                  <c:pt idx="18">
                    <c:v>717.41302175732926</c:v>
                  </c:pt>
                  <c:pt idx="19">
                    <c:v>740.56874034190616</c:v>
                  </c:pt>
                  <c:pt idx="20">
                    <c:v>744.81225147068335</c:v>
                  </c:pt>
                  <c:pt idx="21">
                    <c:v>756.14799277803309</c:v>
                  </c:pt>
                  <c:pt idx="22">
                    <c:v>772.53482715771304</c:v>
                  </c:pt>
                  <c:pt idx="23">
                    <c:v>792.10980351741796</c:v>
                  </c:pt>
                  <c:pt idx="24">
                    <c:v>818.40505154988318</c:v>
                  </c:pt>
                  <c:pt idx="25">
                    <c:v>840.64028851498438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graphs'!$C$4:$AB$4</c:f>
              <c:numCache>
                <c:formatCode>0</c:formatCode>
                <c:ptCount val="26"/>
                <c:pt idx="0">
                  <c:v>6348.7692307692305</c:v>
                </c:pt>
                <c:pt idx="1">
                  <c:v>6673.6923076923076</c:v>
                </c:pt>
                <c:pt idx="2">
                  <c:v>6947.2307692307695</c:v>
                </c:pt>
                <c:pt idx="3">
                  <c:v>7187.2307692307695</c:v>
                </c:pt>
                <c:pt idx="4">
                  <c:v>7385.6923076923076</c:v>
                </c:pt>
                <c:pt idx="5">
                  <c:v>7566.3076923076924</c:v>
                </c:pt>
                <c:pt idx="6">
                  <c:v>7729.4615384615381</c:v>
                </c:pt>
                <c:pt idx="7">
                  <c:v>7867.1538461538457</c:v>
                </c:pt>
                <c:pt idx="8">
                  <c:v>7974.3076923076924</c:v>
                </c:pt>
                <c:pt idx="9">
                  <c:v>8076.7692307692305</c:v>
                </c:pt>
                <c:pt idx="10">
                  <c:v>8160.4615384615381</c:v>
                </c:pt>
                <c:pt idx="11">
                  <c:v>8217.538461538461</c:v>
                </c:pt>
                <c:pt idx="12">
                  <c:v>8293.538461538461</c:v>
                </c:pt>
                <c:pt idx="13">
                  <c:v>8354.3076923076915</c:v>
                </c:pt>
                <c:pt idx="14">
                  <c:v>8398</c:v>
                </c:pt>
                <c:pt idx="15">
                  <c:v>8448.7692307692305</c:v>
                </c:pt>
                <c:pt idx="16">
                  <c:v>8470.1538461538457</c:v>
                </c:pt>
                <c:pt idx="17">
                  <c:v>8515</c:v>
                </c:pt>
                <c:pt idx="18">
                  <c:v>8522.3076923076915</c:v>
                </c:pt>
                <c:pt idx="19">
                  <c:v>8538.6923076923085</c:v>
                </c:pt>
                <c:pt idx="20">
                  <c:v>8548.6923076923085</c:v>
                </c:pt>
                <c:pt idx="21">
                  <c:v>8562.461538461539</c:v>
                </c:pt>
                <c:pt idx="22">
                  <c:v>8550.3076923076915</c:v>
                </c:pt>
                <c:pt idx="23">
                  <c:v>8553.461538461539</c:v>
                </c:pt>
                <c:pt idx="24">
                  <c:v>8548.6923076923085</c:v>
                </c:pt>
                <c:pt idx="25">
                  <c:v>8556.461538461539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graphs'!$B$5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graphs'!$C$8:$AB$8</c:f>
                <c:numCache>
                  <c:formatCode>General</c:formatCode>
                  <c:ptCount val="26"/>
                  <c:pt idx="0">
                    <c:v>1019.6386353731218</c:v>
                  </c:pt>
                  <c:pt idx="1">
                    <c:v>923.46059974962702</c:v>
                  </c:pt>
                  <c:pt idx="2">
                    <c:v>860.44799120117079</c:v>
                  </c:pt>
                  <c:pt idx="3">
                    <c:v>808.50740556414883</c:v>
                  </c:pt>
                  <c:pt idx="4">
                    <c:v>756.94202602922689</c:v>
                  </c:pt>
                  <c:pt idx="5">
                    <c:v>734.51035898455598</c:v>
                  </c:pt>
                  <c:pt idx="6">
                    <c:v>706.35068481656367</c:v>
                  </c:pt>
                  <c:pt idx="7">
                    <c:v>688.06634123522451</c:v>
                  </c:pt>
                  <c:pt idx="8">
                    <c:v>674.39312188087797</c:v>
                  </c:pt>
                  <c:pt idx="9">
                    <c:v>676.34016860499935</c:v>
                  </c:pt>
                  <c:pt idx="10">
                    <c:v>682.07324911607805</c:v>
                  </c:pt>
                  <c:pt idx="11">
                    <c:v>684.70448858349869</c:v>
                  </c:pt>
                  <c:pt idx="12">
                    <c:v>677.82123107923906</c:v>
                  </c:pt>
                  <c:pt idx="13">
                    <c:v>693.98258082260759</c:v>
                  </c:pt>
                  <c:pt idx="14">
                    <c:v>697.10516385080348</c:v>
                  </c:pt>
                  <c:pt idx="15">
                    <c:v>692.58773823099762</c:v>
                  </c:pt>
                  <c:pt idx="16">
                    <c:v>705.98703409318523</c:v>
                  </c:pt>
                  <c:pt idx="17">
                    <c:v>697.4130812632925</c:v>
                  </c:pt>
                  <c:pt idx="18">
                    <c:v>709.6563798873317</c:v>
                  </c:pt>
                  <c:pt idx="19">
                    <c:v>732.56350573914642</c:v>
                  </c:pt>
                  <c:pt idx="20">
                    <c:v>733.07304059025159</c:v>
                  </c:pt>
                  <c:pt idx="21">
                    <c:v>737.98140641415739</c:v>
                  </c:pt>
                  <c:pt idx="22">
                    <c:v>755.27614762522296</c:v>
                  </c:pt>
                  <c:pt idx="23">
                    <c:v>775.11390268152047</c:v>
                  </c:pt>
                  <c:pt idx="24">
                    <c:v>794.90510765594831</c:v>
                  </c:pt>
                  <c:pt idx="25">
                    <c:v>815.47179504916676</c:v>
                  </c:pt>
                </c:numCache>
              </c:numRef>
            </c:plus>
            <c:minus>
              <c:numRef>
                <c:f>'Prevalence graphs'!$C$8:$AB$8</c:f>
                <c:numCache>
                  <c:formatCode>General</c:formatCode>
                  <c:ptCount val="26"/>
                  <c:pt idx="0">
                    <c:v>1019.6386353731218</c:v>
                  </c:pt>
                  <c:pt idx="1">
                    <c:v>923.46059974962702</c:v>
                  </c:pt>
                  <c:pt idx="2">
                    <c:v>860.44799120117079</c:v>
                  </c:pt>
                  <c:pt idx="3">
                    <c:v>808.50740556414883</c:v>
                  </c:pt>
                  <c:pt idx="4">
                    <c:v>756.94202602922689</c:v>
                  </c:pt>
                  <c:pt idx="5">
                    <c:v>734.51035898455598</c:v>
                  </c:pt>
                  <c:pt idx="6">
                    <c:v>706.35068481656367</c:v>
                  </c:pt>
                  <c:pt idx="7">
                    <c:v>688.06634123522451</c:v>
                  </c:pt>
                  <c:pt idx="8">
                    <c:v>674.39312188087797</c:v>
                  </c:pt>
                  <c:pt idx="9">
                    <c:v>676.34016860499935</c:v>
                  </c:pt>
                  <c:pt idx="10">
                    <c:v>682.07324911607805</c:v>
                  </c:pt>
                  <c:pt idx="11">
                    <c:v>684.70448858349869</c:v>
                  </c:pt>
                  <c:pt idx="12">
                    <c:v>677.82123107923906</c:v>
                  </c:pt>
                  <c:pt idx="13">
                    <c:v>693.98258082260759</c:v>
                  </c:pt>
                  <c:pt idx="14">
                    <c:v>697.10516385080348</c:v>
                  </c:pt>
                  <c:pt idx="15">
                    <c:v>692.58773823099762</c:v>
                  </c:pt>
                  <c:pt idx="16">
                    <c:v>705.98703409318523</c:v>
                  </c:pt>
                  <c:pt idx="17">
                    <c:v>697.4130812632925</c:v>
                  </c:pt>
                  <c:pt idx="18">
                    <c:v>709.6563798873317</c:v>
                  </c:pt>
                  <c:pt idx="19">
                    <c:v>732.56350573914642</c:v>
                  </c:pt>
                  <c:pt idx="20">
                    <c:v>733.07304059025159</c:v>
                  </c:pt>
                  <c:pt idx="21">
                    <c:v>737.98140641415739</c:v>
                  </c:pt>
                  <c:pt idx="22">
                    <c:v>755.27614762522296</c:v>
                  </c:pt>
                  <c:pt idx="23">
                    <c:v>775.11390268152047</c:v>
                  </c:pt>
                  <c:pt idx="24">
                    <c:v>794.90510765594831</c:v>
                  </c:pt>
                  <c:pt idx="25">
                    <c:v>815.47179504916676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graphs'!$C$5:$AB$5</c:f>
              <c:numCache>
                <c:formatCode>0</c:formatCode>
                <c:ptCount val="26"/>
                <c:pt idx="0">
                  <c:v>6348.7692307692305</c:v>
                </c:pt>
                <c:pt idx="1">
                  <c:v>6643.4615384615381</c:v>
                </c:pt>
                <c:pt idx="2">
                  <c:v>6896.1538461538457</c:v>
                </c:pt>
                <c:pt idx="3">
                  <c:v>7121.0769230769229</c:v>
                </c:pt>
                <c:pt idx="4">
                  <c:v>7301</c:v>
                </c:pt>
                <c:pt idx="5">
                  <c:v>7471.3846153846152</c:v>
                </c:pt>
                <c:pt idx="6">
                  <c:v>7625.6923076923076</c:v>
                </c:pt>
                <c:pt idx="7">
                  <c:v>7754.6923076923076</c:v>
                </c:pt>
                <c:pt idx="8">
                  <c:v>7856.3846153846152</c:v>
                </c:pt>
                <c:pt idx="9">
                  <c:v>7957.2307692307695</c:v>
                </c:pt>
                <c:pt idx="10">
                  <c:v>8038.9230769230771</c:v>
                </c:pt>
                <c:pt idx="11">
                  <c:v>8097.6153846153848</c:v>
                </c:pt>
                <c:pt idx="12">
                  <c:v>8167.6153846153848</c:v>
                </c:pt>
                <c:pt idx="13">
                  <c:v>8230.1538461538457</c:v>
                </c:pt>
                <c:pt idx="14">
                  <c:v>8277.0769230769238</c:v>
                </c:pt>
                <c:pt idx="15">
                  <c:v>8331.6153846153848</c:v>
                </c:pt>
                <c:pt idx="16">
                  <c:v>8354</c:v>
                </c:pt>
                <c:pt idx="17">
                  <c:v>8391.6153846153848</c:v>
                </c:pt>
                <c:pt idx="18">
                  <c:v>8406.7692307692305</c:v>
                </c:pt>
                <c:pt idx="19">
                  <c:v>8424.6923076923085</c:v>
                </c:pt>
                <c:pt idx="20">
                  <c:v>8442.3846153846152</c:v>
                </c:pt>
                <c:pt idx="21">
                  <c:v>8457.538461538461</c:v>
                </c:pt>
                <c:pt idx="22">
                  <c:v>8455.6923076923085</c:v>
                </c:pt>
                <c:pt idx="23">
                  <c:v>8470.2307692307695</c:v>
                </c:pt>
                <c:pt idx="24">
                  <c:v>8468.8461538461543</c:v>
                </c:pt>
                <c:pt idx="25">
                  <c:v>8475.461538461539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graphs'!$B$6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graphs'!$C$9:$AB$9</c:f>
                <c:numCache>
                  <c:formatCode>General</c:formatCode>
                  <c:ptCount val="26"/>
                  <c:pt idx="0">
                    <c:v>1019.6386353731218</c:v>
                  </c:pt>
                  <c:pt idx="1">
                    <c:v>938.20142675214652</c:v>
                  </c:pt>
                  <c:pt idx="2">
                    <c:v>879.52806064812717</c:v>
                  </c:pt>
                  <c:pt idx="3">
                    <c:v>831.50368531848665</c:v>
                  </c:pt>
                  <c:pt idx="4">
                    <c:v>783.33640101795561</c:v>
                  </c:pt>
                  <c:pt idx="5">
                    <c:v>759.01121445512183</c:v>
                  </c:pt>
                  <c:pt idx="6">
                    <c:v>734.31114924487247</c:v>
                  </c:pt>
                  <c:pt idx="7">
                    <c:v>715.72088870770324</c:v>
                  </c:pt>
                  <c:pt idx="8">
                    <c:v>704.17508917386283</c:v>
                  </c:pt>
                  <c:pt idx="9">
                    <c:v>702.25561353794967</c:v>
                  </c:pt>
                  <c:pt idx="10">
                    <c:v>703.76880617456948</c:v>
                  </c:pt>
                  <c:pt idx="11">
                    <c:v>705.83751084507844</c:v>
                  </c:pt>
                  <c:pt idx="12">
                    <c:v>701.76038156631114</c:v>
                  </c:pt>
                  <c:pt idx="13">
                    <c:v>717.70169010274128</c:v>
                  </c:pt>
                  <c:pt idx="14">
                    <c:v>712.00480352079535</c:v>
                  </c:pt>
                  <c:pt idx="15">
                    <c:v>706.7875989709861</c:v>
                  </c:pt>
                  <c:pt idx="16">
                    <c:v>708.95335806054652</c:v>
                  </c:pt>
                  <c:pt idx="17">
                    <c:v>698.88607904242144</c:v>
                  </c:pt>
                  <c:pt idx="18">
                    <c:v>699.14950022769733</c:v>
                  </c:pt>
                  <c:pt idx="19">
                    <c:v>721.22785671504334</c:v>
                  </c:pt>
                  <c:pt idx="20">
                    <c:v>723.29454990146291</c:v>
                  </c:pt>
                  <c:pt idx="21">
                    <c:v>725.93371011359568</c:v>
                  </c:pt>
                  <c:pt idx="22">
                    <c:v>739.46804004535636</c:v>
                  </c:pt>
                  <c:pt idx="23">
                    <c:v>751.04362104345125</c:v>
                  </c:pt>
                  <c:pt idx="24">
                    <c:v>761.3694606571122</c:v>
                  </c:pt>
                  <c:pt idx="25">
                    <c:v>770.21370276631296</c:v>
                  </c:pt>
                </c:numCache>
              </c:numRef>
            </c:plus>
            <c:minus>
              <c:numRef>
                <c:f>'Prevalence graphs'!$C$9:$AB$9</c:f>
                <c:numCache>
                  <c:formatCode>General</c:formatCode>
                  <c:ptCount val="26"/>
                  <c:pt idx="0">
                    <c:v>1019.6386353731218</c:v>
                  </c:pt>
                  <c:pt idx="1">
                    <c:v>938.20142675214652</c:v>
                  </c:pt>
                  <c:pt idx="2">
                    <c:v>879.52806064812717</c:v>
                  </c:pt>
                  <c:pt idx="3">
                    <c:v>831.50368531848665</c:v>
                  </c:pt>
                  <c:pt idx="4">
                    <c:v>783.33640101795561</c:v>
                  </c:pt>
                  <c:pt idx="5">
                    <c:v>759.01121445512183</c:v>
                  </c:pt>
                  <c:pt idx="6">
                    <c:v>734.31114924487247</c:v>
                  </c:pt>
                  <c:pt idx="7">
                    <c:v>715.72088870770324</c:v>
                  </c:pt>
                  <c:pt idx="8">
                    <c:v>704.17508917386283</c:v>
                  </c:pt>
                  <c:pt idx="9">
                    <c:v>702.25561353794967</c:v>
                  </c:pt>
                  <c:pt idx="10">
                    <c:v>703.76880617456948</c:v>
                  </c:pt>
                  <c:pt idx="11">
                    <c:v>705.83751084507844</c:v>
                  </c:pt>
                  <c:pt idx="12">
                    <c:v>701.76038156631114</c:v>
                  </c:pt>
                  <c:pt idx="13">
                    <c:v>717.70169010274128</c:v>
                  </c:pt>
                  <c:pt idx="14">
                    <c:v>712.00480352079535</c:v>
                  </c:pt>
                  <c:pt idx="15">
                    <c:v>706.7875989709861</c:v>
                  </c:pt>
                  <c:pt idx="16">
                    <c:v>708.95335806054652</c:v>
                  </c:pt>
                  <c:pt idx="17">
                    <c:v>698.88607904242144</c:v>
                  </c:pt>
                  <c:pt idx="18">
                    <c:v>699.14950022769733</c:v>
                  </c:pt>
                  <c:pt idx="19">
                    <c:v>721.22785671504334</c:v>
                  </c:pt>
                  <c:pt idx="20">
                    <c:v>723.29454990146291</c:v>
                  </c:pt>
                  <c:pt idx="21">
                    <c:v>725.93371011359568</c:v>
                  </c:pt>
                  <c:pt idx="22">
                    <c:v>739.46804004535636</c:v>
                  </c:pt>
                  <c:pt idx="23">
                    <c:v>751.04362104345125</c:v>
                  </c:pt>
                  <c:pt idx="24">
                    <c:v>761.3694606571122</c:v>
                  </c:pt>
                  <c:pt idx="25">
                    <c:v>770.21370276631296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graphs'!$C$6:$AB$6</c:f>
              <c:numCache>
                <c:formatCode>0</c:formatCode>
                <c:ptCount val="26"/>
                <c:pt idx="0">
                  <c:v>6348.7692307692305</c:v>
                </c:pt>
                <c:pt idx="1">
                  <c:v>6582.9230769230771</c:v>
                </c:pt>
                <c:pt idx="2">
                  <c:v>6789.9230769230771</c:v>
                </c:pt>
                <c:pt idx="3">
                  <c:v>6981.0769230769229</c:v>
                </c:pt>
                <c:pt idx="4">
                  <c:v>7131.0769230769229</c:v>
                </c:pt>
                <c:pt idx="5">
                  <c:v>7276.7692307692305</c:v>
                </c:pt>
                <c:pt idx="6">
                  <c:v>7415.5384615384619</c:v>
                </c:pt>
                <c:pt idx="7">
                  <c:v>7526.3846153846152</c:v>
                </c:pt>
                <c:pt idx="8">
                  <c:v>7619.4615384615381</c:v>
                </c:pt>
                <c:pt idx="9">
                  <c:v>7718.2307692307695</c:v>
                </c:pt>
                <c:pt idx="10">
                  <c:v>7799.9230769230771</c:v>
                </c:pt>
                <c:pt idx="11">
                  <c:v>7856.8461538461543</c:v>
                </c:pt>
                <c:pt idx="12">
                  <c:v>7924.5384615384619</c:v>
                </c:pt>
                <c:pt idx="13">
                  <c:v>7988.7692307692305</c:v>
                </c:pt>
                <c:pt idx="14">
                  <c:v>8033.9230769230771</c:v>
                </c:pt>
                <c:pt idx="15">
                  <c:v>8088.4615384615381</c:v>
                </c:pt>
                <c:pt idx="16">
                  <c:v>8111.5384615384619</c:v>
                </c:pt>
                <c:pt idx="17">
                  <c:v>8157.6923076923076</c:v>
                </c:pt>
                <c:pt idx="18">
                  <c:v>8181.7692307692305</c:v>
                </c:pt>
                <c:pt idx="19">
                  <c:v>8199.6153846153848</c:v>
                </c:pt>
                <c:pt idx="20">
                  <c:v>8222.6153846153848</c:v>
                </c:pt>
                <c:pt idx="21">
                  <c:v>8242.6923076923085</c:v>
                </c:pt>
                <c:pt idx="22">
                  <c:v>8250.6923076923085</c:v>
                </c:pt>
                <c:pt idx="23">
                  <c:v>8268.6923076923085</c:v>
                </c:pt>
                <c:pt idx="24">
                  <c:v>8276.0769230769238</c:v>
                </c:pt>
                <c:pt idx="25">
                  <c:v>8287.0769230769238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95616"/>
        <c:axId val="492914176"/>
      </c:lineChart>
      <c:catAx>
        <c:axId val="4928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914176"/>
        <c:crosses val="autoZero"/>
        <c:auto val="1"/>
        <c:lblAlgn val="ctr"/>
        <c:lblOffset val="100"/>
        <c:noMultiLvlLbl val="0"/>
      </c:catAx>
      <c:valAx>
        <c:axId val="4929141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289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cirrhosis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Costs!$Q$2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Costs!$Q$3</c:f>
              <c:numCache>
                <c:formatCode>0</c:formatCode>
                <c:ptCount val="1"/>
                <c:pt idx="0">
                  <c:v>771242.77122307685</c:v>
                </c:pt>
              </c:numCache>
            </c:numRef>
          </c:val>
        </c:ser>
        <c:ser>
          <c:idx val="1"/>
          <c:order val="1"/>
          <c:tx>
            <c:strRef>
              <c:f>Costs!$R$2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Costs!$R$3</c:f>
              <c:numCache>
                <c:formatCode>0</c:formatCode>
                <c:ptCount val="1"/>
                <c:pt idx="0">
                  <c:v>685434.13953076932</c:v>
                </c:pt>
              </c:numCache>
            </c:numRef>
          </c:val>
        </c:ser>
        <c:ser>
          <c:idx val="2"/>
          <c:order val="2"/>
          <c:tx>
            <c:strRef>
              <c:f>Costs!$S$2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Costs!$S$3</c:f>
              <c:numCache>
                <c:formatCode>0</c:formatCode>
                <c:ptCount val="1"/>
                <c:pt idx="0">
                  <c:v>502490.1286538461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610752"/>
        <c:axId val="543625216"/>
      </c:barChart>
      <c:catAx>
        <c:axId val="54361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543625216"/>
        <c:crosses val="autoZero"/>
        <c:auto val="1"/>
        <c:lblAlgn val="ctr"/>
        <c:lblOffset val="100"/>
        <c:noMultiLvlLbl val="0"/>
      </c:catAx>
      <c:valAx>
        <c:axId val="5436252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361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HCC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Costs!$W$2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Costs!$W$3</c:f>
              <c:numCache>
                <c:formatCode>0</c:formatCode>
                <c:ptCount val="1"/>
                <c:pt idx="0">
                  <c:v>634550.11296153837</c:v>
                </c:pt>
              </c:numCache>
            </c:numRef>
          </c:val>
        </c:ser>
        <c:ser>
          <c:idx val="1"/>
          <c:order val="1"/>
          <c:tx>
            <c:strRef>
              <c:f>Costs!$X$2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Costs!$X$3</c:f>
              <c:numCache>
                <c:formatCode>0</c:formatCode>
                <c:ptCount val="1"/>
                <c:pt idx="0">
                  <c:v>543768.13271538459</c:v>
                </c:pt>
              </c:numCache>
            </c:numRef>
          </c:val>
        </c:ser>
        <c:ser>
          <c:idx val="2"/>
          <c:order val="2"/>
          <c:tx>
            <c:strRef>
              <c:f>Costs!$Y$2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Costs!$Y$3</c:f>
              <c:numCache>
                <c:formatCode>0</c:formatCode>
                <c:ptCount val="1"/>
                <c:pt idx="0">
                  <c:v>420771.431223077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156672"/>
        <c:axId val="544191232"/>
      </c:barChart>
      <c:catAx>
        <c:axId val="5441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44191232"/>
        <c:crosses val="autoZero"/>
        <c:auto val="1"/>
        <c:lblAlgn val="ctr"/>
        <c:lblOffset val="100"/>
        <c:noMultiLvlLbl val="0"/>
      </c:catAx>
      <c:valAx>
        <c:axId val="5441912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41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CHD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Costs!$AC$2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Costs!$AC$3</c:f>
              <c:numCache>
                <c:formatCode>0</c:formatCode>
                <c:ptCount val="1"/>
                <c:pt idx="0">
                  <c:v>19769230.769230768</c:v>
                </c:pt>
              </c:numCache>
            </c:numRef>
          </c:val>
        </c:ser>
        <c:ser>
          <c:idx val="1"/>
          <c:order val="1"/>
          <c:tx>
            <c:strRef>
              <c:f>Costs!$AD$2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Costs!$AD$3</c:f>
              <c:numCache>
                <c:formatCode>0</c:formatCode>
                <c:ptCount val="1"/>
                <c:pt idx="0">
                  <c:v>19500000</c:v>
                </c:pt>
              </c:numCache>
            </c:numRef>
          </c:val>
        </c:ser>
        <c:ser>
          <c:idx val="2"/>
          <c:order val="2"/>
          <c:tx>
            <c:strRef>
              <c:f>Costs!$AE$2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Costs!$AE$3</c:f>
              <c:numCache>
                <c:formatCode>0</c:formatCode>
                <c:ptCount val="1"/>
                <c:pt idx="0">
                  <c:v>18961538.46153846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37696"/>
        <c:axId val="544639616"/>
      </c:barChart>
      <c:catAx>
        <c:axId val="5446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44639616"/>
        <c:crosses val="autoZero"/>
        <c:auto val="1"/>
        <c:lblAlgn val="ctr"/>
        <c:lblOffset val="100"/>
        <c:noMultiLvlLbl val="0"/>
      </c:catAx>
      <c:valAx>
        <c:axId val="5446396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46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T2D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Costs!$AI$2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Costs!$AI$3</c:f>
              <c:numCache>
                <c:formatCode>0</c:formatCode>
                <c:ptCount val="1"/>
                <c:pt idx="0">
                  <c:v>21736153.846153848</c:v>
                </c:pt>
              </c:numCache>
            </c:numRef>
          </c:val>
        </c:ser>
        <c:ser>
          <c:idx val="1"/>
          <c:order val="1"/>
          <c:tx>
            <c:strRef>
              <c:f>Costs!$AJ$2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Costs!$AJ$3</c:f>
              <c:numCache>
                <c:formatCode>0</c:formatCode>
                <c:ptCount val="1"/>
                <c:pt idx="0">
                  <c:v>21363846.153846152</c:v>
                </c:pt>
              </c:numCache>
            </c:numRef>
          </c:val>
        </c:ser>
        <c:ser>
          <c:idx val="2"/>
          <c:order val="2"/>
          <c:tx>
            <c:strRef>
              <c:f>Costs!$AK$2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Costs!$AK$3</c:f>
              <c:numCache>
                <c:formatCode>0</c:formatCode>
                <c:ptCount val="1"/>
                <c:pt idx="0">
                  <c:v>20593076.923076924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83200"/>
        <c:axId val="612164736"/>
      </c:barChart>
      <c:catAx>
        <c:axId val="5464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12164736"/>
        <c:crosses val="autoZero"/>
        <c:auto val="1"/>
        <c:lblAlgn val="ctr"/>
        <c:lblOffset val="100"/>
        <c:noMultiLvlLbl val="0"/>
      </c:catAx>
      <c:valAx>
        <c:axId val="612164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64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overweight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Costs!$AO$2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Costs!$AO$3</c:f>
              <c:numCache>
                <c:formatCode>0</c:formatCode>
                <c:ptCount val="1"/>
                <c:pt idx="0">
                  <c:v>1726661.5990461537</c:v>
                </c:pt>
              </c:numCache>
            </c:numRef>
          </c:val>
        </c:ser>
        <c:ser>
          <c:idx val="1"/>
          <c:order val="1"/>
          <c:tx>
            <c:strRef>
              <c:f>Costs!$AP$2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Costs!$AP$3</c:f>
              <c:numCache>
                <c:formatCode>0</c:formatCode>
                <c:ptCount val="1"/>
                <c:pt idx="0">
                  <c:v>1750040.4446846156</c:v>
                </c:pt>
              </c:numCache>
            </c:numRef>
          </c:val>
        </c:ser>
        <c:ser>
          <c:idx val="2"/>
          <c:order val="2"/>
          <c:tx>
            <c:strRef>
              <c:f>Costs!$AQ$2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Costs!$AQ$3</c:f>
              <c:numCache>
                <c:formatCode>0</c:formatCode>
                <c:ptCount val="1"/>
                <c:pt idx="0">
                  <c:v>1793875.7235692306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108672"/>
        <c:axId val="626774400"/>
      </c:barChart>
      <c:catAx>
        <c:axId val="62610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626774400"/>
        <c:crosses val="autoZero"/>
        <c:auto val="1"/>
        <c:lblAlgn val="ctr"/>
        <c:lblOffset val="100"/>
        <c:noMultiLvlLbl val="0"/>
      </c:catAx>
      <c:valAx>
        <c:axId val="6267744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2610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Costs obesity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Costs!$AU$2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Costs!$AU$4</c:f>
                <c:numCache>
                  <c:formatCode>General</c:formatCode>
                  <c:ptCount val="1"/>
                  <c:pt idx="0">
                    <c:v>1384526.9202508877</c:v>
                  </c:pt>
                </c:numCache>
              </c:numRef>
            </c:plus>
            <c:minus>
              <c:numRef>
                <c:f>Costs!$AU$4</c:f>
                <c:numCache>
                  <c:formatCode>General</c:formatCode>
                  <c:ptCount val="1"/>
                  <c:pt idx="0">
                    <c:v>1384526.9202508877</c:v>
                  </c:pt>
                </c:numCache>
              </c:numRef>
            </c:minus>
          </c:errBars>
          <c:val>
            <c:numRef>
              <c:f>Costs!$AU$3</c:f>
              <c:numCache>
                <c:formatCode>0</c:formatCode>
                <c:ptCount val="1"/>
                <c:pt idx="0">
                  <c:v>4240769.230769231</c:v>
                </c:pt>
              </c:numCache>
            </c:numRef>
          </c:val>
        </c:ser>
        <c:ser>
          <c:idx val="1"/>
          <c:order val="1"/>
          <c:tx>
            <c:strRef>
              <c:f>Costs!$AV$2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Costs!$AV$3</c:f>
              <c:numCache>
                <c:formatCode>0</c:formatCode>
                <c:ptCount val="1"/>
                <c:pt idx="0">
                  <c:v>4058461.5384615385</c:v>
                </c:pt>
              </c:numCache>
            </c:numRef>
          </c:val>
        </c:ser>
        <c:ser>
          <c:idx val="2"/>
          <c:order val="2"/>
          <c:tx>
            <c:strRef>
              <c:f>Costs!$AW$2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Costs!$AW$3</c:f>
              <c:numCache>
                <c:formatCode>0</c:formatCode>
                <c:ptCount val="1"/>
                <c:pt idx="0">
                  <c:v>3686923.076923077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318208"/>
        <c:axId val="544319744"/>
      </c:barChart>
      <c:catAx>
        <c:axId val="5443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44319744"/>
        <c:crosses val="autoZero"/>
        <c:auto val="1"/>
        <c:lblAlgn val="ctr"/>
        <c:lblOffset val="100"/>
        <c:noMultiLvlLbl val="0"/>
      </c:catAx>
      <c:valAx>
        <c:axId val="5443197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431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NASH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DALYs!$B$2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DALYs!$B$3</c:f>
              <c:numCache>
                <c:formatCode>0</c:formatCode>
                <c:ptCount val="1"/>
                <c:pt idx="0">
                  <c:v>6273.0710541923072</c:v>
                </c:pt>
              </c:numCache>
            </c:numRef>
          </c:val>
        </c:ser>
        <c:ser>
          <c:idx val="1"/>
          <c:order val="1"/>
          <c:tx>
            <c:strRef>
              <c:f>DALYs!$C$2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DALYs!$C$3</c:f>
              <c:numCache>
                <c:formatCode>0</c:formatCode>
                <c:ptCount val="1"/>
                <c:pt idx="0">
                  <c:v>5896.3622324692315</c:v>
                </c:pt>
              </c:numCache>
            </c:numRef>
          </c:val>
        </c:ser>
        <c:ser>
          <c:idx val="2"/>
          <c:order val="2"/>
          <c:tx>
            <c:strRef>
              <c:f>DALYs!$D$2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DALYs!$D$3</c:f>
              <c:numCache>
                <c:formatCode>0</c:formatCode>
                <c:ptCount val="1"/>
                <c:pt idx="0">
                  <c:v>5084.8175892161535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772864"/>
        <c:axId val="544774400"/>
      </c:barChart>
      <c:catAx>
        <c:axId val="544772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44774400"/>
        <c:crosses val="autoZero"/>
        <c:auto val="1"/>
        <c:lblAlgn val="ctr"/>
        <c:lblOffset val="100"/>
        <c:noMultiLvlLbl val="0"/>
      </c:catAx>
      <c:valAx>
        <c:axId val="5447744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477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DALYs NASH 2035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DALYs!$E$2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DALYs!$E$3</c:f>
              <c:numCache>
                <c:formatCode>0</c:formatCode>
                <c:ptCount val="1"/>
                <c:pt idx="0">
                  <c:v>297.75464106153839</c:v>
                </c:pt>
              </c:numCache>
            </c:numRef>
          </c:val>
        </c:ser>
        <c:ser>
          <c:idx val="1"/>
          <c:order val="1"/>
          <c:tx>
            <c:strRef>
              <c:f>DALYs!$F$2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DALYs!$F$3</c:f>
              <c:numCache>
                <c:formatCode>0</c:formatCode>
                <c:ptCount val="1"/>
                <c:pt idx="0">
                  <c:v>278.18289637692311</c:v>
                </c:pt>
              </c:numCache>
            </c:numRef>
          </c:val>
        </c:ser>
        <c:ser>
          <c:idx val="2"/>
          <c:order val="2"/>
          <c:tx>
            <c:strRef>
              <c:f>DALYs!$G$2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DALYs!$G$3</c:f>
              <c:numCache>
                <c:formatCode>0</c:formatCode>
                <c:ptCount val="1"/>
                <c:pt idx="0">
                  <c:v>238.05656070769231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41728"/>
        <c:axId val="544843264"/>
      </c:barChart>
      <c:catAx>
        <c:axId val="54484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44843264"/>
        <c:crosses val="autoZero"/>
        <c:auto val="1"/>
        <c:lblAlgn val="ctr"/>
        <c:lblOffset val="100"/>
        <c:noMultiLvlLbl val="0"/>
      </c:catAx>
      <c:valAx>
        <c:axId val="5448432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48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cirrhosis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DALYs!$H$2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DALYs!$H$3</c:f>
              <c:numCache>
                <c:formatCode>0</c:formatCode>
                <c:ptCount val="1"/>
                <c:pt idx="0">
                  <c:v>999.75619347153838</c:v>
                </c:pt>
              </c:numCache>
            </c:numRef>
          </c:val>
        </c:ser>
        <c:ser>
          <c:idx val="1"/>
          <c:order val="1"/>
          <c:tx>
            <c:strRef>
              <c:f>DALYs!$I$2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DALYs!$I$3</c:f>
              <c:numCache>
                <c:formatCode>0</c:formatCode>
                <c:ptCount val="1"/>
                <c:pt idx="0">
                  <c:v>907.23651074076929</c:v>
                </c:pt>
              </c:numCache>
            </c:numRef>
          </c:val>
        </c:ser>
        <c:ser>
          <c:idx val="2"/>
          <c:order val="2"/>
          <c:tx>
            <c:strRef>
              <c:f>DALYs!$J$2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DALYs!$J$3</c:f>
              <c:numCache>
                <c:formatCode>0</c:formatCode>
                <c:ptCount val="1"/>
                <c:pt idx="0">
                  <c:v>703.07721984538466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975872"/>
        <c:axId val="544989952"/>
      </c:barChart>
      <c:catAx>
        <c:axId val="54497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44989952"/>
        <c:crosses val="autoZero"/>
        <c:auto val="1"/>
        <c:lblAlgn val="ctr"/>
        <c:lblOffset val="100"/>
        <c:noMultiLvlLbl val="0"/>
      </c:catAx>
      <c:valAx>
        <c:axId val="544989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49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HCC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DALYs!$N$2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DALYs!$N$3</c:f>
              <c:numCache>
                <c:formatCode>0</c:formatCode>
                <c:ptCount val="1"/>
                <c:pt idx="0">
                  <c:v>6384.8478525204609</c:v>
                </c:pt>
              </c:numCache>
            </c:numRef>
          </c:val>
        </c:ser>
        <c:ser>
          <c:idx val="1"/>
          <c:order val="1"/>
          <c:tx>
            <c:strRef>
              <c:f>DALYs!$O$2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DALYs!$O$3</c:f>
              <c:numCache>
                <c:formatCode>0</c:formatCode>
                <c:ptCount val="1"/>
                <c:pt idx="0">
                  <c:v>5856.0152353680769</c:v>
                </c:pt>
              </c:numCache>
            </c:numRef>
          </c:val>
        </c:ser>
        <c:ser>
          <c:idx val="2"/>
          <c:order val="2"/>
          <c:tx>
            <c:strRef>
              <c:f>DALYs!$P$2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DALYs!$P$3</c:f>
              <c:numCache>
                <c:formatCode>0</c:formatCode>
                <c:ptCount val="1"/>
                <c:pt idx="0">
                  <c:v>4849.3648770609998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081600"/>
        <c:axId val="545095680"/>
      </c:barChart>
      <c:catAx>
        <c:axId val="54508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45095680"/>
        <c:crosses val="autoZero"/>
        <c:auto val="1"/>
        <c:lblAlgn val="ctr"/>
        <c:lblOffset val="100"/>
        <c:noMultiLvlLbl val="0"/>
      </c:catAx>
      <c:valAx>
        <c:axId val="5450956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508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NASH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graphs'!$B$12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graphs'!$C$15:$AB$15</c:f>
                <c:numCache>
                  <c:formatCode>General</c:formatCode>
                  <c:ptCount val="26"/>
                  <c:pt idx="0">
                    <c:v>75.696138114462528</c:v>
                  </c:pt>
                  <c:pt idx="1">
                    <c:v>116.45279918434689</c:v>
                  </c:pt>
                  <c:pt idx="2">
                    <c:v>196.3728189533079</c:v>
                  </c:pt>
                  <c:pt idx="3">
                    <c:v>278.580297667514</c:v>
                  </c:pt>
                  <c:pt idx="4">
                    <c:v>364.18960859134512</c:v>
                  </c:pt>
                  <c:pt idx="5">
                    <c:v>458.35942332054827</c:v>
                  </c:pt>
                  <c:pt idx="6">
                    <c:v>544.88356065728044</c:v>
                  </c:pt>
                  <c:pt idx="7">
                    <c:v>616.59743947478728</c:v>
                  </c:pt>
                  <c:pt idx="8">
                    <c:v>693.26823962374476</c:v>
                  </c:pt>
                  <c:pt idx="9">
                    <c:v>764.97744097920997</c:v>
                  </c:pt>
                  <c:pt idx="10">
                    <c:v>844.88451645999885</c:v>
                  </c:pt>
                  <c:pt idx="11">
                    <c:v>903.93469288111896</c:v>
                  </c:pt>
                  <c:pt idx="12">
                    <c:v>942.90368593337553</c:v>
                  </c:pt>
                  <c:pt idx="13">
                    <c:v>996.30390316189232</c:v>
                  </c:pt>
                  <c:pt idx="14">
                    <c:v>1046.3117245123801</c:v>
                  </c:pt>
                  <c:pt idx="15">
                    <c:v>1084.3613832424389</c:v>
                  </c:pt>
                  <c:pt idx="16">
                    <c:v>1132.4985050344771</c:v>
                  </c:pt>
                  <c:pt idx="17">
                    <c:v>1151.9625805477574</c:v>
                  </c:pt>
                  <c:pt idx="18">
                    <c:v>1183.3315320707461</c:v>
                  </c:pt>
                  <c:pt idx="19">
                    <c:v>1202.293675788173</c:v>
                  </c:pt>
                  <c:pt idx="20">
                    <c:v>1229.7120603943388</c:v>
                  </c:pt>
                  <c:pt idx="21">
                    <c:v>1232.7819600183748</c:v>
                  </c:pt>
                  <c:pt idx="22">
                    <c:v>1237.6414532746976</c:v>
                  </c:pt>
                  <c:pt idx="23">
                    <c:v>1269.0333785903078</c:v>
                  </c:pt>
                  <c:pt idx="24">
                    <c:v>1271.4621411317605</c:v>
                  </c:pt>
                  <c:pt idx="25">
                    <c:v>1270.925684166685</c:v>
                  </c:pt>
                </c:numCache>
              </c:numRef>
            </c:plus>
            <c:minus>
              <c:numRef>
                <c:f>'Prevalence graphs'!$C$15:$AB$15</c:f>
                <c:numCache>
                  <c:formatCode>General</c:formatCode>
                  <c:ptCount val="26"/>
                  <c:pt idx="0">
                    <c:v>75.696138114462528</c:v>
                  </c:pt>
                  <c:pt idx="1">
                    <c:v>116.45279918434689</c:v>
                  </c:pt>
                  <c:pt idx="2">
                    <c:v>196.3728189533079</c:v>
                  </c:pt>
                  <c:pt idx="3">
                    <c:v>278.580297667514</c:v>
                  </c:pt>
                  <c:pt idx="4">
                    <c:v>364.18960859134512</c:v>
                  </c:pt>
                  <c:pt idx="5">
                    <c:v>458.35942332054827</c:v>
                  </c:pt>
                  <c:pt idx="6">
                    <c:v>544.88356065728044</c:v>
                  </c:pt>
                  <c:pt idx="7">
                    <c:v>616.59743947478728</c:v>
                  </c:pt>
                  <c:pt idx="8">
                    <c:v>693.26823962374476</c:v>
                  </c:pt>
                  <c:pt idx="9">
                    <c:v>764.97744097920997</c:v>
                  </c:pt>
                  <c:pt idx="10">
                    <c:v>844.88451645999885</c:v>
                  </c:pt>
                  <c:pt idx="11">
                    <c:v>903.93469288111896</c:v>
                  </c:pt>
                  <c:pt idx="12">
                    <c:v>942.90368593337553</c:v>
                  </c:pt>
                  <c:pt idx="13">
                    <c:v>996.30390316189232</c:v>
                  </c:pt>
                  <c:pt idx="14">
                    <c:v>1046.3117245123801</c:v>
                  </c:pt>
                  <c:pt idx="15">
                    <c:v>1084.3613832424389</c:v>
                  </c:pt>
                  <c:pt idx="16">
                    <c:v>1132.4985050344771</c:v>
                  </c:pt>
                  <c:pt idx="17">
                    <c:v>1151.9625805477574</c:v>
                  </c:pt>
                  <c:pt idx="18">
                    <c:v>1183.3315320707461</c:v>
                  </c:pt>
                  <c:pt idx="19">
                    <c:v>1202.293675788173</c:v>
                  </c:pt>
                  <c:pt idx="20">
                    <c:v>1229.7120603943388</c:v>
                  </c:pt>
                  <c:pt idx="21">
                    <c:v>1232.7819600183748</c:v>
                  </c:pt>
                  <c:pt idx="22">
                    <c:v>1237.6414532746976</c:v>
                  </c:pt>
                  <c:pt idx="23">
                    <c:v>1269.0333785903078</c:v>
                  </c:pt>
                  <c:pt idx="24">
                    <c:v>1271.4621411317605</c:v>
                  </c:pt>
                  <c:pt idx="25">
                    <c:v>1270.925684166685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graphs'!$C$12:$AB$12</c:f>
              <c:numCache>
                <c:formatCode>0</c:formatCode>
                <c:ptCount val="26"/>
                <c:pt idx="0">
                  <c:v>704.30769230769226</c:v>
                </c:pt>
                <c:pt idx="1">
                  <c:v>859.23076923076928</c:v>
                </c:pt>
                <c:pt idx="2">
                  <c:v>1025.1538461538462</c:v>
                </c:pt>
                <c:pt idx="3">
                  <c:v>1188.3076923076924</c:v>
                </c:pt>
                <c:pt idx="4">
                  <c:v>1359.9230769230769</c:v>
                </c:pt>
                <c:pt idx="5">
                  <c:v>1521.8461538461538</c:v>
                </c:pt>
                <c:pt idx="6">
                  <c:v>1689.4615384615386</c:v>
                </c:pt>
                <c:pt idx="7">
                  <c:v>1827.4615384615386</c:v>
                </c:pt>
                <c:pt idx="8">
                  <c:v>1976.6153846153845</c:v>
                </c:pt>
                <c:pt idx="9">
                  <c:v>2119.7692307692309</c:v>
                </c:pt>
                <c:pt idx="10">
                  <c:v>2263</c:v>
                </c:pt>
                <c:pt idx="11">
                  <c:v>2406.3846153846152</c:v>
                </c:pt>
                <c:pt idx="12">
                  <c:v>2524.1538461538462</c:v>
                </c:pt>
                <c:pt idx="13">
                  <c:v>2641.3846153846152</c:v>
                </c:pt>
                <c:pt idx="14">
                  <c:v>2757.0769230769229</c:v>
                </c:pt>
                <c:pt idx="15">
                  <c:v>2863.0769230769229</c:v>
                </c:pt>
                <c:pt idx="16">
                  <c:v>2964.4615384615386</c:v>
                </c:pt>
                <c:pt idx="17">
                  <c:v>3045.4615384615386</c:v>
                </c:pt>
                <c:pt idx="18">
                  <c:v>3139.1538461538462</c:v>
                </c:pt>
                <c:pt idx="19">
                  <c:v>3215.3846153846152</c:v>
                </c:pt>
                <c:pt idx="20">
                  <c:v>3302.6923076923076</c:v>
                </c:pt>
                <c:pt idx="21">
                  <c:v>3360.1538461538462</c:v>
                </c:pt>
                <c:pt idx="22">
                  <c:v>3422.3076923076924</c:v>
                </c:pt>
                <c:pt idx="23">
                  <c:v>3490.7692307692309</c:v>
                </c:pt>
                <c:pt idx="24">
                  <c:v>3544.8461538461538</c:v>
                </c:pt>
                <c:pt idx="25">
                  <c:v>3587.5384615384614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graphs'!$B$13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graphs'!$C$16:$AB$16</c:f>
                <c:numCache>
                  <c:formatCode>General</c:formatCode>
                  <c:ptCount val="26"/>
                  <c:pt idx="0">
                    <c:v>75.696138114462528</c:v>
                  </c:pt>
                  <c:pt idx="1">
                    <c:v>112.5717654070678</c:v>
                  </c:pt>
                  <c:pt idx="2">
                    <c:v>183.12652850908026</c:v>
                  </c:pt>
                  <c:pt idx="3">
                    <c:v>256.2220976293994</c:v>
                  </c:pt>
                  <c:pt idx="4">
                    <c:v>333.33670806970173</c:v>
                  </c:pt>
                  <c:pt idx="5">
                    <c:v>416.96309771018224</c:v>
                  </c:pt>
                  <c:pt idx="6">
                    <c:v>494.63220452319854</c:v>
                  </c:pt>
                  <c:pt idx="7">
                    <c:v>560.45977533032078</c:v>
                  </c:pt>
                  <c:pt idx="8">
                    <c:v>628.41197431896182</c:v>
                  </c:pt>
                  <c:pt idx="9">
                    <c:v>692.86057410414753</c:v>
                  </c:pt>
                  <c:pt idx="10">
                    <c:v>764.84637433367038</c:v>
                  </c:pt>
                  <c:pt idx="11">
                    <c:v>819.85433833985087</c:v>
                  </c:pt>
                  <c:pt idx="12">
                    <c:v>854.54154634977806</c:v>
                  </c:pt>
                  <c:pt idx="13">
                    <c:v>900.89874257804263</c:v>
                  </c:pt>
                  <c:pt idx="14">
                    <c:v>944.93146177679012</c:v>
                  </c:pt>
                  <c:pt idx="15">
                    <c:v>979.38877811532279</c:v>
                  </c:pt>
                  <c:pt idx="16">
                    <c:v>1025.4635263074852</c:v>
                  </c:pt>
                  <c:pt idx="17">
                    <c:v>1039.6715343839535</c:v>
                  </c:pt>
                  <c:pt idx="18">
                    <c:v>1066.607606846233</c:v>
                  </c:pt>
                  <c:pt idx="19">
                    <c:v>1087.3168702505084</c:v>
                  </c:pt>
                  <c:pt idx="20">
                    <c:v>1110.6198546480525</c:v>
                  </c:pt>
                  <c:pt idx="21">
                    <c:v>1119.091289220619</c:v>
                  </c:pt>
                  <c:pt idx="22">
                    <c:v>1126.6131261860367</c:v>
                  </c:pt>
                  <c:pt idx="23">
                    <c:v>1153.6743718281245</c:v>
                  </c:pt>
                  <c:pt idx="24">
                    <c:v>1159.4749372787301</c:v>
                  </c:pt>
                  <c:pt idx="25">
                    <c:v>1160.5637632291946</c:v>
                  </c:pt>
                </c:numCache>
              </c:numRef>
            </c:plus>
            <c:minus>
              <c:numRef>
                <c:f>'Prevalence graphs'!$C$16:$AB$16</c:f>
                <c:numCache>
                  <c:formatCode>General</c:formatCode>
                  <c:ptCount val="26"/>
                  <c:pt idx="0">
                    <c:v>75.696138114462528</c:v>
                  </c:pt>
                  <c:pt idx="1">
                    <c:v>112.5717654070678</c:v>
                  </c:pt>
                  <c:pt idx="2">
                    <c:v>183.12652850908026</c:v>
                  </c:pt>
                  <c:pt idx="3">
                    <c:v>256.2220976293994</c:v>
                  </c:pt>
                  <c:pt idx="4">
                    <c:v>333.33670806970173</c:v>
                  </c:pt>
                  <c:pt idx="5">
                    <c:v>416.96309771018224</c:v>
                  </c:pt>
                  <c:pt idx="6">
                    <c:v>494.63220452319854</c:v>
                  </c:pt>
                  <c:pt idx="7">
                    <c:v>560.45977533032078</c:v>
                  </c:pt>
                  <c:pt idx="8">
                    <c:v>628.41197431896182</c:v>
                  </c:pt>
                  <c:pt idx="9">
                    <c:v>692.86057410414753</c:v>
                  </c:pt>
                  <c:pt idx="10">
                    <c:v>764.84637433367038</c:v>
                  </c:pt>
                  <c:pt idx="11">
                    <c:v>819.85433833985087</c:v>
                  </c:pt>
                  <c:pt idx="12">
                    <c:v>854.54154634977806</c:v>
                  </c:pt>
                  <c:pt idx="13">
                    <c:v>900.89874257804263</c:v>
                  </c:pt>
                  <c:pt idx="14">
                    <c:v>944.93146177679012</c:v>
                  </c:pt>
                  <c:pt idx="15">
                    <c:v>979.38877811532279</c:v>
                  </c:pt>
                  <c:pt idx="16">
                    <c:v>1025.4635263074852</c:v>
                  </c:pt>
                  <c:pt idx="17">
                    <c:v>1039.6715343839535</c:v>
                  </c:pt>
                  <c:pt idx="18">
                    <c:v>1066.607606846233</c:v>
                  </c:pt>
                  <c:pt idx="19">
                    <c:v>1087.3168702505084</c:v>
                  </c:pt>
                  <c:pt idx="20">
                    <c:v>1110.6198546480525</c:v>
                  </c:pt>
                  <c:pt idx="21">
                    <c:v>1119.091289220619</c:v>
                  </c:pt>
                  <c:pt idx="22">
                    <c:v>1126.6131261860367</c:v>
                  </c:pt>
                  <c:pt idx="23">
                    <c:v>1153.6743718281245</c:v>
                  </c:pt>
                  <c:pt idx="24">
                    <c:v>1159.4749372787301</c:v>
                  </c:pt>
                  <c:pt idx="25">
                    <c:v>1160.5637632291946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graphs'!$C$13:$AB$13</c:f>
              <c:numCache>
                <c:formatCode>0</c:formatCode>
                <c:ptCount val="26"/>
                <c:pt idx="0">
                  <c:v>704.30769230769226</c:v>
                </c:pt>
                <c:pt idx="1">
                  <c:v>849.53846153846155</c:v>
                </c:pt>
                <c:pt idx="2">
                  <c:v>1002.4615384615385</c:v>
                </c:pt>
                <c:pt idx="3">
                  <c:v>1152.9230769230769</c:v>
                </c:pt>
                <c:pt idx="4">
                  <c:v>1310.8461538461538</c:v>
                </c:pt>
                <c:pt idx="5">
                  <c:v>1457.0769230769231</c:v>
                </c:pt>
                <c:pt idx="6">
                  <c:v>1610.5384615384614</c:v>
                </c:pt>
                <c:pt idx="7">
                  <c:v>1735.6153846153845</c:v>
                </c:pt>
                <c:pt idx="8">
                  <c:v>1872.0769230769231</c:v>
                </c:pt>
                <c:pt idx="9">
                  <c:v>2001.6153846153845</c:v>
                </c:pt>
                <c:pt idx="10">
                  <c:v>2132.8461538461538</c:v>
                </c:pt>
                <c:pt idx="11">
                  <c:v>2264.6923076923076</c:v>
                </c:pt>
                <c:pt idx="12">
                  <c:v>2375.2307692307691</c:v>
                </c:pt>
                <c:pt idx="13">
                  <c:v>2482.3846153846152</c:v>
                </c:pt>
                <c:pt idx="14">
                  <c:v>2585.6153846153848</c:v>
                </c:pt>
                <c:pt idx="15">
                  <c:v>2680.0769230769229</c:v>
                </c:pt>
                <c:pt idx="16">
                  <c:v>2776.6923076923076</c:v>
                </c:pt>
                <c:pt idx="17">
                  <c:v>2853.8461538461538</c:v>
                </c:pt>
                <c:pt idx="18">
                  <c:v>2938.5384615384614</c:v>
                </c:pt>
                <c:pt idx="19">
                  <c:v>3009.1538461538462</c:v>
                </c:pt>
                <c:pt idx="20">
                  <c:v>3087</c:v>
                </c:pt>
                <c:pt idx="21">
                  <c:v>3141.3846153846152</c:v>
                </c:pt>
                <c:pt idx="22">
                  <c:v>3197.3076923076924</c:v>
                </c:pt>
                <c:pt idx="23">
                  <c:v>3256.4615384615386</c:v>
                </c:pt>
                <c:pt idx="24">
                  <c:v>3307.1538461538462</c:v>
                </c:pt>
                <c:pt idx="25">
                  <c:v>3348.5384615384614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graphs'!$B$14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graphs'!$C$17:$AB$17</c:f>
                <c:numCache>
                  <c:formatCode>General</c:formatCode>
                  <c:ptCount val="26"/>
                  <c:pt idx="0">
                    <c:v>75.696138114462528</c:v>
                  </c:pt>
                  <c:pt idx="1">
                    <c:v>106.21776225166617</c:v>
                  </c:pt>
                  <c:pt idx="2">
                    <c:v>154.28567984721448</c:v>
                  </c:pt>
                  <c:pt idx="3">
                    <c:v>208.14423765417831</c:v>
                  </c:pt>
                  <c:pt idx="4">
                    <c:v>266.30264848798629</c:v>
                  </c:pt>
                  <c:pt idx="5">
                    <c:v>326.53774576346302</c:v>
                  </c:pt>
                  <c:pt idx="6">
                    <c:v>381.87778025600608</c:v>
                  </c:pt>
                  <c:pt idx="7">
                    <c:v>432.00741008328077</c:v>
                  </c:pt>
                  <c:pt idx="8">
                    <c:v>483.33383663171782</c:v>
                  </c:pt>
                  <c:pt idx="9">
                    <c:v>532.27167508207174</c:v>
                  </c:pt>
                  <c:pt idx="10">
                    <c:v>585.65881579697066</c:v>
                  </c:pt>
                  <c:pt idx="11">
                    <c:v>629.55749463671259</c:v>
                  </c:pt>
                  <c:pt idx="12">
                    <c:v>657.9029082519628</c:v>
                  </c:pt>
                  <c:pt idx="13">
                    <c:v>693.96635493022848</c:v>
                  </c:pt>
                  <c:pt idx="14">
                    <c:v>732.40032542755637</c:v>
                  </c:pt>
                  <c:pt idx="15">
                    <c:v>760.83583748245792</c:v>
                  </c:pt>
                  <c:pt idx="16">
                    <c:v>795.1052328848973</c:v>
                  </c:pt>
                  <c:pt idx="17">
                    <c:v>808.39532774327665</c:v>
                  </c:pt>
                  <c:pt idx="18">
                    <c:v>831.9112876578514</c:v>
                  </c:pt>
                  <c:pt idx="19">
                    <c:v>847.19554060657606</c:v>
                  </c:pt>
                  <c:pt idx="20">
                    <c:v>864.76743119706555</c:v>
                  </c:pt>
                  <c:pt idx="21">
                    <c:v>876.69478809862323</c:v>
                  </c:pt>
                  <c:pt idx="22">
                    <c:v>883.83766481830776</c:v>
                  </c:pt>
                  <c:pt idx="23">
                    <c:v>911.33376474770796</c:v>
                  </c:pt>
                  <c:pt idx="24">
                    <c:v>919.51179482832219</c:v>
                  </c:pt>
                  <c:pt idx="25">
                    <c:v>922.85388331026081</c:v>
                  </c:pt>
                </c:numCache>
              </c:numRef>
            </c:plus>
            <c:minus>
              <c:numRef>
                <c:f>'Prevalence graphs'!$C$9:$AB$9</c:f>
                <c:numCache>
                  <c:formatCode>General</c:formatCode>
                  <c:ptCount val="26"/>
                  <c:pt idx="0">
                    <c:v>1019.6386353731218</c:v>
                  </c:pt>
                  <c:pt idx="1">
                    <c:v>938.20142675214652</c:v>
                  </c:pt>
                  <c:pt idx="2">
                    <c:v>879.52806064812717</c:v>
                  </c:pt>
                  <c:pt idx="3">
                    <c:v>831.50368531848665</c:v>
                  </c:pt>
                  <c:pt idx="4">
                    <c:v>783.33640101795561</c:v>
                  </c:pt>
                  <c:pt idx="5">
                    <c:v>759.01121445512183</c:v>
                  </c:pt>
                  <c:pt idx="6">
                    <c:v>734.31114924487247</c:v>
                  </c:pt>
                  <c:pt idx="7">
                    <c:v>715.72088870770324</c:v>
                  </c:pt>
                  <c:pt idx="8">
                    <c:v>704.17508917386283</c:v>
                  </c:pt>
                  <c:pt idx="9">
                    <c:v>702.25561353794967</c:v>
                  </c:pt>
                  <c:pt idx="10">
                    <c:v>703.76880617456948</c:v>
                  </c:pt>
                  <c:pt idx="11">
                    <c:v>705.83751084507844</c:v>
                  </c:pt>
                  <c:pt idx="12">
                    <c:v>701.76038156631114</c:v>
                  </c:pt>
                  <c:pt idx="13">
                    <c:v>717.70169010274128</c:v>
                  </c:pt>
                  <c:pt idx="14">
                    <c:v>712.00480352079535</c:v>
                  </c:pt>
                  <c:pt idx="15">
                    <c:v>706.7875989709861</c:v>
                  </c:pt>
                  <c:pt idx="16">
                    <c:v>708.95335806054652</c:v>
                  </c:pt>
                  <c:pt idx="17">
                    <c:v>698.88607904242144</c:v>
                  </c:pt>
                  <c:pt idx="18">
                    <c:v>699.14950022769733</c:v>
                  </c:pt>
                  <c:pt idx="19">
                    <c:v>721.22785671504334</c:v>
                  </c:pt>
                  <c:pt idx="20">
                    <c:v>723.29454990146291</c:v>
                  </c:pt>
                  <c:pt idx="21">
                    <c:v>725.93371011359568</c:v>
                  </c:pt>
                  <c:pt idx="22">
                    <c:v>739.46804004535636</c:v>
                  </c:pt>
                  <c:pt idx="23">
                    <c:v>751.04362104345125</c:v>
                  </c:pt>
                  <c:pt idx="24">
                    <c:v>761.3694606571122</c:v>
                  </c:pt>
                  <c:pt idx="25">
                    <c:v>770.21370276631296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graphs'!$C$14:$AB$14</c:f>
              <c:numCache>
                <c:formatCode>0</c:formatCode>
                <c:ptCount val="26"/>
                <c:pt idx="0">
                  <c:v>704.30769230769226</c:v>
                </c:pt>
                <c:pt idx="1">
                  <c:v>823.69230769230774</c:v>
                </c:pt>
                <c:pt idx="2">
                  <c:v>948.92307692307691</c:v>
                </c:pt>
                <c:pt idx="3">
                  <c:v>1069.7692307692307</c:v>
                </c:pt>
                <c:pt idx="4">
                  <c:v>1196.7692307692307</c:v>
                </c:pt>
                <c:pt idx="5">
                  <c:v>1313.8461538461538</c:v>
                </c:pt>
                <c:pt idx="6">
                  <c:v>1436.2307692307693</c:v>
                </c:pt>
                <c:pt idx="7">
                  <c:v>1535.4615384615386</c:v>
                </c:pt>
                <c:pt idx="8">
                  <c:v>1645.3076923076924</c:v>
                </c:pt>
                <c:pt idx="9">
                  <c:v>1745.6923076923076</c:v>
                </c:pt>
                <c:pt idx="10">
                  <c:v>1849.4615384615386</c:v>
                </c:pt>
                <c:pt idx="11">
                  <c:v>1955.7692307692307</c:v>
                </c:pt>
                <c:pt idx="12">
                  <c:v>2043.6153846153845</c:v>
                </c:pt>
                <c:pt idx="13">
                  <c:v>2129.9230769230771</c:v>
                </c:pt>
                <c:pt idx="14">
                  <c:v>2217.3846153846152</c:v>
                </c:pt>
                <c:pt idx="15">
                  <c:v>2295.4615384615386</c:v>
                </c:pt>
                <c:pt idx="16">
                  <c:v>2371.2307692307691</c:v>
                </c:pt>
                <c:pt idx="17">
                  <c:v>2435.3846153846152</c:v>
                </c:pt>
                <c:pt idx="18">
                  <c:v>2505.3846153846152</c:v>
                </c:pt>
                <c:pt idx="19">
                  <c:v>2566.8461538461538</c:v>
                </c:pt>
                <c:pt idx="20">
                  <c:v>2630.4615384615386</c:v>
                </c:pt>
                <c:pt idx="21">
                  <c:v>2680.6923076923076</c:v>
                </c:pt>
                <c:pt idx="22">
                  <c:v>2726.5384615384614</c:v>
                </c:pt>
                <c:pt idx="23">
                  <c:v>2782</c:v>
                </c:pt>
                <c:pt idx="24">
                  <c:v>2822.4615384615386</c:v>
                </c:pt>
                <c:pt idx="25">
                  <c:v>2861.3076923076924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11296"/>
        <c:axId val="494312832"/>
      </c:lineChart>
      <c:catAx>
        <c:axId val="4943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312832"/>
        <c:crosses val="autoZero"/>
        <c:auto val="1"/>
        <c:lblAlgn val="ctr"/>
        <c:lblOffset val="100"/>
        <c:noMultiLvlLbl val="0"/>
      </c:catAx>
      <c:valAx>
        <c:axId val="4943128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43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CHD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DALYs!$T$2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DALYs!$T$3</c:f>
              <c:numCache>
                <c:formatCode>0</c:formatCode>
                <c:ptCount val="1"/>
                <c:pt idx="0">
                  <c:v>6812.3313250099991</c:v>
                </c:pt>
              </c:numCache>
            </c:numRef>
          </c:val>
        </c:ser>
        <c:ser>
          <c:idx val="1"/>
          <c:order val="1"/>
          <c:tx>
            <c:strRef>
              <c:f>DALYs!$U$2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DALYs!$U$3</c:f>
              <c:numCache>
                <c:formatCode>0</c:formatCode>
                <c:ptCount val="1"/>
                <c:pt idx="0">
                  <c:v>6766.8632135092321</c:v>
                </c:pt>
              </c:numCache>
            </c:numRef>
          </c:val>
        </c:ser>
        <c:ser>
          <c:idx val="2"/>
          <c:order val="2"/>
          <c:tx>
            <c:strRef>
              <c:f>DALYs!$V$2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DALYs!$V$3</c:f>
              <c:numCache>
                <c:formatCode>0</c:formatCode>
                <c:ptCount val="1"/>
                <c:pt idx="0">
                  <c:v>6664.8167433599992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113600"/>
        <c:axId val="545115136"/>
      </c:barChart>
      <c:catAx>
        <c:axId val="54511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45115136"/>
        <c:crosses val="autoZero"/>
        <c:auto val="1"/>
        <c:lblAlgn val="ctr"/>
        <c:lblOffset val="100"/>
        <c:noMultiLvlLbl val="0"/>
      </c:catAx>
      <c:valAx>
        <c:axId val="5451151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511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T2D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DALYs!$Z$2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DALYs!$Z$4</c:f>
                <c:numCache>
                  <c:formatCode>General</c:formatCode>
                  <c:ptCount val="1"/>
                  <c:pt idx="0">
                    <c:v>4355.2320096027925</c:v>
                  </c:pt>
                </c:numCache>
              </c:numRef>
            </c:plus>
            <c:minus>
              <c:numRef>
                <c:f>DALYs!$Z$4</c:f>
                <c:numCache>
                  <c:formatCode>General</c:formatCode>
                  <c:ptCount val="1"/>
                  <c:pt idx="0">
                    <c:v>4355.2320096027925</c:v>
                  </c:pt>
                </c:numCache>
              </c:numRef>
            </c:minus>
          </c:errBars>
          <c:val>
            <c:numRef>
              <c:f>DALYs!$Z$3</c:f>
              <c:numCache>
                <c:formatCode>0</c:formatCode>
                <c:ptCount val="1"/>
                <c:pt idx="0">
                  <c:v>19614.743943599231</c:v>
                </c:pt>
              </c:numCache>
            </c:numRef>
          </c:val>
        </c:ser>
        <c:ser>
          <c:idx val="1"/>
          <c:order val="1"/>
          <c:tx>
            <c:strRef>
              <c:f>DALYs!$AA$2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DALYs!$AA$3</c:f>
              <c:numCache>
                <c:formatCode>0</c:formatCode>
                <c:ptCount val="1"/>
                <c:pt idx="0">
                  <c:v>19413.653894081541</c:v>
                </c:pt>
              </c:numCache>
            </c:numRef>
          </c:val>
        </c:ser>
        <c:ser>
          <c:idx val="2"/>
          <c:order val="2"/>
          <c:tx>
            <c:strRef>
              <c:f>DALYs!$AB$2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DALYs!$AB$3</c:f>
              <c:numCache>
                <c:formatCode>0</c:formatCode>
                <c:ptCount val="1"/>
                <c:pt idx="0">
                  <c:v>19000.657196468463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141888"/>
        <c:axId val="545143424"/>
      </c:barChart>
      <c:catAx>
        <c:axId val="54514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545143424"/>
        <c:crosses val="autoZero"/>
        <c:auto val="1"/>
        <c:lblAlgn val="ctr"/>
        <c:lblOffset val="100"/>
        <c:noMultiLvlLbl val="0"/>
      </c:catAx>
      <c:valAx>
        <c:axId val="545143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51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DALYs obesity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DALYs!$AF$2</c:f>
              <c:strCache>
                <c:ptCount val="1"/>
                <c:pt idx="0">
                  <c:v>No int</c:v>
                </c:pt>
              </c:strCache>
            </c:strRef>
          </c:tx>
          <c:invertIfNegative val="0"/>
          <c:val>
            <c:numRef>
              <c:f>DALYs!$AF$3</c:f>
              <c:numCache>
                <c:formatCode>0</c:formatCode>
                <c:ptCount val="1"/>
                <c:pt idx="0">
                  <c:v>1636.475139671538</c:v>
                </c:pt>
              </c:numCache>
            </c:numRef>
          </c:val>
        </c:ser>
        <c:ser>
          <c:idx val="1"/>
          <c:order val="1"/>
          <c:tx>
            <c:strRef>
              <c:f>DALYs!$AG$2</c:f>
              <c:strCache>
                <c:ptCount val="1"/>
                <c:pt idx="0">
                  <c:v>0.2 Int</c:v>
                </c:pt>
              </c:strCache>
            </c:strRef>
          </c:tx>
          <c:invertIfNegative val="0"/>
          <c:val>
            <c:numRef>
              <c:f>DALYs!$AG$3</c:f>
              <c:numCache>
                <c:formatCode>0</c:formatCode>
                <c:ptCount val="1"/>
                <c:pt idx="0">
                  <c:v>1579.5478327238461</c:v>
                </c:pt>
              </c:numCache>
            </c:numRef>
          </c:val>
        </c:ser>
        <c:ser>
          <c:idx val="2"/>
          <c:order val="2"/>
          <c:tx>
            <c:strRef>
              <c:f>DALYs!$AH$2</c:f>
              <c:strCache>
                <c:ptCount val="1"/>
                <c:pt idx="0">
                  <c:v>0.5 Int</c:v>
                </c:pt>
              </c:strCache>
            </c:strRef>
          </c:tx>
          <c:invertIfNegative val="0"/>
          <c:val>
            <c:numRef>
              <c:f>DALYs!$AH$3</c:f>
              <c:numCache>
                <c:formatCode>0</c:formatCode>
                <c:ptCount val="1"/>
                <c:pt idx="0">
                  <c:v>1462.0369776976922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182080"/>
        <c:axId val="545183616"/>
      </c:barChart>
      <c:catAx>
        <c:axId val="54518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545183616"/>
        <c:crosses val="autoZero"/>
        <c:auto val="1"/>
        <c:lblAlgn val="ctr"/>
        <c:lblOffset val="100"/>
        <c:noMultiLvlLbl val="0"/>
      </c:catAx>
      <c:valAx>
        <c:axId val="5451836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51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Cirrhosis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graphs'!$B$20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graphs'!$C$23:$AB$23</c:f>
                <c:numCache>
                  <c:formatCode>General</c:formatCode>
                  <c:ptCount val="26"/>
                  <c:pt idx="0">
                    <c:v>17.2619909442957</c:v>
                  </c:pt>
                  <c:pt idx="1">
                    <c:v>15.329902712012339</c:v>
                  </c:pt>
                  <c:pt idx="2">
                    <c:v>19.874458051484993</c:v>
                  </c:pt>
                  <c:pt idx="3">
                    <c:v>27.250536067687388</c:v>
                  </c:pt>
                  <c:pt idx="4">
                    <c:v>33.865204428822175</c:v>
                  </c:pt>
                  <c:pt idx="5">
                    <c:v>41.732736571846665</c:v>
                  </c:pt>
                  <c:pt idx="6">
                    <c:v>51.736588177159668</c:v>
                  </c:pt>
                  <c:pt idx="7">
                    <c:v>66.792888400101418</c:v>
                  </c:pt>
                  <c:pt idx="8">
                    <c:v>80.57522487654208</c:v>
                  </c:pt>
                  <c:pt idx="9">
                    <c:v>97.882492042860804</c:v>
                  </c:pt>
                  <c:pt idx="10">
                    <c:v>110.06840261599997</c:v>
                  </c:pt>
                  <c:pt idx="11">
                    <c:v>120.30311815030561</c:v>
                  </c:pt>
                  <c:pt idx="12">
                    <c:v>138.89019118390107</c:v>
                  </c:pt>
                  <c:pt idx="13">
                    <c:v>154.8092546505014</c:v>
                  </c:pt>
                  <c:pt idx="14">
                    <c:v>166.38296169027765</c:v>
                  </c:pt>
                  <c:pt idx="15">
                    <c:v>178.74152439872134</c:v>
                  </c:pt>
                  <c:pt idx="16">
                    <c:v>194.17630614939219</c:v>
                  </c:pt>
                  <c:pt idx="17">
                    <c:v>214.14464502780086</c:v>
                  </c:pt>
                  <c:pt idx="18">
                    <c:v>229.49984208010449</c:v>
                  </c:pt>
                  <c:pt idx="19">
                    <c:v>241.04663301929946</c:v>
                  </c:pt>
                  <c:pt idx="20">
                    <c:v>255.773522231204</c:v>
                  </c:pt>
                  <c:pt idx="21">
                    <c:v>269.07848440414324</c:v>
                  </c:pt>
                  <c:pt idx="22">
                    <c:v>281.82824514819947</c:v>
                  </c:pt>
                  <c:pt idx="23">
                    <c:v>292.12322114368271</c:v>
                  </c:pt>
                  <c:pt idx="24">
                    <c:v>307.22576167869329</c:v>
                  </c:pt>
                  <c:pt idx="25">
                    <c:v>315.69459438368108</c:v>
                  </c:pt>
                </c:numCache>
              </c:numRef>
            </c:plus>
            <c:minus>
              <c:numRef>
                <c:f>'Prevalence graphs'!$C$23:$AB$23</c:f>
                <c:numCache>
                  <c:formatCode>General</c:formatCode>
                  <c:ptCount val="26"/>
                  <c:pt idx="0">
                    <c:v>17.2619909442957</c:v>
                  </c:pt>
                  <c:pt idx="1">
                    <c:v>15.329902712012339</c:v>
                  </c:pt>
                  <c:pt idx="2">
                    <c:v>19.874458051484993</c:v>
                  </c:pt>
                  <c:pt idx="3">
                    <c:v>27.250536067687388</c:v>
                  </c:pt>
                  <c:pt idx="4">
                    <c:v>33.865204428822175</c:v>
                  </c:pt>
                  <c:pt idx="5">
                    <c:v>41.732736571846665</c:v>
                  </c:pt>
                  <c:pt idx="6">
                    <c:v>51.736588177159668</c:v>
                  </c:pt>
                  <c:pt idx="7">
                    <c:v>66.792888400101418</c:v>
                  </c:pt>
                  <c:pt idx="8">
                    <c:v>80.57522487654208</c:v>
                  </c:pt>
                  <c:pt idx="9">
                    <c:v>97.882492042860804</c:v>
                  </c:pt>
                  <c:pt idx="10">
                    <c:v>110.06840261599997</c:v>
                  </c:pt>
                  <c:pt idx="11">
                    <c:v>120.30311815030561</c:v>
                  </c:pt>
                  <c:pt idx="12">
                    <c:v>138.89019118390107</c:v>
                  </c:pt>
                  <c:pt idx="13">
                    <c:v>154.8092546505014</c:v>
                  </c:pt>
                  <c:pt idx="14">
                    <c:v>166.38296169027765</c:v>
                  </c:pt>
                  <c:pt idx="15">
                    <c:v>178.74152439872134</c:v>
                  </c:pt>
                  <c:pt idx="16">
                    <c:v>194.17630614939219</c:v>
                  </c:pt>
                  <c:pt idx="17">
                    <c:v>214.14464502780086</c:v>
                  </c:pt>
                  <c:pt idx="18">
                    <c:v>229.49984208010449</c:v>
                  </c:pt>
                  <c:pt idx="19">
                    <c:v>241.04663301929946</c:v>
                  </c:pt>
                  <c:pt idx="20">
                    <c:v>255.773522231204</c:v>
                  </c:pt>
                  <c:pt idx="21">
                    <c:v>269.07848440414324</c:v>
                  </c:pt>
                  <c:pt idx="22">
                    <c:v>281.82824514819947</c:v>
                  </c:pt>
                  <c:pt idx="23">
                    <c:v>292.12322114368271</c:v>
                  </c:pt>
                  <c:pt idx="24">
                    <c:v>307.22576167869329</c:v>
                  </c:pt>
                  <c:pt idx="25">
                    <c:v>315.69459438368108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graphs'!$C$20:$AB$20</c:f>
              <c:numCache>
                <c:formatCode>0</c:formatCode>
                <c:ptCount val="26"/>
                <c:pt idx="0">
                  <c:v>70.84615384615384</c:v>
                </c:pt>
                <c:pt idx="1">
                  <c:v>79.384615384615387</c:v>
                </c:pt>
                <c:pt idx="2">
                  <c:v>90.07692307692308</c:v>
                </c:pt>
                <c:pt idx="3">
                  <c:v>102.84615384615384</c:v>
                </c:pt>
                <c:pt idx="4">
                  <c:v>115.61538461538461</c:v>
                </c:pt>
                <c:pt idx="5">
                  <c:v>131.38461538461539</c:v>
                </c:pt>
                <c:pt idx="6">
                  <c:v>146.30769230769232</c:v>
                </c:pt>
                <c:pt idx="7">
                  <c:v>165.30769230769232</c:v>
                </c:pt>
                <c:pt idx="8">
                  <c:v>186.30769230769232</c:v>
                </c:pt>
                <c:pt idx="9">
                  <c:v>204.69230769230768</c:v>
                </c:pt>
                <c:pt idx="10">
                  <c:v>222.15384615384616</c:v>
                </c:pt>
                <c:pt idx="11">
                  <c:v>239.92307692307693</c:v>
                </c:pt>
                <c:pt idx="12">
                  <c:v>261.23076923076923</c:v>
                </c:pt>
                <c:pt idx="13">
                  <c:v>281.30769230769232</c:v>
                </c:pt>
                <c:pt idx="14">
                  <c:v>297.30769230769232</c:v>
                </c:pt>
                <c:pt idx="15">
                  <c:v>315.07692307692309</c:v>
                </c:pt>
                <c:pt idx="16">
                  <c:v>335.15384615384613</c:v>
                </c:pt>
                <c:pt idx="17">
                  <c:v>353.61538461538464</c:v>
                </c:pt>
                <c:pt idx="18">
                  <c:v>372.76923076923077</c:v>
                </c:pt>
                <c:pt idx="19">
                  <c:v>386.53846153846155</c:v>
                </c:pt>
                <c:pt idx="20">
                  <c:v>402.46153846153845</c:v>
                </c:pt>
                <c:pt idx="21">
                  <c:v>420</c:v>
                </c:pt>
                <c:pt idx="22">
                  <c:v>432.38461538461536</c:v>
                </c:pt>
                <c:pt idx="23">
                  <c:v>444.84615384615387</c:v>
                </c:pt>
                <c:pt idx="24">
                  <c:v>459.15384615384613</c:v>
                </c:pt>
                <c:pt idx="25">
                  <c:v>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graphs'!$B$21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graphs'!$C$24:$AB$24</c:f>
                <c:numCache>
                  <c:formatCode>General</c:formatCode>
                  <c:ptCount val="26"/>
                  <c:pt idx="0">
                    <c:v>17.2619909442957</c:v>
                  </c:pt>
                  <c:pt idx="1">
                    <c:v>15.710773449033752</c:v>
                  </c:pt>
                  <c:pt idx="2">
                    <c:v>19.100481731277458</c:v>
                  </c:pt>
                  <c:pt idx="3">
                    <c:v>24.512284083820447</c:v>
                  </c:pt>
                  <c:pt idx="4">
                    <c:v>29.855668586477211</c:v>
                  </c:pt>
                  <c:pt idx="5">
                    <c:v>36.218109824919644</c:v>
                  </c:pt>
                  <c:pt idx="6">
                    <c:v>44.849386346095102</c:v>
                  </c:pt>
                  <c:pt idx="7">
                    <c:v>57.908211393079327</c:v>
                  </c:pt>
                  <c:pt idx="8">
                    <c:v>70.550078734665178</c:v>
                  </c:pt>
                  <c:pt idx="9">
                    <c:v>86.487335324876511</c:v>
                  </c:pt>
                  <c:pt idx="10">
                    <c:v>96.021940293619764</c:v>
                  </c:pt>
                  <c:pt idx="11">
                    <c:v>103.42919139747779</c:v>
                  </c:pt>
                  <c:pt idx="12">
                    <c:v>121.14317413314402</c:v>
                  </c:pt>
                  <c:pt idx="13">
                    <c:v>134.18965647666531</c:v>
                  </c:pt>
                  <c:pt idx="14">
                    <c:v>145.21198542151805</c:v>
                  </c:pt>
                  <c:pt idx="15">
                    <c:v>157.19373340717246</c:v>
                  </c:pt>
                  <c:pt idx="16">
                    <c:v>169.368964553268</c:v>
                  </c:pt>
                  <c:pt idx="17">
                    <c:v>186.8994603631152</c:v>
                  </c:pt>
                  <c:pt idx="18">
                    <c:v>199.73429095237634</c:v>
                  </c:pt>
                  <c:pt idx="19">
                    <c:v>209.33857516772784</c:v>
                  </c:pt>
                  <c:pt idx="20">
                    <c:v>222.45536750670769</c:v>
                  </c:pt>
                  <c:pt idx="21">
                    <c:v>233.87565603372894</c:v>
                  </c:pt>
                  <c:pt idx="22">
                    <c:v>246.37365186107249</c:v>
                  </c:pt>
                  <c:pt idx="23">
                    <c:v>252.87349785448012</c:v>
                  </c:pt>
                  <c:pt idx="24">
                    <c:v>265.79909661869357</c:v>
                  </c:pt>
                  <c:pt idx="25">
                    <c:v>274.93547387141479</c:v>
                  </c:pt>
                </c:numCache>
              </c:numRef>
            </c:plus>
            <c:minus>
              <c:numRef>
                <c:f>'Prevalence graphs'!$C$24:$AB$24</c:f>
                <c:numCache>
                  <c:formatCode>General</c:formatCode>
                  <c:ptCount val="26"/>
                  <c:pt idx="0">
                    <c:v>17.2619909442957</c:v>
                  </c:pt>
                  <c:pt idx="1">
                    <c:v>15.710773449033752</c:v>
                  </c:pt>
                  <c:pt idx="2">
                    <c:v>19.100481731277458</c:v>
                  </c:pt>
                  <c:pt idx="3">
                    <c:v>24.512284083820447</c:v>
                  </c:pt>
                  <c:pt idx="4">
                    <c:v>29.855668586477211</c:v>
                  </c:pt>
                  <c:pt idx="5">
                    <c:v>36.218109824919644</c:v>
                  </c:pt>
                  <c:pt idx="6">
                    <c:v>44.849386346095102</c:v>
                  </c:pt>
                  <c:pt idx="7">
                    <c:v>57.908211393079327</c:v>
                  </c:pt>
                  <c:pt idx="8">
                    <c:v>70.550078734665178</c:v>
                  </c:pt>
                  <c:pt idx="9">
                    <c:v>86.487335324876511</c:v>
                  </c:pt>
                  <c:pt idx="10">
                    <c:v>96.021940293619764</c:v>
                  </c:pt>
                  <c:pt idx="11">
                    <c:v>103.42919139747779</c:v>
                  </c:pt>
                  <c:pt idx="12">
                    <c:v>121.14317413314402</c:v>
                  </c:pt>
                  <c:pt idx="13">
                    <c:v>134.18965647666531</c:v>
                  </c:pt>
                  <c:pt idx="14">
                    <c:v>145.21198542151805</c:v>
                  </c:pt>
                  <c:pt idx="15">
                    <c:v>157.19373340717246</c:v>
                  </c:pt>
                  <c:pt idx="16">
                    <c:v>169.368964553268</c:v>
                  </c:pt>
                  <c:pt idx="17">
                    <c:v>186.8994603631152</c:v>
                  </c:pt>
                  <c:pt idx="18">
                    <c:v>199.73429095237634</c:v>
                  </c:pt>
                  <c:pt idx="19">
                    <c:v>209.33857516772784</c:v>
                  </c:pt>
                  <c:pt idx="20">
                    <c:v>222.45536750670769</c:v>
                  </c:pt>
                  <c:pt idx="21">
                    <c:v>233.87565603372894</c:v>
                  </c:pt>
                  <c:pt idx="22">
                    <c:v>246.37365186107249</c:v>
                  </c:pt>
                  <c:pt idx="23">
                    <c:v>252.87349785448012</c:v>
                  </c:pt>
                  <c:pt idx="24">
                    <c:v>265.79909661869357</c:v>
                  </c:pt>
                  <c:pt idx="25">
                    <c:v>274.93547387141479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graphs'!$C$21:$AB$21</c:f>
              <c:numCache>
                <c:formatCode>0</c:formatCode>
                <c:ptCount val="26"/>
                <c:pt idx="0">
                  <c:v>70.84615384615384</c:v>
                </c:pt>
                <c:pt idx="1">
                  <c:v>78.307692307692307</c:v>
                </c:pt>
                <c:pt idx="2">
                  <c:v>87.692307692307693</c:v>
                </c:pt>
                <c:pt idx="3">
                  <c:v>98.615384615384613</c:v>
                </c:pt>
                <c:pt idx="4">
                  <c:v>110.15384615384616</c:v>
                </c:pt>
                <c:pt idx="5">
                  <c:v>124.30769230769231</c:v>
                </c:pt>
                <c:pt idx="6">
                  <c:v>137.61538461538461</c:v>
                </c:pt>
                <c:pt idx="7">
                  <c:v>153.84615384615384</c:v>
                </c:pt>
                <c:pt idx="8">
                  <c:v>172.61538461538461</c:v>
                </c:pt>
                <c:pt idx="9">
                  <c:v>189.69230769230768</c:v>
                </c:pt>
                <c:pt idx="10">
                  <c:v>204.69230769230768</c:v>
                </c:pt>
                <c:pt idx="11">
                  <c:v>220.30769230769232</c:v>
                </c:pt>
                <c:pt idx="12">
                  <c:v>239.15384615384616</c:v>
                </c:pt>
                <c:pt idx="13">
                  <c:v>256.53846153846155</c:v>
                </c:pt>
                <c:pt idx="14">
                  <c:v>271.30769230769232</c:v>
                </c:pt>
                <c:pt idx="15">
                  <c:v>287.23076923076923</c:v>
                </c:pt>
                <c:pt idx="16">
                  <c:v>303</c:v>
                </c:pt>
                <c:pt idx="17">
                  <c:v>318.23076923076923</c:v>
                </c:pt>
                <c:pt idx="18">
                  <c:v>335.53846153846155</c:v>
                </c:pt>
                <c:pt idx="19">
                  <c:v>347.76923076923077</c:v>
                </c:pt>
                <c:pt idx="20">
                  <c:v>362.61538461538464</c:v>
                </c:pt>
                <c:pt idx="21">
                  <c:v>377.15384615384613</c:v>
                </c:pt>
                <c:pt idx="22">
                  <c:v>388.84615384615387</c:v>
                </c:pt>
                <c:pt idx="23">
                  <c:v>398.38461538461536</c:v>
                </c:pt>
                <c:pt idx="24">
                  <c:v>409.61538461538464</c:v>
                </c:pt>
                <c:pt idx="25">
                  <c:v>421.84615384615387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graphs'!$B$22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graphs'!$C$25:$AB$25</c:f>
                <c:numCache>
                  <c:formatCode>General</c:formatCode>
                  <c:ptCount val="26"/>
                  <c:pt idx="0">
                    <c:v>17.2619909442957</c:v>
                  </c:pt>
                  <c:pt idx="1">
                    <c:v>15.507585469717448</c:v>
                  </c:pt>
                  <c:pt idx="2">
                    <c:v>17.870672811776341</c:v>
                  </c:pt>
                  <c:pt idx="3">
                    <c:v>19.760698547890247</c:v>
                  </c:pt>
                  <c:pt idx="4">
                    <c:v>22.348503782172422</c:v>
                  </c:pt>
                  <c:pt idx="5">
                    <c:v>26.238550616631599</c:v>
                  </c:pt>
                  <c:pt idx="6">
                    <c:v>30.928051647302727</c:v>
                  </c:pt>
                  <c:pt idx="7">
                    <c:v>39.763948466332366</c:v>
                  </c:pt>
                  <c:pt idx="8">
                    <c:v>48.058396430339009</c:v>
                  </c:pt>
                  <c:pt idx="9">
                    <c:v>58.877166287612482</c:v>
                  </c:pt>
                  <c:pt idx="10">
                    <c:v>64.713112908038354</c:v>
                  </c:pt>
                  <c:pt idx="11">
                    <c:v>71.944916470291076</c:v>
                  </c:pt>
                  <c:pt idx="12">
                    <c:v>85.979012163110937</c:v>
                  </c:pt>
                  <c:pt idx="13">
                    <c:v>94.259556042480085</c:v>
                  </c:pt>
                  <c:pt idx="14">
                    <c:v>101.57790609141911</c:v>
                  </c:pt>
                  <c:pt idx="15">
                    <c:v>108.21783860212685</c:v>
                  </c:pt>
                  <c:pt idx="16">
                    <c:v>115.61239056464063</c:v>
                  </c:pt>
                  <c:pt idx="17">
                    <c:v>123.99589609547854</c:v>
                  </c:pt>
                  <c:pt idx="18">
                    <c:v>132.59722345750325</c:v>
                  </c:pt>
                  <c:pt idx="19">
                    <c:v>142.27500664133845</c:v>
                  </c:pt>
                  <c:pt idx="20">
                    <c:v>151.72893145031128</c:v>
                  </c:pt>
                  <c:pt idx="21">
                    <c:v>156.44395181396945</c:v>
                  </c:pt>
                  <c:pt idx="22">
                    <c:v>166.35365478864136</c:v>
                  </c:pt>
                  <c:pt idx="23">
                    <c:v>168.42591825734067</c:v>
                  </c:pt>
                  <c:pt idx="24">
                    <c:v>178.02835356918914</c:v>
                  </c:pt>
                  <c:pt idx="25">
                    <c:v>182.66294500880559</c:v>
                  </c:pt>
                </c:numCache>
              </c:numRef>
            </c:plus>
            <c:minus>
              <c:numRef>
                <c:f>'Prevalence graphs'!$C$25:$AB$25</c:f>
                <c:numCache>
                  <c:formatCode>General</c:formatCode>
                  <c:ptCount val="26"/>
                  <c:pt idx="0">
                    <c:v>17.2619909442957</c:v>
                  </c:pt>
                  <c:pt idx="1">
                    <c:v>15.507585469717448</c:v>
                  </c:pt>
                  <c:pt idx="2">
                    <c:v>17.870672811776341</c:v>
                  </c:pt>
                  <c:pt idx="3">
                    <c:v>19.760698547890247</c:v>
                  </c:pt>
                  <c:pt idx="4">
                    <c:v>22.348503782172422</c:v>
                  </c:pt>
                  <c:pt idx="5">
                    <c:v>26.238550616631599</c:v>
                  </c:pt>
                  <c:pt idx="6">
                    <c:v>30.928051647302727</c:v>
                  </c:pt>
                  <c:pt idx="7">
                    <c:v>39.763948466332366</c:v>
                  </c:pt>
                  <c:pt idx="8">
                    <c:v>48.058396430339009</c:v>
                  </c:pt>
                  <c:pt idx="9">
                    <c:v>58.877166287612482</c:v>
                  </c:pt>
                  <c:pt idx="10">
                    <c:v>64.713112908038354</c:v>
                  </c:pt>
                  <c:pt idx="11">
                    <c:v>71.944916470291076</c:v>
                  </c:pt>
                  <c:pt idx="12">
                    <c:v>85.979012163110937</c:v>
                  </c:pt>
                  <c:pt idx="13">
                    <c:v>94.259556042480085</c:v>
                  </c:pt>
                  <c:pt idx="14">
                    <c:v>101.57790609141911</c:v>
                  </c:pt>
                  <c:pt idx="15">
                    <c:v>108.21783860212685</c:v>
                  </c:pt>
                  <c:pt idx="16">
                    <c:v>115.61239056464063</c:v>
                  </c:pt>
                  <c:pt idx="17">
                    <c:v>123.99589609547854</c:v>
                  </c:pt>
                  <c:pt idx="18">
                    <c:v>132.59722345750325</c:v>
                  </c:pt>
                  <c:pt idx="19">
                    <c:v>142.27500664133845</c:v>
                  </c:pt>
                  <c:pt idx="20">
                    <c:v>151.72893145031128</c:v>
                  </c:pt>
                  <c:pt idx="21">
                    <c:v>156.44395181396945</c:v>
                  </c:pt>
                  <c:pt idx="22">
                    <c:v>166.35365478864136</c:v>
                  </c:pt>
                  <c:pt idx="23">
                    <c:v>168.42591825734067</c:v>
                  </c:pt>
                  <c:pt idx="24">
                    <c:v>178.02835356918914</c:v>
                  </c:pt>
                  <c:pt idx="25">
                    <c:v>182.66294500880559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graphs'!$C$22:$AB$22</c:f>
              <c:numCache>
                <c:formatCode>0</c:formatCode>
                <c:ptCount val="26"/>
                <c:pt idx="0">
                  <c:v>70.84615384615384</c:v>
                </c:pt>
                <c:pt idx="1">
                  <c:v>76.769230769230774</c:v>
                </c:pt>
                <c:pt idx="2">
                  <c:v>83.84615384615384</c:v>
                </c:pt>
                <c:pt idx="3">
                  <c:v>91.769230769230774</c:v>
                </c:pt>
                <c:pt idx="4">
                  <c:v>98.92307692307692</c:v>
                </c:pt>
                <c:pt idx="5">
                  <c:v>109</c:v>
                </c:pt>
                <c:pt idx="6">
                  <c:v>118.61538461538461</c:v>
                </c:pt>
                <c:pt idx="7">
                  <c:v>130.46153846153845</c:v>
                </c:pt>
                <c:pt idx="8">
                  <c:v>143.07692307692307</c:v>
                </c:pt>
                <c:pt idx="9">
                  <c:v>154.30769230769232</c:v>
                </c:pt>
                <c:pt idx="10">
                  <c:v>164.46153846153845</c:v>
                </c:pt>
                <c:pt idx="11">
                  <c:v>176.92307692307693</c:v>
                </c:pt>
                <c:pt idx="12">
                  <c:v>189.61538461538461</c:v>
                </c:pt>
                <c:pt idx="13">
                  <c:v>201.46153846153845</c:v>
                </c:pt>
                <c:pt idx="14">
                  <c:v>211.07692307692307</c:v>
                </c:pt>
                <c:pt idx="15">
                  <c:v>221.23076923076923</c:v>
                </c:pt>
                <c:pt idx="16">
                  <c:v>233.92307692307693</c:v>
                </c:pt>
                <c:pt idx="17">
                  <c:v>242.69230769230768</c:v>
                </c:pt>
                <c:pt idx="18">
                  <c:v>254.23076923076923</c:v>
                </c:pt>
                <c:pt idx="19">
                  <c:v>263.76923076923077</c:v>
                </c:pt>
                <c:pt idx="20">
                  <c:v>273.84615384615387</c:v>
                </c:pt>
                <c:pt idx="21">
                  <c:v>282.46153846153845</c:v>
                </c:pt>
                <c:pt idx="22">
                  <c:v>291</c:v>
                </c:pt>
                <c:pt idx="23">
                  <c:v>295.30769230769232</c:v>
                </c:pt>
                <c:pt idx="24">
                  <c:v>305.53846153846155</c:v>
                </c:pt>
                <c:pt idx="25">
                  <c:v>313.69230769230768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74272"/>
        <c:axId val="494421120"/>
      </c:lineChart>
      <c:catAx>
        <c:axId val="4943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421120"/>
        <c:crosses val="autoZero"/>
        <c:auto val="1"/>
        <c:lblAlgn val="ctr"/>
        <c:lblOffset val="100"/>
        <c:noMultiLvlLbl val="0"/>
      </c:catAx>
      <c:valAx>
        <c:axId val="494421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43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HCC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graphs'!$B$28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graphs'!$C$31:$AB$31</c:f>
                <c:numCache>
                  <c:formatCode>General</c:formatCode>
                  <c:ptCount val="26"/>
                  <c:pt idx="0">
                    <c:v>2.6063191301688331</c:v>
                  </c:pt>
                  <c:pt idx="1">
                    <c:v>2.5232645333625729</c:v>
                  </c:pt>
                  <c:pt idx="2">
                    <c:v>2.5162195744301732</c:v>
                  </c:pt>
                  <c:pt idx="3">
                    <c:v>2.6846043640946382</c:v>
                  </c:pt>
                  <c:pt idx="4">
                    <c:v>2.9472683170258489</c:v>
                  </c:pt>
                  <c:pt idx="5">
                    <c:v>2.2715112400359079</c:v>
                  </c:pt>
                  <c:pt idx="6">
                    <c:v>2.5835162498071793</c:v>
                  </c:pt>
                  <c:pt idx="7">
                    <c:v>3.5082320772281168</c:v>
                  </c:pt>
                  <c:pt idx="8">
                    <c:v>3.0537589601968014</c:v>
                  </c:pt>
                  <c:pt idx="9">
                    <c:v>4.0029574865408266</c:v>
                  </c:pt>
                  <c:pt idx="10">
                    <c:v>5.1221759429496894</c:v>
                  </c:pt>
                  <c:pt idx="11">
                    <c:v>4.6179480060934255</c:v>
                  </c:pt>
                  <c:pt idx="12">
                    <c:v>5.9683583819294839</c:v>
                  </c:pt>
                  <c:pt idx="13">
                    <c:v>7.6274186192249473</c:v>
                  </c:pt>
                  <c:pt idx="14">
                    <c:v>8.3715494525617178</c:v>
                  </c:pt>
                  <c:pt idx="15">
                    <c:v>8.806936480837976</c:v>
                  </c:pt>
                  <c:pt idx="16">
                    <c:v>8.8998371104035368</c:v>
                  </c:pt>
                  <c:pt idx="17">
                    <c:v>11.945636226341023</c:v>
                  </c:pt>
                  <c:pt idx="18">
                    <c:v>9.7148699540885293</c:v>
                  </c:pt>
                  <c:pt idx="19">
                    <c:v>12.515552455023224</c:v>
                  </c:pt>
                  <c:pt idx="20">
                    <c:v>11.652259348684018</c:v>
                  </c:pt>
                  <c:pt idx="21">
                    <c:v>10.766483165979205</c:v>
                  </c:pt>
                  <c:pt idx="22">
                    <c:v>15.096533557204017</c:v>
                  </c:pt>
                  <c:pt idx="23">
                    <c:v>17.142631725765071</c:v>
                  </c:pt>
                  <c:pt idx="24">
                    <c:v>18.636034319241016</c:v>
                  </c:pt>
                  <c:pt idx="25">
                    <c:v>18.55552996569196</c:v>
                  </c:pt>
                </c:numCache>
              </c:numRef>
            </c:plus>
            <c:minus>
              <c:numRef>
                <c:f>'Prevalence graphs'!$C$31:$AB$31</c:f>
                <c:numCache>
                  <c:formatCode>General</c:formatCode>
                  <c:ptCount val="26"/>
                  <c:pt idx="0">
                    <c:v>2.6063191301688331</c:v>
                  </c:pt>
                  <c:pt idx="1">
                    <c:v>2.5232645333625729</c:v>
                  </c:pt>
                  <c:pt idx="2">
                    <c:v>2.5162195744301732</c:v>
                  </c:pt>
                  <c:pt idx="3">
                    <c:v>2.6846043640946382</c:v>
                  </c:pt>
                  <c:pt idx="4">
                    <c:v>2.9472683170258489</c:v>
                  </c:pt>
                  <c:pt idx="5">
                    <c:v>2.2715112400359079</c:v>
                  </c:pt>
                  <c:pt idx="6">
                    <c:v>2.5835162498071793</c:v>
                  </c:pt>
                  <c:pt idx="7">
                    <c:v>3.5082320772281168</c:v>
                  </c:pt>
                  <c:pt idx="8">
                    <c:v>3.0537589601968014</c:v>
                  </c:pt>
                  <c:pt idx="9">
                    <c:v>4.0029574865408266</c:v>
                  </c:pt>
                  <c:pt idx="10">
                    <c:v>5.1221759429496894</c:v>
                  </c:pt>
                  <c:pt idx="11">
                    <c:v>4.6179480060934255</c:v>
                  </c:pt>
                  <c:pt idx="12">
                    <c:v>5.9683583819294839</c:v>
                  </c:pt>
                  <c:pt idx="13">
                    <c:v>7.6274186192249473</c:v>
                  </c:pt>
                  <c:pt idx="14">
                    <c:v>8.3715494525617178</c:v>
                  </c:pt>
                  <c:pt idx="15">
                    <c:v>8.806936480837976</c:v>
                  </c:pt>
                  <c:pt idx="16">
                    <c:v>8.8998371104035368</c:v>
                  </c:pt>
                  <c:pt idx="17">
                    <c:v>11.945636226341023</c:v>
                  </c:pt>
                  <c:pt idx="18">
                    <c:v>9.7148699540885293</c:v>
                  </c:pt>
                  <c:pt idx="19">
                    <c:v>12.515552455023224</c:v>
                  </c:pt>
                  <c:pt idx="20">
                    <c:v>11.652259348684018</c:v>
                  </c:pt>
                  <c:pt idx="21">
                    <c:v>10.766483165979205</c:v>
                  </c:pt>
                  <c:pt idx="22">
                    <c:v>15.096533557204017</c:v>
                  </c:pt>
                  <c:pt idx="23">
                    <c:v>17.142631725765071</c:v>
                  </c:pt>
                  <c:pt idx="24">
                    <c:v>18.636034319241016</c:v>
                  </c:pt>
                  <c:pt idx="25">
                    <c:v>18.55552996569196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graphs'!$C$28:$AB$28</c:f>
              <c:numCache>
                <c:formatCode>0</c:formatCode>
                <c:ptCount val="26"/>
                <c:pt idx="0">
                  <c:v>6.2307692307692308</c:v>
                </c:pt>
                <c:pt idx="1">
                  <c:v>4.6923076923076925</c:v>
                </c:pt>
                <c:pt idx="2">
                  <c:v>4.7692307692307692</c:v>
                </c:pt>
                <c:pt idx="3">
                  <c:v>5.1538461538461542</c:v>
                </c:pt>
                <c:pt idx="4">
                  <c:v>5.0769230769230766</c:v>
                </c:pt>
                <c:pt idx="5">
                  <c:v>5.384615384615385</c:v>
                </c:pt>
                <c:pt idx="6">
                  <c:v>6.6923076923076925</c:v>
                </c:pt>
                <c:pt idx="7">
                  <c:v>8</c:v>
                </c:pt>
                <c:pt idx="8">
                  <c:v>8.5384615384615383</c:v>
                </c:pt>
                <c:pt idx="9">
                  <c:v>9.2307692307692299</c:v>
                </c:pt>
                <c:pt idx="10">
                  <c:v>10.384615384615385</c:v>
                </c:pt>
                <c:pt idx="11">
                  <c:v>10.461538461538462</c:v>
                </c:pt>
                <c:pt idx="12">
                  <c:v>11.615384615384615</c:v>
                </c:pt>
                <c:pt idx="13">
                  <c:v>12.76923076923077</c:v>
                </c:pt>
                <c:pt idx="14">
                  <c:v>13.384615384615385</c:v>
                </c:pt>
                <c:pt idx="15">
                  <c:v>15.23076923076923</c:v>
                </c:pt>
                <c:pt idx="16">
                  <c:v>15.153846153846153</c:v>
                </c:pt>
                <c:pt idx="17">
                  <c:v>17.615384615384617</c:v>
                </c:pt>
                <c:pt idx="18">
                  <c:v>16.923076923076923</c:v>
                </c:pt>
                <c:pt idx="19">
                  <c:v>19.23076923076923</c:v>
                </c:pt>
                <c:pt idx="20">
                  <c:v>18.384615384615383</c:v>
                </c:pt>
                <c:pt idx="21">
                  <c:v>21.076923076923077</c:v>
                </c:pt>
                <c:pt idx="22">
                  <c:v>23.692307692307693</c:v>
                </c:pt>
                <c:pt idx="23">
                  <c:v>23.76923076923077</c:v>
                </c:pt>
                <c:pt idx="24">
                  <c:v>25.923076923076923</c:v>
                </c:pt>
                <c:pt idx="25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graphs'!$B$29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graphs'!$C$32:$AB$32</c:f>
                <c:numCache>
                  <c:formatCode>General</c:formatCode>
                  <c:ptCount val="26"/>
                  <c:pt idx="0">
                    <c:v>2.6063191301688331</c:v>
                  </c:pt>
                  <c:pt idx="1">
                    <c:v>2.5232645333625729</c:v>
                  </c:pt>
                  <c:pt idx="2">
                    <c:v>2.5162195744301732</c:v>
                  </c:pt>
                  <c:pt idx="3">
                    <c:v>2.8010986855435576</c:v>
                  </c:pt>
                  <c:pt idx="4">
                    <c:v>2.8010986855435576</c:v>
                  </c:pt>
                  <c:pt idx="5">
                    <c:v>2.0322838174804474</c:v>
                  </c:pt>
                  <c:pt idx="6">
                    <c:v>2.5535681034919739</c:v>
                  </c:pt>
                  <c:pt idx="7">
                    <c:v>3.3370787636129018</c:v>
                  </c:pt>
                  <c:pt idx="8">
                    <c:v>2.9311629051165617</c:v>
                  </c:pt>
                  <c:pt idx="9">
                    <c:v>3.9147725076921454</c:v>
                  </c:pt>
                  <c:pt idx="10">
                    <c:v>4.7779077394675493</c:v>
                  </c:pt>
                  <c:pt idx="11">
                    <c:v>4.0645676349608948</c:v>
                  </c:pt>
                  <c:pt idx="12">
                    <c:v>5.0477014512378204</c:v>
                  </c:pt>
                  <c:pt idx="13">
                    <c:v>6.8336099429270183</c:v>
                  </c:pt>
                  <c:pt idx="14">
                    <c:v>7.3741913607426861</c:v>
                  </c:pt>
                  <c:pt idx="15">
                    <c:v>8.1320463300938535</c:v>
                  </c:pt>
                  <c:pt idx="16">
                    <c:v>7.8935221737632633</c:v>
                  </c:pt>
                  <c:pt idx="17">
                    <c:v>10.474539432899231</c:v>
                  </c:pt>
                  <c:pt idx="18">
                    <c:v>7.7474943458548751</c:v>
                  </c:pt>
                  <c:pt idx="19">
                    <c:v>11.060350850978715</c:v>
                  </c:pt>
                  <c:pt idx="20">
                    <c:v>9.9335067429894952</c:v>
                  </c:pt>
                  <c:pt idx="21">
                    <c:v>8.7001326249838105</c:v>
                  </c:pt>
                  <c:pt idx="22">
                    <c:v>13.153171372705645</c:v>
                  </c:pt>
                  <c:pt idx="23">
                    <c:v>14.953181371738079</c:v>
                  </c:pt>
                  <c:pt idx="24">
                    <c:v>15.582952299447749</c:v>
                  </c:pt>
                  <c:pt idx="25">
                    <c:v>14.045993764358661</c:v>
                  </c:pt>
                </c:numCache>
              </c:numRef>
            </c:plus>
            <c:minus>
              <c:numRef>
                <c:f>'Prevalence graphs'!$C$32:$AB$32</c:f>
                <c:numCache>
                  <c:formatCode>General</c:formatCode>
                  <c:ptCount val="26"/>
                  <c:pt idx="0">
                    <c:v>2.6063191301688331</c:v>
                  </c:pt>
                  <c:pt idx="1">
                    <c:v>2.5232645333625729</c:v>
                  </c:pt>
                  <c:pt idx="2">
                    <c:v>2.5162195744301732</c:v>
                  </c:pt>
                  <c:pt idx="3">
                    <c:v>2.8010986855435576</c:v>
                  </c:pt>
                  <c:pt idx="4">
                    <c:v>2.8010986855435576</c:v>
                  </c:pt>
                  <c:pt idx="5">
                    <c:v>2.0322838174804474</c:v>
                  </c:pt>
                  <c:pt idx="6">
                    <c:v>2.5535681034919739</c:v>
                  </c:pt>
                  <c:pt idx="7">
                    <c:v>3.3370787636129018</c:v>
                  </c:pt>
                  <c:pt idx="8">
                    <c:v>2.9311629051165617</c:v>
                  </c:pt>
                  <c:pt idx="9">
                    <c:v>3.9147725076921454</c:v>
                  </c:pt>
                  <c:pt idx="10">
                    <c:v>4.7779077394675493</c:v>
                  </c:pt>
                  <c:pt idx="11">
                    <c:v>4.0645676349608948</c:v>
                  </c:pt>
                  <c:pt idx="12">
                    <c:v>5.0477014512378204</c:v>
                  </c:pt>
                  <c:pt idx="13">
                    <c:v>6.8336099429270183</c:v>
                  </c:pt>
                  <c:pt idx="14">
                    <c:v>7.3741913607426861</c:v>
                  </c:pt>
                  <c:pt idx="15">
                    <c:v>8.1320463300938535</c:v>
                  </c:pt>
                  <c:pt idx="16">
                    <c:v>7.8935221737632633</c:v>
                  </c:pt>
                  <c:pt idx="17">
                    <c:v>10.474539432899231</c:v>
                  </c:pt>
                  <c:pt idx="18">
                    <c:v>7.7474943458548751</c:v>
                  </c:pt>
                  <c:pt idx="19">
                    <c:v>11.060350850978715</c:v>
                  </c:pt>
                  <c:pt idx="20">
                    <c:v>9.9335067429894952</c:v>
                  </c:pt>
                  <c:pt idx="21">
                    <c:v>8.7001326249838105</c:v>
                  </c:pt>
                  <c:pt idx="22">
                    <c:v>13.153171372705645</c:v>
                  </c:pt>
                  <c:pt idx="23">
                    <c:v>14.953181371738079</c:v>
                  </c:pt>
                  <c:pt idx="24">
                    <c:v>15.582952299447749</c:v>
                  </c:pt>
                  <c:pt idx="25">
                    <c:v>14.045993764358661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graphs'!$C$29:$AB$29</c:f>
              <c:numCache>
                <c:formatCode>0</c:formatCode>
                <c:ptCount val="26"/>
                <c:pt idx="0">
                  <c:v>6.2307692307692308</c:v>
                </c:pt>
                <c:pt idx="1">
                  <c:v>4.6923076923076925</c:v>
                </c:pt>
                <c:pt idx="2">
                  <c:v>4.7692307692307692</c:v>
                </c:pt>
                <c:pt idx="3">
                  <c:v>5</c:v>
                </c:pt>
                <c:pt idx="4">
                  <c:v>5</c:v>
                </c:pt>
                <c:pt idx="5">
                  <c:v>5.1538461538461542</c:v>
                </c:pt>
                <c:pt idx="6">
                  <c:v>6.3076923076923075</c:v>
                </c:pt>
                <c:pt idx="7">
                  <c:v>7.3076923076923075</c:v>
                </c:pt>
                <c:pt idx="8">
                  <c:v>8.1538461538461533</c:v>
                </c:pt>
                <c:pt idx="9">
                  <c:v>8.5384615384615383</c:v>
                </c:pt>
                <c:pt idx="10">
                  <c:v>9.3076923076923084</c:v>
                </c:pt>
                <c:pt idx="11">
                  <c:v>9.3076923076923084</c:v>
                </c:pt>
                <c:pt idx="12">
                  <c:v>10.461538461538462</c:v>
                </c:pt>
                <c:pt idx="13">
                  <c:v>11.384615384615385</c:v>
                </c:pt>
                <c:pt idx="14">
                  <c:v>12.076923076923077</c:v>
                </c:pt>
                <c:pt idx="15">
                  <c:v>14.153846153846153</c:v>
                </c:pt>
                <c:pt idx="16">
                  <c:v>14</c:v>
                </c:pt>
                <c:pt idx="17">
                  <c:v>15.76923076923077</c:v>
                </c:pt>
                <c:pt idx="18">
                  <c:v>15.23076923076923</c:v>
                </c:pt>
                <c:pt idx="19">
                  <c:v>17.23076923076923</c:v>
                </c:pt>
                <c:pt idx="20">
                  <c:v>16.692307692307693</c:v>
                </c:pt>
                <c:pt idx="21">
                  <c:v>19</c:v>
                </c:pt>
                <c:pt idx="22">
                  <c:v>21.384615384615383</c:v>
                </c:pt>
                <c:pt idx="23">
                  <c:v>21.307692307692307</c:v>
                </c:pt>
                <c:pt idx="24">
                  <c:v>23.307692307692307</c:v>
                </c:pt>
                <c:pt idx="25">
                  <c:v>22.692307692307693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graphs'!$B$30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graphs'!$C$33:$AB$33</c:f>
                <c:numCache>
                  <c:formatCode>General</c:formatCode>
                  <c:ptCount val="26"/>
                  <c:pt idx="0">
                    <c:v>2.6063191301688331</c:v>
                  </c:pt>
                  <c:pt idx="1">
                    <c:v>2.5232645333625729</c:v>
                  </c:pt>
                  <c:pt idx="2">
                    <c:v>2.5162195744301732</c:v>
                  </c:pt>
                  <c:pt idx="3">
                    <c:v>2.664693550105965</c:v>
                  </c:pt>
                  <c:pt idx="4">
                    <c:v>2.796870609645822</c:v>
                  </c:pt>
                  <c:pt idx="5">
                    <c:v>2.2134607030674092</c:v>
                  </c:pt>
                  <c:pt idx="6">
                    <c:v>2.4300875382971254</c:v>
                  </c:pt>
                  <c:pt idx="7">
                    <c:v>2.619905594757908</c:v>
                  </c:pt>
                  <c:pt idx="8">
                    <c:v>2.6735611072281178</c:v>
                  </c:pt>
                  <c:pt idx="9">
                    <c:v>3.9343728777059757</c:v>
                  </c:pt>
                  <c:pt idx="10">
                    <c:v>4.2523922957185398</c:v>
                  </c:pt>
                  <c:pt idx="11">
                    <c:v>3.2780424234865411</c:v>
                  </c:pt>
                  <c:pt idx="12">
                    <c:v>3.3635709398577607</c:v>
                  </c:pt>
                  <c:pt idx="13">
                    <c:v>5.4468926052616862</c:v>
                  </c:pt>
                  <c:pt idx="14">
                    <c:v>6.3423065260996268</c:v>
                  </c:pt>
                  <c:pt idx="15">
                    <c:v>6.8672966525125059</c:v>
                  </c:pt>
                  <c:pt idx="16">
                    <c:v>6.1374782324057522</c:v>
                  </c:pt>
                  <c:pt idx="17">
                    <c:v>7.4682761015507504</c:v>
                  </c:pt>
                  <c:pt idx="18">
                    <c:v>4.817374865184977</c:v>
                  </c:pt>
                  <c:pt idx="19">
                    <c:v>7.0223649483244337</c:v>
                  </c:pt>
                  <c:pt idx="20">
                    <c:v>6.1123601616365946</c:v>
                  </c:pt>
                  <c:pt idx="21">
                    <c:v>6.1084866757205605</c:v>
                  </c:pt>
                  <c:pt idx="22">
                    <c:v>9.7707448856933006</c:v>
                  </c:pt>
                  <c:pt idx="23">
                    <c:v>11.283857664246844</c:v>
                  </c:pt>
                  <c:pt idx="24">
                    <c:v>11.50507991738108</c:v>
                  </c:pt>
                  <c:pt idx="25">
                    <c:v>10.563978092371011</c:v>
                  </c:pt>
                </c:numCache>
              </c:numRef>
            </c:plus>
            <c:minus>
              <c:numRef>
                <c:f>'Prevalence graphs'!$C$33:$AB$33</c:f>
                <c:numCache>
                  <c:formatCode>General</c:formatCode>
                  <c:ptCount val="26"/>
                  <c:pt idx="0">
                    <c:v>2.6063191301688331</c:v>
                  </c:pt>
                  <c:pt idx="1">
                    <c:v>2.5232645333625729</c:v>
                  </c:pt>
                  <c:pt idx="2">
                    <c:v>2.5162195744301732</c:v>
                  </c:pt>
                  <c:pt idx="3">
                    <c:v>2.664693550105965</c:v>
                  </c:pt>
                  <c:pt idx="4">
                    <c:v>2.796870609645822</c:v>
                  </c:pt>
                  <c:pt idx="5">
                    <c:v>2.2134607030674092</c:v>
                  </c:pt>
                  <c:pt idx="6">
                    <c:v>2.4300875382971254</c:v>
                  </c:pt>
                  <c:pt idx="7">
                    <c:v>2.619905594757908</c:v>
                  </c:pt>
                  <c:pt idx="8">
                    <c:v>2.6735611072281178</c:v>
                  </c:pt>
                  <c:pt idx="9">
                    <c:v>3.9343728777059757</c:v>
                  </c:pt>
                  <c:pt idx="10">
                    <c:v>4.2523922957185398</c:v>
                  </c:pt>
                  <c:pt idx="11">
                    <c:v>3.2780424234865411</c:v>
                  </c:pt>
                  <c:pt idx="12">
                    <c:v>3.3635709398577607</c:v>
                  </c:pt>
                  <c:pt idx="13">
                    <c:v>5.4468926052616862</c:v>
                  </c:pt>
                  <c:pt idx="14">
                    <c:v>6.3423065260996268</c:v>
                  </c:pt>
                  <c:pt idx="15">
                    <c:v>6.8672966525125059</c:v>
                  </c:pt>
                  <c:pt idx="16">
                    <c:v>6.1374782324057522</c:v>
                  </c:pt>
                  <c:pt idx="17">
                    <c:v>7.4682761015507504</c:v>
                  </c:pt>
                  <c:pt idx="18">
                    <c:v>4.817374865184977</c:v>
                  </c:pt>
                  <c:pt idx="19">
                    <c:v>7.0223649483244337</c:v>
                  </c:pt>
                  <c:pt idx="20">
                    <c:v>6.1123601616365946</c:v>
                  </c:pt>
                  <c:pt idx="21">
                    <c:v>6.1084866757205605</c:v>
                  </c:pt>
                  <c:pt idx="22">
                    <c:v>9.7707448856933006</c:v>
                  </c:pt>
                  <c:pt idx="23">
                    <c:v>11.283857664246844</c:v>
                  </c:pt>
                  <c:pt idx="24">
                    <c:v>11.50507991738108</c:v>
                  </c:pt>
                  <c:pt idx="25">
                    <c:v>10.563978092371011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graphs'!$C$30:$AB$30</c:f>
              <c:numCache>
                <c:formatCode>0</c:formatCode>
                <c:ptCount val="26"/>
                <c:pt idx="0">
                  <c:v>6.2307692307692308</c:v>
                </c:pt>
                <c:pt idx="1">
                  <c:v>4.6923076923076925</c:v>
                </c:pt>
                <c:pt idx="2">
                  <c:v>4.7692307692307692</c:v>
                </c:pt>
                <c:pt idx="3">
                  <c:v>4.7692307692307692</c:v>
                </c:pt>
                <c:pt idx="4">
                  <c:v>4.8461538461538458</c:v>
                </c:pt>
                <c:pt idx="5">
                  <c:v>4.8461538461538458</c:v>
                </c:pt>
                <c:pt idx="6">
                  <c:v>5.6923076923076925</c:v>
                </c:pt>
                <c:pt idx="7">
                  <c:v>6.4615384615384617</c:v>
                </c:pt>
                <c:pt idx="8">
                  <c:v>6.9230769230769234</c:v>
                </c:pt>
                <c:pt idx="9">
                  <c:v>7.4615384615384617</c:v>
                </c:pt>
                <c:pt idx="10">
                  <c:v>7.615384615384615</c:v>
                </c:pt>
                <c:pt idx="11">
                  <c:v>7.8461538461538458</c:v>
                </c:pt>
                <c:pt idx="12">
                  <c:v>8.615384615384615</c:v>
                </c:pt>
                <c:pt idx="13">
                  <c:v>9.1538461538461533</c:v>
                </c:pt>
                <c:pt idx="14">
                  <c:v>10.076923076923077</c:v>
                </c:pt>
                <c:pt idx="15">
                  <c:v>11.615384615384615</c:v>
                </c:pt>
                <c:pt idx="16">
                  <c:v>11.153846153846153</c:v>
                </c:pt>
                <c:pt idx="17">
                  <c:v>12.384615384615385</c:v>
                </c:pt>
                <c:pt idx="18">
                  <c:v>12.153846153846153</c:v>
                </c:pt>
                <c:pt idx="19">
                  <c:v>12.615384615384615</c:v>
                </c:pt>
                <c:pt idx="20">
                  <c:v>12.153846153846153</c:v>
                </c:pt>
                <c:pt idx="21">
                  <c:v>14.615384615384615</c:v>
                </c:pt>
                <c:pt idx="22">
                  <c:v>16.615384615384617</c:v>
                </c:pt>
                <c:pt idx="23">
                  <c:v>16.53846153846154</c:v>
                </c:pt>
                <c:pt idx="24">
                  <c:v>17.692307692307693</c:v>
                </c:pt>
                <c:pt idx="25">
                  <c:v>17.692307692307693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92000"/>
        <c:axId val="494793088"/>
      </c:lineChart>
      <c:catAx>
        <c:axId val="4945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793088"/>
        <c:crosses val="autoZero"/>
        <c:auto val="1"/>
        <c:lblAlgn val="ctr"/>
        <c:lblOffset val="100"/>
        <c:noMultiLvlLbl val="0"/>
      </c:catAx>
      <c:valAx>
        <c:axId val="494793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459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graphs'!$B$36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graphs'!$C$39:$AB$39</c:f>
                <c:numCache>
                  <c:formatCode>General</c:formatCode>
                  <c:ptCount val="26"/>
                  <c:pt idx="0">
                    <c:v>39.563745283130146</c:v>
                  </c:pt>
                  <c:pt idx="1">
                    <c:v>52.557660643408518</c:v>
                  </c:pt>
                  <c:pt idx="2">
                    <c:v>75.909709679781002</c:v>
                  </c:pt>
                  <c:pt idx="3">
                    <c:v>84.954425652050773</c:v>
                  </c:pt>
                  <c:pt idx="4">
                    <c:v>98.115437385023355</c:v>
                  </c:pt>
                  <c:pt idx="5">
                    <c:v>114.96899504860085</c:v>
                  </c:pt>
                  <c:pt idx="6">
                    <c:v>129.05184500124301</c:v>
                  </c:pt>
                  <c:pt idx="7">
                    <c:v>140.86184427160407</c:v>
                  </c:pt>
                  <c:pt idx="8">
                    <c:v>156.06477186652816</c:v>
                  </c:pt>
                  <c:pt idx="9">
                    <c:v>168.7650234381955</c:v>
                  </c:pt>
                  <c:pt idx="10">
                    <c:v>184.2107745693927</c:v>
                  </c:pt>
                  <c:pt idx="11">
                    <c:v>196.59970444276422</c:v>
                  </c:pt>
                  <c:pt idx="12">
                    <c:v>205.04431617977889</c:v>
                  </c:pt>
                  <c:pt idx="13">
                    <c:v>219.08497176226169</c:v>
                  </c:pt>
                  <c:pt idx="14">
                    <c:v>225.98133137535393</c:v>
                  </c:pt>
                  <c:pt idx="15">
                    <c:v>242.97558744588838</c:v>
                  </c:pt>
                  <c:pt idx="16">
                    <c:v>252.13514268644661</c:v>
                  </c:pt>
                  <c:pt idx="17">
                    <c:v>261.38785256292158</c:v>
                  </c:pt>
                  <c:pt idx="18">
                    <c:v>275.00754158567014</c:v>
                  </c:pt>
                  <c:pt idx="19">
                    <c:v>276.25434211693675</c:v>
                  </c:pt>
                  <c:pt idx="20">
                    <c:v>289.63474243203052</c:v>
                  </c:pt>
                  <c:pt idx="21">
                    <c:v>303.49777496430517</c:v>
                  </c:pt>
                  <c:pt idx="22">
                    <c:v>313.73846191566486</c:v>
                  </c:pt>
                  <c:pt idx="23">
                    <c:v>319.47756910268885</c:v>
                  </c:pt>
                  <c:pt idx="24">
                    <c:v>338.32951970723076</c:v>
                  </c:pt>
                  <c:pt idx="25">
                    <c:v>350.42883280903885</c:v>
                  </c:pt>
                </c:numCache>
              </c:numRef>
            </c:plus>
            <c:minus>
              <c:numRef>
                <c:f>'Prevalence graphs'!$C$39:$AB$39</c:f>
                <c:numCache>
                  <c:formatCode>General</c:formatCode>
                  <c:ptCount val="26"/>
                  <c:pt idx="0">
                    <c:v>39.563745283130146</c:v>
                  </c:pt>
                  <c:pt idx="1">
                    <c:v>52.557660643408518</c:v>
                  </c:pt>
                  <c:pt idx="2">
                    <c:v>75.909709679781002</c:v>
                  </c:pt>
                  <c:pt idx="3">
                    <c:v>84.954425652050773</c:v>
                  </c:pt>
                  <c:pt idx="4">
                    <c:v>98.115437385023355</c:v>
                  </c:pt>
                  <c:pt idx="5">
                    <c:v>114.96899504860085</c:v>
                  </c:pt>
                  <c:pt idx="6">
                    <c:v>129.05184500124301</c:v>
                  </c:pt>
                  <c:pt idx="7">
                    <c:v>140.86184427160407</c:v>
                  </c:pt>
                  <c:pt idx="8">
                    <c:v>156.06477186652816</c:v>
                  </c:pt>
                  <c:pt idx="9">
                    <c:v>168.7650234381955</c:v>
                  </c:pt>
                  <c:pt idx="10">
                    <c:v>184.2107745693927</c:v>
                  </c:pt>
                  <c:pt idx="11">
                    <c:v>196.59970444276422</c:v>
                  </c:pt>
                  <c:pt idx="12">
                    <c:v>205.04431617977889</c:v>
                  </c:pt>
                  <c:pt idx="13">
                    <c:v>219.08497176226169</c:v>
                  </c:pt>
                  <c:pt idx="14">
                    <c:v>225.98133137535393</c:v>
                  </c:pt>
                  <c:pt idx="15">
                    <c:v>242.97558744588838</c:v>
                  </c:pt>
                  <c:pt idx="16">
                    <c:v>252.13514268644661</c:v>
                  </c:pt>
                  <c:pt idx="17">
                    <c:v>261.38785256292158</c:v>
                  </c:pt>
                  <c:pt idx="18">
                    <c:v>275.00754158567014</c:v>
                  </c:pt>
                  <c:pt idx="19">
                    <c:v>276.25434211693675</c:v>
                  </c:pt>
                  <c:pt idx="20">
                    <c:v>289.63474243203052</c:v>
                  </c:pt>
                  <c:pt idx="21">
                    <c:v>303.49777496430517</c:v>
                  </c:pt>
                  <c:pt idx="22">
                    <c:v>313.73846191566486</c:v>
                  </c:pt>
                  <c:pt idx="23">
                    <c:v>319.47756910268885</c:v>
                  </c:pt>
                  <c:pt idx="24">
                    <c:v>338.32951970723076</c:v>
                  </c:pt>
                  <c:pt idx="25">
                    <c:v>350.42883280903885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graphs'!$C$36:$AB$36</c:f>
              <c:numCache>
                <c:formatCode>0</c:formatCode>
                <c:ptCount val="26"/>
                <c:pt idx="0">
                  <c:v>1471.6923076923076</c:v>
                </c:pt>
                <c:pt idx="1">
                  <c:v>1514</c:v>
                </c:pt>
                <c:pt idx="2">
                  <c:v>1557.8461538461538</c:v>
                </c:pt>
                <c:pt idx="3">
                  <c:v>1595.7692307692307</c:v>
                </c:pt>
                <c:pt idx="4">
                  <c:v>1634.2307692307693</c:v>
                </c:pt>
                <c:pt idx="5">
                  <c:v>1665.7692307692307</c:v>
                </c:pt>
                <c:pt idx="6">
                  <c:v>1711.9230769230769</c:v>
                </c:pt>
                <c:pt idx="7">
                  <c:v>1748.6923076923076</c:v>
                </c:pt>
                <c:pt idx="8">
                  <c:v>1777.3076923076924</c:v>
                </c:pt>
                <c:pt idx="9">
                  <c:v>1812.5384615384614</c:v>
                </c:pt>
                <c:pt idx="10">
                  <c:v>1849.0769230769231</c:v>
                </c:pt>
                <c:pt idx="11">
                  <c:v>1876.6923076923076</c:v>
                </c:pt>
                <c:pt idx="12">
                  <c:v>1911.4615384615386</c:v>
                </c:pt>
                <c:pt idx="13">
                  <c:v>1945.9230769230769</c:v>
                </c:pt>
                <c:pt idx="14">
                  <c:v>1982.7692307692307</c:v>
                </c:pt>
                <c:pt idx="15">
                  <c:v>2020.6923076923076</c:v>
                </c:pt>
                <c:pt idx="16">
                  <c:v>2063.8461538461538</c:v>
                </c:pt>
                <c:pt idx="17">
                  <c:v>2092.9230769230771</c:v>
                </c:pt>
                <c:pt idx="18">
                  <c:v>2129.0769230769229</c:v>
                </c:pt>
                <c:pt idx="19">
                  <c:v>2162</c:v>
                </c:pt>
                <c:pt idx="20">
                  <c:v>2200.8461538461538</c:v>
                </c:pt>
                <c:pt idx="21">
                  <c:v>2225.1538461538462</c:v>
                </c:pt>
                <c:pt idx="22">
                  <c:v>2244.1538461538462</c:v>
                </c:pt>
                <c:pt idx="23">
                  <c:v>2262.9230769230771</c:v>
                </c:pt>
                <c:pt idx="24">
                  <c:v>2290.5384615384614</c:v>
                </c:pt>
                <c:pt idx="25">
                  <c:v>2310.3076923076924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graphs'!$B$37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graphs'!$C$40:$AB$40</c:f>
                <c:numCache>
                  <c:formatCode>General</c:formatCode>
                  <c:ptCount val="26"/>
                  <c:pt idx="0">
                    <c:v>39.563745283130146</c:v>
                  </c:pt>
                  <c:pt idx="1">
                    <c:v>52.557660643408518</c:v>
                  </c:pt>
                  <c:pt idx="2">
                    <c:v>75.765364993144317</c:v>
                  </c:pt>
                  <c:pt idx="3">
                    <c:v>84.37062502354658</c:v>
                  </c:pt>
                  <c:pt idx="4">
                    <c:v>97.57746126409296</c:v>
                  </c:pt>
                  <c:pt idx="5">
                    <c:v>113.92497271574842</c:v>
                  </c:pt>
                  <c:pt idx="6">
                    <c:v>128.57599691329841</c:v>
                  </c:pt>
                  <c:pt idx="7">
                    <c:v>140.1035542631227</c:v>
                  </c:pt>
                  <c:pt idx="8">
                    <c:v>155.45573391515859</c:v>
                  </c:pt>
                  <c:pt idx="9">
                    <c:v>167.36884823929077</c:v>
                  </c:pt>
                  <c:pt idx="10">
                    <c:v>182.4457769817146</c:v>
                  </c:pt>
                  <c:pt idx="11">
                    <c:v>194.80055040443244</c:v>
                  </c:pt>
                  <c:pt idx="12">
                    <c:v>202.81235680058037</c:v>
                  </c:pt>
                  <c:pt idx="13">
                    <c:v>216.54366710507517</c:v>
                  </c:pt>
                  <c:pt idx="14">
                    <c:v>223.70270317607702</c:v>
                  </c:pt>
                  <c:pt idx="15">
                    <c:v>240.1361300319999</c:v>
                  </c:pt>
                  <c:pt idx="16">
                    <c:v>248.32963872130856</c:v>
                  </c:pt>
                  <c:pt idx="17">
                    <c:v>257.7425209401656</c:v>
                  </c:pt>
                  <c:pt idx="18">
                    <c:v>270.54969246826829</c:v>
                  </c:pt>
                  <c:pt idx="19">
                    <c:v>270.53125468846224</c:v>
                  </c:pt>
                  <c:pt idx="20">
                    <c:v>282.94808941177735</c:v>
                  </c:pt>
                  <c:pt idx="21">
                    <c:v>297.09608351547939</c:v>
                  </c:pt>
                  <c:pt idx="22">
                    <c:v>306.18391812108018</c:v>
                  </c:pt>
                  <c:pt idx="23">
                    <c:v>311.37289047551479</c:v>
                  </c:pt>
                  <c:pt idx="24">
                    <c:v>330.33792989754306</c:v>
                  </c:pt>
                  <c:pt idx="25">
                    <c:v>339.99912982833303</c:v>
                  </c:pt>
                </c:numCache>
              </c:numRef>
            </c:plus>
            <c:minus>
              <c:numRef>
                <c:f>'Prevalence graphs'!$C$40:$AB$40</c:f>
                <c:numCache>
                  <c:formatCode>General</c:formatCode>
                  <c:ptCount val="26"/>
                  <c:pt idx="0">
                    <c:v>39.563745283130146</c:v>
                  </c:pt>
                  <c:pt idx="1">
                    <c:v>52.557660643408518</c:v>
                  </c:pt>
                  <c:pt idx="2">
                    <c:v>75.765364993144317</c:v>
                  </c:pt>
                  <c:pt idx="3">
                    <c:v>84.37062502354658</c:v>
                  </c:pt>
                  <c:pt idx="4">
                    <c:v>97.57746126409296</c:v>
                  </c:pt>
                  <c:pt idx="5">
                    <c:v>113.92497271574842</c:v>
                  </c:pt>
                  <c:pt idx="6">
                    <c:v>128.57599691329841</c:v>
                  </c:pt>
                  <c:pt idx="7">
                    <c:v>140.1035542631227</c:v>
                  </c:pt>
                  <c:pt idx="8">
                    <c:v>155.45573391515859</c:v>
                  </c:pt>
                  <c:pt idx="9">
                    <c:v>167.36884823929077</c:v>
                  </c:pt>
                  <c:pt idx="10">
                    <c:v>182.4457769817146</c:v>
                  </c:pt>
                  <c:pt idx="11">
                    <c:v>194.80055040443244</c:v>
                  </c:pt>
                  <c:pt idx="12">
                    <c:v>202.81235680058037</c:v>
                  </c:pt>
                  <c:pt idx="13">
                    <c:v>216.54366710507517</c:v>
                  </c:pt>
                  <c:pt idx="14">
                    <c:v>223.70270317607702</c:v>
                  </c:pt>
                  <c:pt idx="15">
                    <c:v>240.1361300319999</c:v>
                  </c:pt>
                  <c:pt idx="16">
                    <c:v>248.32963872130856</c:v>
                  </c:pt>
                  <c:pt idx="17">
                    <c:v>257.7425209401656</c:v>
                  </c:pt>
                  <c:pt idx="18">
                    <c:v>270.54969246826829</c:v>
                  </c:pt>
                  <c:pt idx="19">
                    <c:v>270.53125468846224</c:v>
                  </c:pt>
                  <c:pt idx="20">
                    <c:v>282.94808941177735</c:v>
                  </c:pt>
                  <c:pt idx="21">
                    <c:v>297.09608351547939</c:v>
                  </c:pt>
                  <c:pt idx="22">
                    <c:v>306.18391812108018</c:v>
                  </c:pt>
                  <c:pt idx="23">
                    <c:v>311.37289047551479</c:v>
                  </c:pt>
                  <c:pt idx="24">
                    <c:v>330.33792989754306</c:v>
                  </c:pt>
                  <c:pt idx="25">
                    <c:v>339.99912982833303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graphs'!$C$37:$AB$37</c:f>
              <c:numCache>
                <c:formatCode>0</c:formatCode>
                <c:ptCount val="26"/>
                <c:pt idx="0">
                  <c:v>1471.6923076923076</c:v>
                </c:pt>
                <c:pt idx="1">
                  <c:v>1514</c:v>
                </c:pt>
                <c:pt idx="2">
                  <c:v>1557.3846153846155</c:v>
                </c:pt>
                <c:pt idx="3">
                  <c:v>1594.5384615384614</c:v>
                </c:pt>
                <c:pt idx="4">
                  <c:v>1631.8461538461538</c:v>
                </c:pt>
                <c:pt idx="5">
                  <c:v>1662.1538461538462</c:v>
                </c:pt>
                <c:pt idx="6">
                  <c:v>1707.5384615384614</c:v>
                </c:pt>
                <c:pt idx="7">
                  <c:v>1742.3846153846155</c:v>
                </c:pt>
                <c:pt idx="8">
                  <c:v>1769.7692307692307</c:v>
                </c:pt>
                <c:pt idx="9">
                  <c:v>1802.7692307692307</c:v>
                </c:pt>
                <c:pt idx="10">
                  <c:v>1838</c:v>
                </c:pt>
                <c:pt idx="11">
                  <c:v>1863.7692307692307</c:v>
                </c:pt>
                <c:pt idx="12">
                  <c:v>1897.3846153846155</c:v>
                </c:pt>
                <c:pt idx="13">
                  <c:v>1930.6153846153845</c:v>
                </c:pt>
                <c:pt idx="14">
                  <c:v>1965.1538461538462</c:v>
                </c:pt>
                <c:pt idx="15">
                  <c:v>2001.1538461538462</c:v>
                </c:pt>
                <c:pt idx="16">
                  <c:v>2042.9230769230769</c:v>
                </c:pt>
                <c:pt idx="17">
                  <c:v>2069.8461538461538</c:v>
                </c:pt>
                <c:pt idx="18">
                  <c:v>2104.3076923076924</c:v>
                </c:pt>
                <c:pt idx="19">
                  <c:v>2134.6153846153848</c:v>
                </c:pt>
                <c:pt idx="20">
                  <c:v>2172.3846153846152</c:v>
                </c:pt>
                <c:pt idx="21">
                  <c:v>2196.3846153846152</c:v>
                </c:pt>
                <c:pt idx="22">
                  <c:v>2213.8461538461538</c:v>
                </c:pt>
                <c:pt idx="23">
                  <c:v>2232</c:v>
                </c:pt>
                <c:pt idx="24">
                  <c:v>2259.9230769230771</c:v>
                </c:pt>
                <c:pt idx="25">
                  <c:v>2278.7692307692309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graphs'!$B$38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graphs'!$B$41:$AB$41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39.563745283130146</c:v>
                  </c:pt>
                  <c:pt idx="2">
                    <c:v>52.557660643408518</c:v>
                  </c:pt>
                  <c:pt idx="3">
                    <c:v>75.509394376151988</c:v>
                  </c:pt>
                  <c:pt idx="4">
                    <c:v>83.848270968331235</c:v>
                  </c:pt>
                  <c:pt idx="5">
                    <c:v>97.416631023660429</c:v>
                  </c:pt>
                  <c:pt idx="6">
                    <c:v>112.42012285916005</c:v>
                  </c:pt>
                  <c:pt idx="7">
                    <c:v>127.58851203132227</c:v>
                  </c:pt>
                  <c:pt idx="8">
                    <c:v>138.88478047835449</c:v>
                  </c:pt>
                  <c:pt idx="9">
                    <c:v>152.73967488515768</c:v>
                  </c:pt>
                  <c:pt idx="10">
                    <c:v>164.43797053553706</c:v>
                  </c:pt>
                  <c:pt idx="11">
                    <c:v>178.66692425428161</c:v>
                  </c:pt>
                  <c:pt idx="12">
                    <c:v>190.52133397135569</c:v>
                  </c:pt>
                  <c:pt idx="13">
                    <c:v>197.37487235381911</c:v>
                  </c:pt>
                  <c:pt idx="14">
                    <c:v>209.46494248484044</c:v>
                  </c:pt>
                  <c:pt idx="15">
                    <c:v>216.45505976855401</c:v>
                  </c:pt>
                  <c:pt idx="16">
                    <c:v>232.31426378886707</c:v>
                  </c:pt>
                  <c:pt idx="17">
                    <c:v>238.79133521790092</c:v>
                  </c:pt>
                  <c:pt idx="18">
                    <c:v>247.06473291127713</c:v>
                  </c:pt>
                  <c:pt idx="19">
                    <c:v>258.81390815266172</c:v>
                  </c:pt>
                  <c:pt idx="20">
                    <c:v>256.41326664899668</c:v>
                  </c:pt>
                  <c:pt idx="21">
                    <c:v>268.91830219313425</c:v>
                  </c:pt>
                  <c:pt idx="22">
                    <c:v>283.2050504346912</c:v>
                  </c:pt>
                  <c:pt idx="23">
                    <c:v>291.24352851077788</c:v>
                  </c:pt>
                  <c:pt idx="24">
                    <c:v>295.09533110144224</c:v>
                  </c:pt>
                  <c:pt idx="25">
                    <c:v>315.45215036768673</c:v>
                  </c:pt>
                  <c:pt idx="26">
                    <c:v>323.18728884137607</c:v>
                  </c:pt>
                </c:numCache>
              </c:numRef>
            </c:plus>
            <c:minus>
              <c:numRef>
                <c:f>'Prevalence graphs'!$C$41:$AB$41</c:f>
                <c:numCache>
                  <c:formatCode>General</c:formatCode>
                  <c:ptCount val="26"/>
                  <c:pt idx="0">
                    <c:v>39.563745283130146</c:v>
                  </c:pt>
                  <c:pt idx="1">
                    <c:v>52.557660643408518</c:v>
                  </c:pt>
                  <c:pt idx="2">
                    <c:v>75.509394376151988</c:v>
                  </c:pt>
                  <c:pt idx="3">
                    <c:v>83.848270968331235</c:v>
                  </c:pt>
                  <c:pt idx="4">
                    <c:v>97.416631023660429</c:v>
                  </c:pt>
                  <c:pt idx="5">
                    <c:v>112.42012285916005</c:v>
                  </c:pt>
                  <c:pt idx="6">
                    <c:v>127.58851203132227</c:v>
                  </c:pt>
                  <c:pt idx="7">
                    <c:v>138.88478047835449</c:v>
                  </c:pt>
                  <c:pt idx="8">
                    <c:v>152.73967488515768</c:v>
                  </c:pt>
                  <c:pt idx="9">
                    <c:v>164.43797053553706</c:v>
                  </c:pt>
                  <c:pt idx="10">
                    <c:v>178.66692425428161</c:v>
                  </c:pt>
                  <c:pt idx="11">
                    <c:v>190.52133397135569</c:v>
                  </c:pt>
                  <c:pt idx="12">
                    <c:v>197.37487235381911</c:v>
                  </c:pt>
                  <c:pt idx="13">
                    <c:v>209.46494248484044</c:v>
                  </c:pt>
                  <c:pt idx="14">
                    <c:v>216.45505976855401</c:v>
                  </c:pt>
                  <c:pt idx="15">
                    <c:v>232.31426378886707</c:v>
                  </c:pt>
                  <c:pt idx="16">
                    <c:v>238.79133521790092</c:v>
                  </c:pt>
                  <c:pt idx="17">
                    <c:v>247.06473291127713</c:v>
                  </c:pt>
                  <c:pt idx="18">
                    <c:v>258.81390815266172</c:v>
                  </c:pt>
                  <c:pt idx="19">
                    <c:v>256.41326664899668</c:v>
                  </c:pt>
                  <c:pt idx="20">
                    <c:v>268.91830219313425</c:v>
                  </c:pt>
                  <c:pt idx="21">
                    <c:v>283.2050504346912</c:v>
                  </c:pt>
                  <c:pt idx="22">
                    <c:v>291.24352851077788</c:v>
                  </c:pt>
                  <c:pt idx="23">
                    <c:v>295.09533110144224</c:v>
                  </c:pt>
                  <c:pt idx="24">
                    <c:v>315.45215036768673</c:v>
                  </c:pt>
                  <c:pt idx="25">
                    <c:v>323.18728884137607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graphs'!$C$38:$AB$38</c:f>
              <c:numCache>
                <c:formatCode>0</c:formatCode>
                <c:ptCount val="26"/>
                <c:pt idx="0">
                  <c:v>1471.6923076923076</c:v>
                </c:pt>
                <c:pt idx="1">
                  <c:v>1514</c:v>
                </c:pt>
                <c:pt idx="2">
                  <c:v>1556.8461538461538</c:v>
                </c:pt>
                <c:pt idx="3">
                  <c:v>1593.0769230769231</c:v>
                </c:pt>
                <c:pt idx="4">
                  <c:v>1628</c:v>
                </c:pt>
                <c:pt idx="5">
                  <c:v>1654.8461538461538</c:v>
                </c:pt>
                <c:pt idx="6">
                  <c:v>1696.3076923076924</c:v>
                </c:pt>
                <c:pt idx="7">
                  <c:v>1728.6923076923076</c:v>
                </c:pt>
                <c:pt idx="8">
                  <c:v>1753.2307692307693</c:v>
                </c:pt>
                <c:pt idx="9">
                  <c:v>1782</c:v>
                </c:pt>
                <c:pt idx="10">
                  <c:v>1814.7692307692307</c:v>
                </c:pt>
                <c:pt idx="11">
                  <c:v>1838.9230769230769</c:v>
                </c:pt>
                <c:pt idx="12">
                  <c:v>1869.0769230769231</c:v>
                </c:pt>
                <c:pt idx="13">
                  <c:v>1898.2307692307693</c:v>
                </c:pt>
                <c:pt idx="14">
                  <c:v>1928.7692307692307</c:v>
                </c:pt>
                <c:pt idx="15">
                  <c:v>1963.9230769230769</c:v>
                </c:pt>
                <c:pt idx="16">
                  <c:v>2000.9230769230769</c:v>
                </c:pt>
                <c:pt idx="17">
                  <c:v>2025.6923076923076</c:v>
                </c:pt>
                <c:pt idx="18">
                  <c:v>2058.2307692307691</c:v>
                </c:pt>
                <c:pt idx="19">
                  <c:v>2087.0769230769229</c:v>
                </c:pt>
                <c:pt idx="20">
                  <c:v>2123.1538461538462</c:v>
                </c:pt>
                <c:pt idx="21">
                  <c:v>2145.2307692307691</c:v>
                </c:pt>
                <c:pt idx="22">
                  <c:v>2157.7692307692309</c:v>
                </c:pt>
                <c:pt idx="23">
                  <c:v>2175.7692307692309</c:v>
                </c:pt>
                <c:pt idx="24">
                  <c:v>2201.3076923076924</c:v>
                </c:pt>
                <c:pt idx="25">
                  <c:v>2219.7692307692309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56000"/>
        <c:axId val="495057536"/>
      </c:lineChart>
      <c:catAx>
        <c:axId val="4950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057536"/>
        <c:crosses val="autoZero"/>
        <c:auto val="1"/>
        <c:lblAlgn val="ctr"/>
        <c:lblOffset val="100"/>
        <c:noMultiLvlLbl val="0"/>
      </c:catAx>
      <c:valAx>
        <c:axId val="4950575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50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T2D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graphs'!$B$44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graphs'!$C$47:$AB$47</c:f>
                <c:numCache>
                  <c:formatCode>General</c:formatCode>
                  <c:ptCount val="26"/>
                  <c:pt idx="0">
                    <c:v>42.185417711048224</c:v>
                  </c:pt>
                  <c:pt idx="1">
                    <c:v>80.714706871334457</c:v>
                  </c:pt>
                  <c:pt idx="2">
                    <c:v>142.90042877604915</c:v>
                  </c:pt>
                  <c:pt idx="3">
                    <c:v>218.35016120765351</c:v>
                  </c:pt>
                  <c:pt idx="4">
                    <c:v>283.33086435865903</c:v>
                  </c:pt>
                  <c:pt idx="5">
                    <c:v>352.43665761826776</c:v>
                  </c:pt>
                  <c:pt idx="6">
                    <c:v>423.99126372600688</c:v>
                  </c:pt>
                  <c:pt idx="7">
                    <c:v>480.77767377201815</c:v>
                  </c:pt>
                  <c:pt idx="8">
                    <c:v>538.3177720163427</c:v>
                  </c:pt>
                  <c:pt idx="9">
                    <c:v>592.72481815693493</c:v>
                  </c:pt>
                  <c:pt idx="10">
                    <c:v>636.80192084394071</c:v>
                  </c:pt>
                  <c:pt idx="11">
                    <c:v>683.23038816610722</c:v>
                  </c:pt>
                  <c:pt idx="12">
                    <c:v>715.86263599203687</c:v>
                  </c:pt>
                  <c:pt idx="13">
                    <c:v>748.39330861432632</c:v>
                  </c:pt>
                  <c:pt idx="14">
                    <c:v>790.29119792314077</c:v>
                  </c:pt>
                  <c:pt idx="15">
                    <c:v>826.25781468701462</c:v>
                  </c:pt>
                  <c:pt idx="16">
                    <c:v>860.08408836186152</c:v>
                  </c:pt>
                  <c:pt idx="17">
                    <c:v>893.79664234646941</c:v>
                  </c:pt>
                  <c:pt idx="18">
                    <c:v>902.81026072143493</c:v>
                  </c:pt>
                  <c:pt idx="19">
                    <c:v>933.19171086694143</c:v>
                  </c:pt>
                  <c:pt idx="20">
                    <c:v>949.58145872039972</c:v>
                  </c:pt>
                  <c:pt idx="21">
                    <c:v>974.84456051196355</c:v>
                  </c:pt>
                  <c:pt idx="22">
                    <c:v>978.81179023858272</c:v>
                  </c:pt>
                  <c:pt idx="23">
                    <c:v>985.73589487137474</c:v>
                  </c:pt>
                  <c:pt idx="24">
                    <c:v>998.07189860896267</c:v>
                  </c:pt>
                  <c:pt idx="25">
                    <c:v>1015.481510528307</c:v>
                  </c:pt>
                </c:numCache>
              </c:numRef>
            </c:plus>
            <c:minus>
              <c:numRef>
                <c:f>'Prevalence graphs'!$C$47:$AB$47</c:f>
                <c:numCache>
                  <c:formatCode>General</c:formatCode>
                  <c:ptCount val="26"/>
                  <c:pt idx="0">
                    <c:v>42.185417711048224</c:v>
                  </c:pt>
                  <c:pt idx="1">
                    <c:v>80.714706871334457</c:v>
                  </c:pt>
                  <c:pt idx="2">
                    <c:v>142.90042877604915</c:v>
                  </c:pt>
                  <c:pt idx="3">
                    <c:v>218.35016120765351</c:v>
                  </c:pt>
                  <c:pt idx="4">
                    <c:v>283.33086435865903</c:v>
                  </c:pt>
                  <c:pt idx="5">
                    <c:v>352.43665761826776</c:v>
                  </c:pt>
                  <c:pt idx="6">
                    <c:v>423.99126372600688</c:v>
                  </c:pt>
                  <c:pt idx="7">
                    <c:v>480.77767377201815</c:v>
                  </c:pt>
                  <c:pt idx="8">
                    <c:v>538.3177720163427</c:v>
                  </c:pt>
                  <c:pt idx="9">
                    <c:v>592.72481815693493</c:v>
                  </c:pt>
                  <c:pt idx="10">
                    <c:v>636.80192084394071</c:v>
                  </c:pt>
                  <c:pt idx="11">
                    <c:v>683.23038816610722</c:v>
                  </c:pt>
                  <c:pt idx="12">
                    <c:v>715.86263599203687</c:v>
                  </c:pt>
                  <c:pt idx="13">
                    <c:v>748.39330861432632</c:v>
                  </c:pt>
                  <c:pt idx="14">
                    <c:v>790.29119792314077</c:v>
                  </c:pt>
                  <c:pt idx="15">
                    <c:v>826.25781468701462</c:v>
                  </c:pt>
                  <c:pt idx="16">
                    <c:v>860.08408836186152</c:v>
                  </c:pt>
                  <c:pt idx="17">
                    <c:v>893.79664234646941</c:v>
                  </c:pt>
                  <c:pt idx="18">
                    <c:v>902.81026072143493</c:v>
                  </c:pt>
                  <c:pt idx="19">
                    <c:v>933.19171086694143</c:v>
                  </c:pt>
                  <c:pt idx="20">
                    <c:v>949.58145872039972</c:v>
                  </c:pt>
                  <c:pt idx="21">
                    <c:v>974.84456051196355</c:v>
                  </c:pt>
                  <c:pt idx="22">
                    <c:v>978.81179023858272</c:v>
                  </c:pt>
                  <c:pt idx="23">
                    <c:v>985.73589487137474</c:v>
                  </c:pt>
                  <c:pt idx="24">
                    <c:v>998.07189860896267</c:v>
                  </c:pt>
                  <c:pt idx="25">
                    <c:v>1015.481510528307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graphs'!$C$44:$AB$44</c:f>
              <c:numCache>
                <c:formatCode>0</c:formatCode>
                <c:ptCount val="26"/>
                <c:pt idx="0">
                  <c:v>2120.9230769230771</c:v>
                </c:pt>
                <c:pt idx="1">
                  <c:v>2271.5384615384614</c:v>
                </c:pt>
                <c:pt idx="2">
                  <c:v>2429.9230769230771</c:v>
                </c:pt>
                <c:pt idx="3">
                  <c:v>2587.7692307692309</c:v>
                </c:pt>
                <c:pt idx="4">
                  <c:v>2743.9230769230771</c:v>
                </c:pt>
                <c:pt idx="5">
                  <c:v>2898.6923076923076</c:v>
                </c:pt>
                <c:pt idx="6">
                  <c:v>3060.1538461538462</c:v>
                </c:pt>
                <c:pt idx="7">
                  <c:v>3200.5384615384614</c:v>
                </c:pt>
                <c:pt idx="8">
                  <c:v>3352.7692307692309</c:v>
                </c:pt>
                <c:pt idx="9">
                  <c:v>3501.5384615384614</c:v>
                </c:pt>
                <c:pt idx="10">
                  <c:v>3633.0769230769229</c:v>
                </c:pt>
                <c:pt idx="11">
                  <c:v>3775.0769230769229</c:v>
                </c:pt>
                <c:pt idx="12">
                  <c:v>3890.6153846153848</c:v>
                </c:pt>
                <c:pt idx="13">
                  <c:v>4012.3846153846152</c:v>
                </c:pt>
                <c:pt idx="14">
                  <c:v>4127.7692307692305</c:v>
                </c:pt>
                <c:pt idx="15">
                  <c:v>4232.8461538461543</c:v>
                </c:pt>
                <c:pt idx="16">
                  <c:v>4342.2307692307695</c:v>
                </c:pt>
                <c:pt idx="17">
                  <c:v>4430.8461538461543</c:v>
                </c:pt>
                <c:pt idx="18">
                  <c:v>4514.3076923076924</c:v>
                </c:pt>
                <c:pt idx="19">
                  <c:v>4602</c:v>
                </c:pt>
                <c:pt idx="20">
                  <c:v>4677.7692307692305</c:v>
                </c:pt>
                <c:pt idx="21">
                  <c:v>4739.0769230769229</c:v>
                </c:pt>
                <c:pt idx="22">
                  <c:v>4793.6923076923076</c:v>
                </c:pt>
                <c:pt idx="23">
                  <c:v>4847.7692307692305</c:v>
                </c:pt>
                <c:pt idx="24">
                  <c:v>4907.8461538461543</c:v>
                </c:pt>
                <c:pt idx="25">
                  <c:v>4960.3846153846152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graphs'!$B$45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graphs'!$C$48:$AB$48</c:f>
                <c:numCache>
                  <c:formatCode>General</c:formatCode>
                  <c:ptCount val="26"/>
                  <c:pt idx="0">
                    <c:v>42.185417711048224</c:v>
                  </c:pt>
                  <c:pt idx="1">
                    <c:v>80.714706871334457</c:v>
                  </c:pt>
                  <c:pt idx="2">
                    <c:v>142.57218663668894</c:v>
                  </c:pt>
                  <c:pt idx="3">
                    <c:v>217.50396854163591</c:v>
                  </c:pt>
                  <c:pt idx="4">
                    <c:v>282.13297884416011</c:v>
                  </c:pt>
                  <c:pt idx="5">
                    <c:v>351.34697696842659</c:v>
                  </c:pt>
                  <c:pt idx="6">
                    <c:v>420.75474591859063</c:v>
                  </c:pt>
                  <c:pt idx="7">
                    <c:v>475.615739185476</c:v>
                  </c:pt>
                  <c:pt idx="8">
                    <c:v>531.74335358595715</c:v>
                  </c:pt>
                  <c:pt idx="9">
                    <c:v>585.84175014505217</c:v>
                  </c:pt>
                  <c:pt idx="10">
                    <c:v>627.84939587876124</c:v>
                  </c:pt>
                  <c:pt idx="11">
                    <c:v>674.01927000002081</c:v>
                  </c:pt>
                  <c:pt idx="12">
                    <c:v>707.32074694105677</c:v>
                  </c:pt>
                  <c:pt idx="13">
                    <c:v>737.90264106608788</c:v>
                  </c:pt>
                  <c:pt idx="14">
                    <c:v>778.4075916242241</c:v>
                  </c:pt>
                  <c:pt idx="15">
                    <c:v>812.93877001099054</c:v>
                  </c:pt>
                  <c:pt idx="16">
                    <c:v>847.87176656872987</c:v>
                  </c:pt>
                  <c:pt idx="17">
                    <c:v>880.68992588886249</c:v>
                  </c:pt>
                  <c:pt idx="18">
                    <c:v>889.75868678538859</c:v>
                  </c:pt>
                  <c:pt idx="19">
                    <c:v>919.91417145309629</c:v>
                  </c:pt>
                  <c:pt idx="20">
                    <c:v>937.11733492038445</c:v>
                  </c:pt>
                  <c:pt idx="21">
                    <c:v>961.96778723023726</c:v>
                  </c:pt>
                  <c:pt idx="22">
                    <c:v>966.7553615026311</c:v>
                  </c:pt>
                  <c:pt idx="23">
                    <c:v>974.42069575091239</c:v>
                  </c:pt>
                  <c:pt idx="24">
                    <c:v>985.68309897128358</c:v>
                  </c:pt>
                  <c:pt idx="25">
                    <c:v>1002.3395059594831</c:v>
                  </c:pt>
                </c:numCache>
              </c:numRef>
            </c:plus>
            <c:minus>
              <c:numRef>
                <c:f>'Prevalence graphs'!$C$48:$AB$48</c:f>
                <c:numCache>
                  <c:formatCode>General</c:formatCode>
                  <c:ptCount val="26"/>
                  <c:pt idx="0">
                    <c:v>42.185417711048224</c:v>
                  </c:pt>
                  <c:pt idx="1">
                    <c:v>80.714706871334457</c:v>
                  </c:pt>
                  <c:pt idx="2">
                    <c:v>142.57218663668894</c:v>
                  </c:pt>
                  <c:pt idx="3">
                    <c:v>217.50396854163591</c:v>
                  </c:pt>
                  <c:pt idx="4">
                    <c:v>282.13297884416011</c:v>
                  </c:pt>
                  <c:pt idx="5">
                    <c:v>351.34697696842659</c:v>
                  </c:pt>
                  <c:pt idx="6">
                    <c:v>420.75474591859063</c:v>
                  </c:pt>
                  <c:pt idx="7">
                    <c:v>475.615739185476</c:v>
                  </c:pt>
                  <c:pt idx="8">
                    <c:v>531.74335358595715</c:v>
                  </c:pt>
                  <c:pt idx="9">
                    <c:v>585.84175014505217</c:v>
                  </c:pt>
                  <c:pt idx="10">
                    <c:v>627.84939587876124</c:v>
                  </c:pt>
                  <c:pt idx="11">
                    <c:v>674.01927000002081</c:v>
                  </c:pt>
                  <c:pt idx="12">
                    <c:v>707.32074694105677</c:v>
                  </c:pt>
                  <c:pt idx="13">
                    <c:v>737.90264106608788</c:v>
                  </c:pt>
                  <c:pt idx="14">
                    <c:v>778.4075916242241</c:v>
                  </c:pt>
                  <c:pt idx="15">
                    <c:v>812.93877001099054</c:v>
                  </c:pt>
                  <c:pt idx="16">
                    <c:v>847.87176656872987</c:v>
                  </c:pt>
                  <c:pt idx="17">
                    <c:v>880.68992588886249</c:v>
                  </c:pt>
                  <c:pt idx="18">
                    <c:v>889.75868678538859</c:v>
                  </c:pt>
                  <c:pt idx="19">
                    <c:v>919.91417145309629</c:v>
                  </c:pt>
                  <c:pt idx="20">
                    <c:v>937.11733492038445</c:v>
                  </c:pt>
                  <c:pt idx="21">
                    <c:v>961.96778723023726</c:v>
                  </c:pt>
                  <c:pt idx="22">
                    <c:v>966.7553615026311</c:v>
                  </c:pt>
                  <c:pt idx="23">
                    <c:v>974.42069575091239</c:v>
                  </c:pt>
                  <c:pt idx="24">
                    <c:v>985.68309897128358</c:v>
                  </c:pt>
                  <c:pt idx="25">
                    <c:v>1002.3395059594831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graphs'!$C$45:$AB$45</c:f>
              <c:numCache>
                <c:formatCode>0</c:formatCode>
                <c:ptCount val="26"/>
                <c:pt idx="0">
                  <c:v>2120.9230769230771</c:v>
                </c:pt>
                <c:pt idx="1">
                  <c:v>2271.5384615384614</c:v>
                </c:pt>
                <c:pt idx="2">
                  <c:v>2427.6923076923076</c:v>
                </c:pt>
                <c:pt idx="3">
                  <c:v>2583.8461538461538</c:v>
                </c:pt>
                <c:pt idx="4">
                  <c:v>2736.5384615384614</c:v>
                </c:pt>
                <c:pt idx="5">
                  <c:v>2888.3846153846152</c:v>
                </c:pt>
                <c:pt idx="6">
                  <c:v>3044.4615384615386</c:v>
                </c:pt>
                <c:pt idx="7">
                  <c:v>3180.2307692307691</c:v>
                </c:pt>
                <c:pt idx="8">
                  <c:v>3327.9230769230771</c:v>
                </c:pt>
                <c:pt idx="9">
                  <c:v>3472.5384615384614</c:v>
                </c:pt>
                <c:pt idx="10">
                  <c:v>3599.5384615384614</c:v>
                </c:pt>
                <c:pt idx="11">
                  <c:v>3737.1538461538462</c:v>
                </c:pt>
                <c:pt idx="12">
                  <c:v>3848.2307692307691</c:v>
                </c:pt>
                <c:pt idx="13">
                  <c:v>3964</c:v>
                </c:pt>
                <c:pt idx="14">
                  <c:v>4074.9230769230771</c:v>
                </c:pt>
                <c:pt idx="15">
                  <c:v>4176.3076923076924</c:v>
                </c:pt>
                <c:pt idx="16">
                  <c:v>4281.9230769230771</c:v>
                </c:pt>
                <c:pt idx="17">
                  <c:v>4366.8461538461543</c:v>
                </c:pt>
                <c:pt idx="18">
                  <c:v>4446.3076923076924</c:v>
                </c:pt>
                <c:pt idx="19">
                  <c:v>4529.3846153846152</c:v>
                </c:pt>
                <c:pt idx="20">
                  <c:v>4602.8461538461543</c:v>
                </c:pt>
                <c:pt idx="21">
                  <c:v>4661.7692307692305</c:v>
                </c:pt>
                <c:pt idx="22">
                  <c:v>4714.6153846153848</c:v>
                </c:pt>
                <c:pt idx="23">
                  <c:v>4766</c:v>
                </c:pt>
                <c:pt idx="24">
                  <c:v>4822.5384615384619</c:v>
                </c:pt>
                <c:pt idx="25">
                  <c:v>4874.7692307692305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graphs'!$B$46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graphs'!$C$49:$AB$49</c:f>
                <c:numCache>
                  <c:formatCode>General</c:formatCode>
                  <c:ptCount val="26"/>
                  <c:pt idx="0">
                    <c:v>42.185417711048224</c:v>
                  </c:pt>
                  <c:pt idx="1">
                    <c:v>80.714706871334457</c:v>
                  </c:pt>
                  <c:pt idx="2">
                    <c:v>142.99757932324482</c:v>
                  </c:pt>
                  <c:pt idx="3">
                    <c:v>215.67211581115797</c:v>
                  </c:pt>
                  <c:pt idx="4">
                    <c:v>279.94604298373019</c:v>
                  </c:pt>
                  <c:pt idx="5">
                    <c:v>347.51937496538426</c:v>
                  </c:pt>
                  <c:pt idx="6">
                    <c:v>414.37555501225694</c:v>
                  </c:pt>
                  <c:pt idx="7">
                    <c:v>468.55052836715072</c:v>
                  </c:pt>
                  <c:pt idx="8">
                    <c:v>520.41544624116466</c:v>
                  </c:pt>
                  <c:pt idx="9">
                    <c:v>574.08112326976459</c:v>
                  </c:pt>
                  <c:pt idx="10">
                    <c:v>613.39027799280836</c:v>
                  </c:pt>
                  <c:pt idx="11">
                    <c:v>659.08707706032965</c:v>
                  </c:pt>
                  <c:pt idx="12">
                    <c:v>690.18122995160832</c:v>
                  </c:pt>
                  <c:pt idx="13">
                    <c:v>719.77858199629122</c:v>
                  </c:pt>
                  <c:pt idx="14">
                    <c:v>759.71973187874823</c:v>
                  </c:pt>
                  <c:pt idx="15">
                    <c:v>793.92165711305302</c:v>
                  </c:pt>
                  <c:pt idx="16">
                    <c:v>831.65901068837798</c:v>
                  </c:pt>
                  <c:pt idx="17">
                    <c:v>865.84378245807238</c:v>
                  </c:pt>
                  <c:pt idx="18">
                    <c:v>873.38144469011593</c:v>
                  </c:pt>
                  <c:pt idx="19">
                    <c:v>902.9639688238301</c:v>
                  </c:pt>
                  <c:pt idx="20">
                    <c:v>922.3985905037548</c:v>
                  </c:pt>
                  <c:pt idx="21">
                    <c:v>947.50510138983589</c:v>
                  </c:pt>
                  <c:pt idx="22">
                    <c:v>951.92666044391535</c:v>
                  </c:pt>
                  <c:pt idx="23">
                    <c:v>957.79912904409821</c:v>
                  </c:pt>
                  <c:pt idx="24">
                    <c:v>969.7648101381327</c:v>
                  </c:pt>
                  <c:pt idx="25">
                    <c:v>989.84795915762777</c:v>
                  </c:pt>
                </c:numCache>
              </c:numRef>
            </c:plus>
            <c:minus>
              <c:numRef>
                <c:f>'Prevalence graphs'!$C$49:$AB$49</c:f>
                <c:numCache>
                  <c:formatCode>General</c:formatCode>
                  <c:ptCount val="26"/>
                  <c:pt idx="0">
                    <c:v>42.185417711048224</c:v>
                  </c:pt>
                  <c:pt idx="1">
                    <c:v>80.714706871334457</c:v>
                  </c:pt>
                  <c:pt idx="2">
                    <c:v>142.99757932324482</c:v>
                  </c:pt>
                  <c:pt idx="3">
                    <c:v>215.67211581115797</c:v>
                  </c:pt>
                  <c:pt idx="4">
                    <c:v>279.94604298373019</c:v>
                  </c:pt>
                  <c:pt idx="5">
                    <c:v>347.51937496538426</c:v>
                  </c:pt>
                  <c:pt idx="6">
                    <c:v>414.37555501225694</c:v>
                  </c:pt>
                  <c:pt idx="7">
                    <c:v>468.55052836715072</c:v>
                  </c:pt>
                  <c:pt idx="8">
                    <c:v>520.41544624116466</c:v>
                  </c:pt>
                  <c:pt idx="9">
                    <c:v>574.08112326976459</c:v>
                  </c:pt>
                  <c:pt idx="10">
                    <c:v>613.39027799280836</c:v>
                  </c:pt>
                  <c:pt idx="11">
                    <c:v>659.08707706032965</c:v>
                  </c:pt>
                  <c:pt idx="12">
                    <c:v>690.18122995160832</c:v>
                  </c:pt>
                  <c:pt idx="13">
                    <c:v>719.77858199629122</c:v>
                  </c:pt>
                  <c:pt idx="14">
                    <c:v>759.71973187874823</c:v>
                  </c:pt>
                  <c:pt idx="15">
                    <c:v>793.92165711305302</c:v>
                  </c:pt>
                  <c:pt idx="16">
                    <c:v>831.65901068837798</c:v>
                  </c:pt>
                  <c:pt idx="17">
                    <c:v>865.84378245807238</c:v>
                  </c:pt>
                  <c:pt idx="18">
                    <c:v>873.38144469011593</c:v>
                  </c:pt>
                  <c:pt idx="19">
                    <c:v>902.9639688238301</c:v>
                  </c:pt>
                  <c:pt idx="20">
                    <c:v>922.3985905037548</c:v>
                  </c:pt>
                  <c:pt idx="21">
                    <c:v>947.50510138983589</c:v>
                  </c:pt>
                  <c:pt idx="22">
                    <c:v>951.92666044391535</c:v>
                  </c:pt>
                  <c:pt idx="23">
                    <c:v>957.79912904409821</c:v>
                  </c:pt>
                  <c:pt idx="24">
                    <c:v>969.7648101381327</c:v>
                  </c:pt>
                  <c:pt idx="25">
                    <c:v>989.84795915762777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graphs'!$C$46:$AB$46</c:f>
              <c:numCache>
                <c:formatCode>0</c:formatCode>
                <c:ptCount val="26"/>
                <c:pt idx="0">
                  <c:v>2120.9230769230771</c:v>
                </c:pt>
                <c:pt idx="1">
                  <c:v>2271.5384615384614</c:v>
                </c:pt>
                <c:pt idx="2">
                  <c:v>2425</c:v>
                </c:pt>
                <c:pt idx="3">
                  <c:v>2576</c:v>
                </c:pt>
                <c:pt idx="4">
                  <c:v>2723.5384615384614</c:v>
                </c:pt>
                <c:pt idx="5">
                  <c:v>2867.7692307692309</c:v>
                </c:pt>
                <c:pt idx="6">
                  <c:v>3015.7692307692309</c:v>
                </c:pt>
                <c:pt idx="7">
                  <c:v>3142.3076923076924</c:v>
                </c:pt>
                <c:pt idx="8">
                  <c:v>3279.6153846153848</c:v>
                </c:pt>
                <c:pt idx="9">
                  <c:v>3413.6923076923076</c:v>
                </c:pt>
                <c:pt idx="10">
                  <c:v>3530.4615384615386</c:v>
                </c:pt>
                <c:pt idx="11">
                  <c:v>3655.6153846153848</c:v>
                </c:pt>
                <c:pt idx="12">
                  <c:v>3758.8461538461538</c:v>
                </c:pt>
                <c:pt idx="13">
                  <c:v>3866.8461538461538</c:v>
                </c:pt>
                <c:pt idx="14">
                  <c:v>3969.9230769230771</c:v>
                </c:pt>
                <c:pt idx="15">
                  <c:v>4062.6923076923076</c:v>
                </c:pt>
                <c:pt idx="16">
                  <c:v>4161.5384615384619</c:v>
                </c:pt>
                <c:pt idx="17">
                  <c:v>4240.0769230769229</c:v>
                </c:pt>
                <c:pt idx="18">
                  <c:v>4311.9230769230771</c:v>
                </c:pt>
                <c:pt idx="19">
                  <c:v>4385.3846153846152</c:v>
                </c:pt>
                <c:pt idx="20">
                  <c:v>4450.6153846153848</c:v>
                </c:pt>
                <c:pt idx="21">
                  <c:v>4505.0769230769229</c:v>
                </c:pt>
                <c:pt idx="22">
                  <c:v>4553.3076923076924</c:v>
                </c:pt>
                <c:pt idx="23">
                  <c:v>4599.4615384615381</c:v>
                </c:pt>
                <c:pt idx="24">
                  <c:v>4651.4615384615381</c:v>
                </c:pt>
                <c:pt idx="25">
                  <c:v>4700.6923076923076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50208"/>
        <c:axId val="495174400"/>
      </c:lineChart>
      <c:catAx>
        <c:axId val="495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174400"/>
        <c:crosses val="autoZero"/>
        <c:auto val="1"/>
        <c:lblAlgn val="ctr"/>
        <c:lblOffset val="100"/>
        <c:noMultiLvlLbl val="0"/>
      </c:catAx>
      <c:valAx>
        <c:axId val="4951744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51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graphs'!$B$52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graphs'!$C$55:$AB$55</c:f>
                <c:numCache>
                  <c:formatCode>General</c:formatCode>
                  <c:ptCount val="26"/>
                  <c:pt idx="0">
                    <c:v>68.953032638595175</c:v>
                  </c:pt>
                  <c:pt idx="1">
                    <c:v>158.07327339975473</c:v>
                  </c:pt>
                  <c:pt idx="2">
                    <c:v>273.73798641602627</c:v>
                  </c:pt>
                  <c:pt idx="3">
                    <c:v>390.03424216236658</c:v>
                  </c:pt>
                  <c:pt idx="4">
                    <c:v>475.39223294867679</c:v>
                  </c:pt>
                  <c:pt idx="5">
                    <c:v>559.50396458875298</c:v>
                  </c:pt>
                  <c:pt idx="6">
                    <c:v>635.57720121022658</c:v>
                  </c:pt>
                  <c:pt idx="7">
                    <c:v>706.89481821814809</c:v>
                  </c:pt>
                  <c:pt idx="8">
                    <c:v>790.24295567507772</c:v>
                  </c:pt>
                  <c:pt idx="9">
                    <c:v>872.73085652393092</c:v>
                  </c:pt>
                  <c:pt idx="10">
                    <c:v>939.50466616801816</c:v>
                  </c:pt>
                  <c:pt idx="11">
                    <c:v>997.57171443650452</c:v>
                  </c:pt>
                  <c:pt idx="12">
                    <c:v>1050.8710222122616</c:v>
                  </c:pt>
                  <c:pt idx="13">
                    <c:v>1099.3584142930472</c:v>
                  </c:pt>
                  <c:pt idx="14">
                    <c:v>1127.8827995263762</c:v>
                  </c:pt>
                  <c:pt idx="15">
                    <c:v>1179.2793657506295</c:v>
                  </c:pt>
                  <c:pt idx="16">
                    <c:v>1197.9934160303515</c:v>
                  </c:pt>
                  <c:pt idx="17">
                    <c:v>1242.7336826195547</c:v>
                  </c:pt>
                  <c:pt idx="18">
                    <c:v>1255.9728919548556</c:v>
                  </c:pt>
                  <c:pt idx="19">
                    <c:v>1278.5825361607078</c:v>
                  </c:pt>
                  <c:pt idx="20">
                    <c:v>1279.4579751047595</c:v>
                  </c:pt>
                  <c:pt idx="21">
                    <c:v>1299.1793586403533</c:v>
                  </c:pt>
                  <c:pt idx="22">
                    <c:v>1325.1342144818889</c:v>
                  </c:pt>
                  <c:pt idx="23">
                    <c:v>1339.8279718243086</c:v>
                  </c:pt>
                  <c:pt idx="24">
                    <c:v>1358.3333897218076</c:v>
                  </c:pt>
                  <c:pt idx="25">
                    <c:v>1386.5562124117127</c:v>
                  </c:pt>
                </c:numCache>
              </c:numRef>
            </c:plus>
            <c:minus>
              <c:numRef>
                <c:f>'Prevalence graphs'!$C$55:$AB$55</c:f>
                <c:numCache>
                  <c:formatCode>General</c:formatCode>
                  <c:ptCount val="26"/>
                  <c:pt idx="0">
                    <c:v>68.953032638595175</c:v>
                  </c:pt>
                  <c:pt idx="1">
                    <c:v>158.07327339975473</c:v>
                  </c:pt>
                  <c:pt idx="2">
                    <c:v>273.73798641602627</c:v>
                  </c:pt>
                  <c:pt idx="3">
                    <c:v>390.03424216236658</c:v>
                  </c:pt>
                  <c:pt idx="4">
                    <c:v>475.39223294867679</c:v>
                  </c:pt>
                  <c:pt idx="5">
                    <c:v>559.50396458875298</c:v>
                  </c:pt>
                  <c:pt idx="6">
                    <c:v>635.57720121022658</c:v>
                  </c:pt>
                  <c:pt idx="7">
                    <c:v>706.89481821814809</c:v>
                  </c:pt>
                  <c:pt idx="8">
                    <c:v>790.24295567507772</c:v>
                  </c:pt>
                  <c:pt idx="9">
                    <c:v>872.73085652393092</c:v>
                  </c:pt>
                  <c:pt idx="10">
                    <c:v>939.50466616801816</c:v>
                  </c:pt>
                  <c:pt idx="11">
                    <c:v>997.57171443650452</c:v>
                  </c:pt>
                  <c:pt idx="12">
                    <c:v>1050.8710222122616</c:v>
                  </c:pt>
                  <c:pt idx="13">
                    <c:v>1099.3584142930472</c:v>
                  </c:pt>
                  <c:pt idx="14">
                    <c:v>1127.8827995263762</c:v>
                  </c:pt>
                  <c:pt idx="15">
                    <c:v>1179.2793657506295</c:v>
                  </c:pt>
                  <c:pt idx="16">
                    <c:v>1197.9934160303515</c:v>
                  </c:pt>
                  <c:pt idx="17">
                    <c:v>1242.7336826195547</c:v>
                  </c:pt>
                  <c:pt idx="18">
                    <c:v>1255.9728919548556</c:v>
                  </c:pt>
                  <c:pt idx="19">
                    <c:v>1278.5825361607078</c:v>
                  </c:pt>
                  <c:pt idx="20">
                    <c:v>1279.4579751047595</c:v>
                  </c:pt>
                  <c:pt idx="21">
                    <c:v>1299.1793586403533</c:v>
                  </c:pt>
                  <c:pt idx="22">
                    <c:v>1325.1342144818889</c:v>
                  </c:pt>
                  <c:pt idx="23">
                    <c:v>1339.8279718243086</c:v>
                  </c:pt>
                  <c:pt idx="24">
                    <c:v>1358.3333897218076</c:v>
                  </c:pt>
                  <c:pt idx="25">
                    <c:v>1386.5562124117127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graphs'!$C$52:$AB$52</c:f>
              <c:numCache>
                <c:formatCode>0</c:formatCode>
                <c:ptCount val="26"/>
                <c:pt idx="0">
                  <c:v>7458.3076923076924</c:v>
                </c:pt>
                <c:pt idx="1">
                  <c:v>7941.6153846153848</c:v>
                </c:pt>
                <c:pt idx="2">
                  <c:v>8248.7692307692305</c:v>
                </c:pt>
                <c:pt idx="3">
                  <c:v>8433.461538461539</c:v>
                </c:pt>
                <c:pt idx="4">
                  <c:v>8561.6153846153848</c:v>
                </c:pt>
                <c:pt idx="5">
                  <c:v>8633.9230769230762</c:v>
                </c:pt>
                <c:pt idx="6">
                  <c:v>8686.0769230769238</c:v>
                </c:pt>
                <c:pt idx="7">
                  <c:v>8715.8461538461543</c:v>
                </c:pt>
                <c:pt idx="8">
                  <c:v>8754.3846153846152</c:v>
                </c:pt>
                <c:pt idx="9">
                  <c:v>8806.0769230769238</c:v>
                </c:pt>
                <c:pt idx="10">
                  <c:v>8819.461538461539</c:v>
                </c:pt>
                <c:pt idx="11">
                  <c:v>8857.538461538461</c:v>
                </c:pt>
                <c:pt idx="12">
                  <c:v>8864.6923076923085</c:v>
                </c:pt>
                <c:pt idx="13">
                  <c:v>8865</c:v>
                </c:pt>
                <c:pt idx="14">
                  <c:v>8869.0769230769238</c:v>
                </c:pt>
                <c:pt idx="15">
                  <c:v>8859.8461538461543</c:v>
                </c:pt>
                <c:pt idx="16">
                  <c:v>8854.9230769230762</c:v>
                </c:pt>
                <c:pt idx="17">
                  <c:v>8859.3846153846152</c:v>
                </c:pt>
                <c:pt idx="18">
                  <c:v>8853.3076923076915</c:v>
                </c:pt>
                <c:pt idx="19">
                  <c:v>8853.9230769230762</c:v>
                </c:pt>
                <c:pt idx="20">
                  <c:v>8872.461538461539</c:v>
                </c:pt>
                <c:pt idx="21">
                  <c:v>8864.6153846153848</c:v>
                </c:pt>
                <c:pt idx="22">
                  <c:v>8847.9230769230762</c:v>
                </c:pt>
                <c:pt idx="23">
                  <c:v>8862.0769230769238</c:v>
                </c:pt>
                <c:pt idx="24">
                  <c:v>8869.6923076923085</c:v>
                </c:pt>
                <c:pt idx="25">
                  <c:v>8877.1538461538457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graphs'!$B$53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graphs'!$C$56:$AB$56</c:f>
                <c:numCache>
                  <c:formatCode>General</c:formatCode>
                  <c:ptCount val="26"/>
                  <c:pt idx="0">
                    <c:v>68.953032638595175</c:v>
                  </c:pt>
                  <c:pt idx="1">
                    <c:v>150.44148049409256</c:v>
                  </c:pt>
                  <c:pt idx="2">
                    <c:v>265.51818266447179</c:v>
                  </c:pt>
                  <c:pt idx="3">
                    <c:v>380.69722706926149</c:v>
                  </c:pt>
                  <c:pt idx="4">
                    <c:v>465.26772848715569</c:v>
                  </c:pt>
                  <c:pt idx="5">
                    <c:v>542.62659472401015</c:v>
                  </c:pt>
                  <c:pt idx="6">
                    <c:v>615.05173689150286</c:v>
                  </c:pt>
                  <c:pt idx="7">
                    <c:v>680.28968768576635</c:v>
                  </c:pt>
                  <c:pt idx="8">
                    <c:v>759.33795518037607</c:v>
                  </c:pt>
                  <c:pt idx="9">
                    <c:v>835.23758445439159</c:v>
                  </c:pt>
                  <c:pt idx="10">
                    <c:v>894.46917252173421</c:v>
                  </c:pt>
                  <c:pt idx="11">
                    <c:v>944.49307025690428</c:v>
                  </c:pt>
                  <c:pt idx="12">
                    <c:v>997.73363297368292</c:v>
                  </c:pt>
                  <c:pt idx="13">
                    <c:v>1045.1123492166798</c:v>
                  </c:pt>
                  <c:pt idx="14">
                    <c:v>1070.0483924244629</c:v>
                  </c:pt>
                  <c:pt idx="15">
                    <c:v>1117.6127135617207</c:v>
                  </c:pt>
                  <c:pt idx="16">
                    <c:v>1125.4243538911714</c:v>
                  </c:pt>
                  <c:pt idx="17">
                    <c:v>1168.3130254532759</c:v>
                  </c:pt>
                  <c:pt idx="18">
                    <c:v>1180.4861449680545</c:v>
                  </c:pt>
                  <c:pt idx="19">
                    <c:v>1196.4496295190747</c:v>
                  </c:pt>
                  <c:pt idx="20">
                    <c:v>1199.9635152244514</c:v>
                  </c:pt>
                  <c:pt idx="21">
                    <c:v>1221.9583661159286</c:v>
                  </c:pt>
                  <c:pt idx="22">
                    <c:v>1244.9884389092742</c:v>
                  </c:pt>
                  <c:pt idx="23">
                    <c:v>1252.2163640861779</c:v>
                  </c:pt>
                  <c:pt idx="24">
                    <c:v>1270.5952246298075</c:v>
                  </c:pt>
                  <c:pt idx="25">
                    <c:v>1291.755307768437</c:v>
                  </c:pt>
                </c:numCache>
              </c:numRef>
            </c:plus>
            <c:minus>
              <c:numRef>
                <c:f>'Prevalence graphs'!$C$56:$AB$56</c:f>
                <c:numCache>
                  <c:formatCode>General</c:formatCode>
                  <c:ptCount val="26"/>
                  <c:pt idx="0">
                    <c:v>68.953032638595175</c:v>
                  </c:pt>
                  <c:pt idx="1">
                    <c:v>150.44148049409256</c:v>
                  </c:pt>
                  <c:pt idx="2">
                    <c:v>265.51818266447179</c:v>
                  </c:pt>
                  <c:pt idx="3">
                    <c:v>380.69722706926149</c:v>
                  </c:pt>
                  <c:pt idx="4">
                    <c:v>465.26772848715569</c:v>
                  </c:pt>
                  <c:pt idx="5">
                    <c:v>542.62659472401015</c:v>
                  </c:pt>
                  <c:pt idx="6">
                    <c:v>615.05173689150286</c:v>
                  </c:pt>
                  <c:pt idx="7">
                    <c:v>680.28968768576635</c:v>
                  </c:pt>
                  <c:pt idx="8">
                    <c:v>759.33795518037607</c:v>
                  </c:pt>
                  <c:pt idx="9">
                    <c:v>835.23758445439159</c:v>
                  </c:pt>
                  <c:pt idx="10">
                    <c:v>894.46917252173421</c:v>
                  </c:pt>
                  <c:pt idx="11">
                    <c:v>944.49307025690428</c:v>
                  </c:pt>
                  <c:pt idx="12">
                    <c:v>997.73363297368292</c:v>
                  </c:pt>
                  <c:pt idx="13">
                    <c:v>1045.1123492166798</c:v>
                  </c:pt>
                  <c:pt idx="14">
                    <c:v>1070.0483924244629</c:v>
                  </c:pt>
                  <c:pt idx="15">
                    <c:v>1117.6127135617207</c:v>
                  </c:pt>
                  <c:pt idx="16">
                    <c:v>1125.4243538911714</c:v>
                  </c:pt>
                  <c:pt idx="17">
                    <c:v>1168.3130254532759</c:v>
                  </c:pt>
                  <c:pt idx="18">
                    <c:v>1180.4861449680545</c:v>
                  </c:pt>
                  <c:pt idx="19">
                    <c:v>1196.4496295190747</c:v>
                  </c:pt>
                  <c:pt idx="20">
                    <c:v>1199.9635152244514</c:v>
                  </c:pt>
                  <c:pt idx="21">
                    <c:v>1221.9583661159286</c:v>
                  </c:pt>
                  <c:pt idx="22">
                    <c:v>1244.9884389092742</c:v>
                  </c:pt>
                  <c:pt idx="23">
                    <c:v>1252.2163640861779</c:v>
                  </c:pt>
                  <c:pt idx="24">
                    <c:v>1270.5952246298075</c:v>
                  </c:pt>
                  <c:pt idx="25">
                    <c:v>1291.755307768437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graphs'!$C$53:$AB$53</c:f>
              <c:numCache>
                <c:formatCode>0</c:formatCode>
                <c:ptCount val="26"/>
                <c:pt idx="0">
                  <c:v>7458.3076923076924</c:v>
                </c:pt>
                <c:pt idx="1">
                  <c:v>7896.7692307692305</c:v>
                </c:pt>
                <c:pt idx="2">
                  <c:v>8189.3076923076924</c:v>
                </c:pt>
                <c:pt idx="3">
                  <c:v>8377.0769230769238</c:v>
                </c:pt>
                <c:pt idx="4">
                  <c:v>8509.6923076923085</c:v>
                </c:pt>
                <c:pt idx="5">
                  <c:v>8591.3846153846152</c:v>
                </c:pt>
                <c:pt idx="6">
                  <c:v>8646.7692307692305</c:v>
                </c:pt>
                <c:pt idx="7">
                  <c:v>8691.3076923076915</c:v>
                </c:pt>
                <c:pt idx="8">
                  <c:v>8741.1538461538457</c:v>
                </c:pt>
                <c:pt idx="9">
                  <c:v>8800.8461538461543</c:v>
                </c:pt>
                <c:pt idx="10">
                  <c:v>8822.7692307692305</c:v>
                </c:pt>
                <c:pt idx="11">
                  <c:v>8869.6153846153848</c:v>
                </c:pt>
                <c:pt idx="12">
                  <c:v>8883.538461538461</c:v>
                </c:pt>
                <c:pt idx="13">
                  <c:v>8896.8461538461543</c:v>
                </c:pt>
                <c:pt idx="14">
                  <c:v>8905.2307692307695</c:v>
                </c:pt>
                <c:pt idx="15">
                  <c:v>8918.7692307692305</c:v>
                </c:pt>
                <c:pt idx="16">
                  <c:v>8919.1538461538457</c:v>
                </c:pt>
                <c:pt idx="17">
                  <c:v>8932.461538461539</c:v>
                </c:pt>
                <c:pt idx="18">
                  <c:v>8930</c:v>
                </c:pt>
                <c:pt idx="19">
                  <c:v>8941.7692307692305</c:v>
                </c:pt>
                <c:pt idx="20">
                  <c:v>8962.1538461538457</c:v>
                </c:pt>
                <c:pt idx="21">
                  <c:v>8962.461538461539</c:v>
                </c:pt>
                <c:pt idx="22">
                  <c:v>8953.3076923076915</c:v>
                </c:pt>
                <c:pt idx="23">
                  <c:v>8971.8461538461543</c:v>
                </c:pt>
                <c:pt idx="24">
                  <c:v>8984.9230769230762</c:v>
                </c:pt>
                <c:pt idx="25">
                  <c:v>9005.3846153846152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graphs'!$B$54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graphs'!$C$57:$AB$57</c:f>
                <c:numCache>
                  <c:formatCode>General</c:formatCode>
                  <c:ptCount val="26"/>
                  <c:pt idx="0">
                    <c:v>68.953032638595175</c:v>
                  </c:pt>
                  <c:pt idx="1">
                    <c:v>137.08417489235276</c:v>
                  </c:pt>
                  <c:pt idx="2">
                    <c:v>247.48818631777942</c:v>
                  </c:pt>
                  <c:pt idx="3">
                    <c:v>363.43478126988128</c:v>
                  </c:pt>
                  <c:pt idx="4">
                    <c:v>446.32605429838191</c:v>
                  </c:pt>
                  <c:pt idx="5">
                    <c:v>514.45039323591902</c:v>
                  </c:pt>
                  <c:pt idx="6">
                    <c:v>571.64564684962852</c:v>
                  </c:pt>
                  <c:pt idx="7">
                    <c:v>627.93134588737416</c:v>
                  </c:pt>
                  <c:pt idx="8">
                    <c:v>694.00219974754964</c:v>
                  </c:pt>
                  <c:pt idx="9">
                    <c:v>754.19417398373344</c:v>
                  </c:pt>
                  <c:pt idx="10">
                    <c:v>805.0063985926746</c:v>
                  </c:pt>
                  <c:pt idx="11">
                    <c:v>847.29884069541072</c:v>
                  </c:pt>
                  <c:pt idx="12">
                    <c:v>891.33539865721036</c:v>
                  </c:pt>
                  <c:pt idx="13">
                    <c:v>927.25214076020268</c:v>
                  </c:pt>
                  <c:pt idx="14">
                    <c:v>947.29855081631911</c:v>
                  </c:pt>
                  <c:pt idx="15">
                    <c:v>987.90380553679563</c:v>
                  </c:pt>
                  <c:pt idx="16">
                    <c:v>991.41270909914886</c:v>
                  </c:pt>
                  <c:pt idx="17">
                    <c:v>1027.9226250437935</c:v>
                  </c:pt>
                  <c:pt idx="18">
                    <c:v>1042.9651176747909</c:v>
                  </c:pt>
                  <c:pt idx="19">
                    <c:v>1061.4925965565556</c:v>
                  </c:pt>
                  <c:pt idx="20">
                    <c:v>1061.0684745539788</c:v>
                  </c:pt>
                  <c:pt idx="21">
                    <c:v>1071.6770908171213</c:v>
                  </c:pt>
                  <c:pt idx="22">
                    <c:v>1094.6267797666237</c:v>
                  </c:pt>
                  <c:pt idx="23">
                    <c:v>1113.4310903236933</c:v>
                  </c:pt>
                  <c:pt idx="24">
                    <c:v>1119.1677804109888</c:v>
                  </c:pt>
                  <c:pt idx="25">
                    <c:v>1141.2419322514372</c:v>
                  </c:pt>
                </c:numCache>
              </c:numRef>
            </c:plus>
            <c:minus>
              <c:numRef>
                <c:f>'Prevalence graphs'!$C$57:$AB$57</c:f>
                <c:numCache>
                  <c:formatCode>General</c:formatCode>
                  <c:ptCount val="26"/>
                  <c:pt idx="0">
                    <c:v>68.953032638595175</c:v>
                  </c:pt>
                  <c:pt idx="1">
                    <c:v>137.08417489235276</c:v>
                  </c:pt>
                  <c:pt idx="2">
                    <c:v>247.48818631777942</c:v>
                  </c:pt>
                  <c:pt idx="3">
                    <c:v>363.43478126988128</c:v>
                  </c:pt>
                  <c:pt idx="4">
                    <c:v>446.32605429838191</c:v>
                  </c:pt>
                  <c:pt idx="5">
                    <c:v>514.45039323591902</c:v>
                  </c:pt>
                  <c:pt idx="6">
                    <c:v>571.64564684962852</c:v>
                  </c:pt>
                  <c:pt idx="7">
                    <c:v>627.93134588737416</c:v>
                  </c:pt>
                  <c:pt idx="8">
                    <c:v>694.00219974754964</c:v>
                  </c:pt>
                  <c:pt idx="9">
                    <c:v>754.19417398373344</c:v>
                  </c:pt>
                  <c:pt idx="10">
                    <c:v>805.0063985926746</c:v>
                  </c:pt>
                  <c:pt idx="11">
                    <c:v>847.29884069541072</c:v>
                  </c:pt>
                  <c:pt idx="12">
                    <c:v>891.33539865721036</c:v>
                  </c:pt>
                  <c:pt idx="13">
                    <c:v>927.25214076020268</c:v>
                  </c:pt>
                  <c:pt idx="14">
                    <c:v>947.29855081631911</c:v>
                  </c:pt>
                  <c:pt idx="15">
                    <c:v>987.90380553679563</c:v>
                  </c:pt>
                  <c:pt idx="16">
                    <c:v>991.41270909914886</c:v>
                  </c:pt>
                  <c:pt idx="17">
                    <c:v>1027.9226250437935</c:v>
                  </c:pt>
                  <c:pt idx="18">
                    <c:v>1042.9651176747909</c:v>
                  </c:pt>
                  <c:pt idx="19">
                    <c:v>1061.4925965565556</c:v>
                  </c:pt>
                  <c:pt idx="20">
                    <c:v>1061.0684745539788</c:v>
                  </c:pt>
                  <c:pt idx="21">
                    <c:v>1071.6770908171213</c:v>
                  </c:pt>
                  <c:pt idx="22">
                    <c:v>1094.6267797666237</c:v>
                  </c:pt>
                  <c:pt idx="23">
                    <c:v>1113.4310903236933</c:v>
                  </c:pt>
                  <c:pt idx="24">
                    <c:v>1119.1677804109888</c:v>
                  </c:pt>
                  <c:pt idx="25">
                    <c:v>1141.2419322514372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graphs'!$C$54:$AB$54</c:f>
              <c:numCache>
                <c:formatCode>0</c:formatCode>
                <c:ptCount val="26"/>
                <c:pt idx="0">
                  <c:v>7458.3076923076924</c:v>
                </c:pt>
                <c:pt idx="1">
                  <c:v>7808.9230769230771</c:v>
                </c:pt>
                <c:pt idx="2">
                  <c:v>8065.5384615384619</c:v>
                </c:pt>
                <c:pt idx="3">
                  <c:v>8253.9230769230762</c:v>
                </c:pt>
                <c:pt idx="4">
                  <c:v>8391.7692307692305</c:v>
                </c:pt>
                <c:pt idx="5">
                  <c:v>8488.8461538461543</c:v>
                </c:pt>
                <c:pt idx="6">
                  <c:v>8573.8461538461543</c:v>
                </c:pt>
                <c:pt idx="7">
                  <c:v>8638.6153846153848</c:v>
                </c:pt>
                <c:pt idx="8">
                  <c:v>8709.8461538461543</c:v>
                </c:pt>
                <c:pt idx="9">
                  <c:v>8797.3846153846152</c:v>
                </c:pt>
                <c:pt idx="10">
                  <c:v>8839.0769230769238</c:v>
                </c:pt>
                <c:pt idx="11">
                  <c:v>8900.461538461539</c:v>
                </c:pt>
                <c:pt idx="12">
                  <c:v>8940.2307692307695</c:v>
                </c:pt>
                <c:pt idx="13">
                  <c:v>8977.0769230769238</c:v>
                </c:pt>
                <c:pt idx="14">
                  <c:v>9003.6153846153848</c:v>
                </c:pt>
                <c:pt idx="15">
                  <c:v>9039.6153846153848</c:v>
                </c:pt>
                <c:pt idx="16">
                  <c:v>9060.6153846153848</c:v>
                </c:pt>
                <c:pt idx="17">
                  <c:v>9093</c:v>
                </c:pt>
                <c:pt idx="18">
                  <c:v>9101.6153846153848</c:v>
                </c:pt>
                <c:pt idx="19">
                  <c:v>9121.0769230769238</c:v>
                </c:pt>
                <c:pt idx="20">
                  <c:v>9150</c:v>
                </c:pt>
                <c:pt idx="21">
                  <c:v>9170.538461538461</c:v>
                </c:pt>
                <c:pt idx="22">
                  <c:v>9171.461538461539</c:v>
                </c:pt>
                <c:pt idx="23">
                  <c:v>9200.7692307692305</c:v>
                </c:pt>
                <c:pt idx="24">
                  <c:v>9223.3076923076915</c:v>
                </c:pt>
                <c:pt idx="25">
                  <c:v>9251.9230769230762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33664"/>
        <c:axId val="495351296"/>
      </c:lineChart>
      <c:catAx>
        <c:axId val="4952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351296"/>
        <c:crosses val="autoZero"/>
        <c:auto val="1"/>
        <c:lblAlgn val="ctr"/>
        <c:lblOffset val="100"/>
        <c:noMultiLvlLbl val="0"/>
      </c:catAx>
      <c:valAx>
        <c:axId val="495351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52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Obesity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'Prevalence graphs'!$B$60</c:f>
              <c:strCache>
                <c:ptCount val="1"/>
                <c:pt idx="0">
                  <c:v>No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graphs'!$C$63:$AB$63</c:f>
                <c:numCache>
                  <c:formatCode>General</c:formatCode>
                  <c:ptCount val="26"/>
                  <c:pt idx="0">
                    <c:v>72.952931246899141</c:v>
                  </c:pt>
                  <c:pt idx="1">
                    <c:v>229.95497372491948</c:v>
                  </c:pt>
                  <c:pt idx="2">
                    <c:v>411.62361448293996</c:v>
                  </c:pt>
                  <c:pt idx="3">
                    <c:v>584.56477513733319</c:v>
                  </c:pt>
                  <c:pt idx="4">
                    <c:v>727.73224805011284</c:v>
                  </c:pt>
                  <c:pt idx="5">
                    <c:v>870.05197423477102</c:v>
                  </c:pt>
                  <c:pt idx="6">
                    <c:v>1001.1034799234258</c:v>
                  </c:pt>
                  <c:pt idx="7">
                    <c:v>1131.5828365507898</c:v>
                  </c:pt>
                  <c:pt idx="8">
                    <c:v>1250.1163117483943</c:v>
                  </c:pt>
                  <c:pt idx="9">
                    <c:v>1363.0971434513415</c:v>
                  </c:pt>
                  <c:pt idx="10">
                    <c:v>1448.0733333288838</c:v>
                  </c:pt>
                  <c:pt idx="11">
                    <c:v>1538.7903763947859</c:v>
                  </c:pt>
                  <c:pt idx="12">
                    <c:v>1633.7675194752487</c:v>
                  </c:pt>
                  <c:pt idx="13">
                    <c:v>1695.2635584310715</c:v>
                  </c:pt>
                  <c:pt idx="14">
                    <c:v>1761.1106400196816</c:v>
                  </c:pt>
                  <c:pt idx="15">
                    <c:v>1828.6167598591755</c:v>
                  </c:pt>
                  <c:pt idx="16">
                    <c:v>1873.1442919491117</c:v>
                  </c:pt>
                  <c:pt idx="17">
                    <c:v>1915.1376176856211</c:v>
                  </c:pt>
                  <c:pt idx="18">
                    <c:v>1931.976208705976</c:v>
                  </c:pt>
                  <c:pt idx="19">
                    <c:v>1972.2222710411047</c:v>
                  </c:pt>
                  <c:pt idx="20">
                    <c:v>1987.7337367675843</c:v>
                  </c:pt>
                  <c:pt idx="21">
                    <c:v>2020.7110852224343</c:v>
                  </c:pt>
                  <c:pt idx="22">
                    <c:v>2043.268303710197</c:v>
                  </c:pt>
                  <c:pt idx="23">
                    <c:v>2065.0262258890243</c:v>
                  </c:pt>
                  <c:pt idx="24">
                    <c:v>2075.6513913046315</c:v>
                  </c:pt>
                  <c:pt idx="25">
                    <c:v>2087.9093107558165</c:v>
                  </c:pt>
                </c:numCache>
              </c:numRef>
            </c:plus>
            <c:minus>
              <c:numRef>
                <c:f>'Prevalence graphs'!$C$63:$AB$63</c:f>
                <c:numCache>
                  <c:formatCode>General</c:formatCode>
                  <c:ptCount val="26"/>
                  <c:pt idx="0">
                    <c:v>72.952931246899141</c:v>
                  </c:pt>
                  <c:pt idx="1">
                    <c:v>229.95497372491948</c:v>
                  </c:pt>
                  <c:pt idx="2">
                    <c:v>411.62361448293996</c:v>
                  </c:pt>
                  <c:pt idx="3">
                    <c:v>584.56477513733319</c:v>
                  </c:pt>
                  <c:pt idx="4">
                    <c:v>727.73224805011284</c:v>
                  </c:pt>
                  <c:pt idx="5">
                    <c:v>870.05197423477102</c:v>
                  </c:pt>
                  <c:pt idx="6">
                    <c:v>1001.1034799234258</c:v>
                  </c:pt>
                  <c:pt idx="7">
                    <c:v>1131.5828365507898</c:v>
                  </c:pt>
                  <c:pt idx="8">
                    <c:v>1250.1163117483943</c:v>
                  </c:pt>
                  <c:pt idx="9">
                    <c:v>1363.0971434513415</c:v>
                  </c:pt>
                  <c:pt idx="10">
                    <c:v>1448.0733333288838</c:v>
                  </c:pt>
                  <c:pt idx="11">
                    <c:v>1538.7903763947859</c:v>
                  </c:pt>
                  <c:pt idx="12">
                    <c:v>1633.7675194752487</c:v>
                  </c:pt>
                  <c:pt idx="13">
                    <c:v>1695.2635584310715</c:v>
                  </c:pt>
                  <c:pt idx="14">
                    <c:v>1761.1106400196816</c:v>
                  </c:pt>
                  <c:pt idx="15">
                    <c:v>1828.6167598591755</c:v>
                  </c:pt>
                  <c:pt idx="16">
                    <c:v>1873.1442919491117</c:v>
                  </c:pt>
                  <c:pt idx="17">
                    <c:v>1915.1376176856211</c:v>
                  </c:pt>
                  <c:pt idx="18">
                    <c:v>1931.976208705976</c:v>
                  </c:pt>
                  <c:pt idx="19">
                    <c:v>1972.2222710411047</c:v>
                  </c:pt>
                  <c:pt idx="20">
                    <c:v>1987.7337367675843</c:v>
                  </c:pt>
                  <c:pt idx="21">
                    <c:v>2020.7110852224343</c:v>
                  </c:pt>
                  <c:pt idx="22">
                    <c:v>2043.268303710197</c:v>
                  </c:pt>
                  <c:pt idx="23">
                    <c:v>2065.0262258890243</c:v>
                  </c:pt>
                  <c:pt idx="24">
                    <c:v>2075.6513913046315</c:v>
                  </c:pt>
                  <c:pt idx="25">
                    <c:v>2087.9093107558165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graphs'!$C$60:$AB$60</c:f>
              <c:numCache>
                <c:formatCode>0</c:formatCode>
                <c:ptCount val="26"/>
                <c:pt idx="0">
                  <c:v>8417.8461538461543</c:v>
                </c:pt>
                <c:pt idx="1">
                  <c:v>8479.3076923076915</c:v>
                </c:pt>
                <c:pt idx="2">
                  <c:v>8566</c:v>
                </c:pt>
                <c:pt idx="3">
                  <c:v>8671.1538461538457</c:v>
                </c:pt>
                <c:pt idx="4">
                  <c:v>8771.0769230769238</c:v>
                </c:pt>
                <c:pt idx="5">
                  <c:v>8871.1538461538457</c:v>
                </c:pt>
                <c:pt idx="6">
                  <c:v>8953.2307692307695</c:v>
                </c:pt>
                <c:pt idx="7">
                  <c:v>9048.2307692307695</c:v>
                </c:pt>
                <c:pt idx="8">
                  <c:v>9133.2307692307695</c:v>
                </c:pt>
                <c:pt idx="9">
                  <c:v>9192.1538461538457</c:v>
                </c:pt>
                <c:pt idx="10">
                  <c:v>9272.9230769230762</c:v>
                </c:pt>
                <c:pt idx="11">
                  <c:v>9334.1538461538457</c:v>
                </c:pt>
                <c:pt idx="12">
                  <c:v>9395</c:v>
                </c:pt>
                <c:pt idx="13">
                  <c:v>9459.9230769230762</c:v>
                </c:pt>
                <c:pt idx="14">
                  <c:v>9498.9230769230762</c:v>
                </c:pt>
                <c:pt idx="15">
                  <c:v>9560.2307692307695</c:v>
                </c:pt>
                <c:pt idx="16">
                  <c:v>9609</c:v>
                </c:pt>
                <c:pt idx="17">
                  <c:v>9648.461538461539</c:v>
                </c:pt>
                <c:pt idx="18">
                  <c:v>9679.0769230769238</c:v>
                </c:pt>
                <c:pt idx="19">
                  <c:v>9708.9230769230762</c:v>
                </c:pt>
                <c:pt idx="20">
                  <c:v>9724.2307692307695</c:v>
                </c:pt>
                <c:pt idx="21">
                  <c:v>9747.6923076923085</c:v>
                </c:pt>
                <c:pt idx="22">
                  <c:v>9764.1538461538457</c:v>
                </c:pt>
                <c:pt idx="23">
                  <c:v>9757.3846153846152</c:v>
                </c:pt>
                <c:pt idx="24">
                  <c:v>9761.6153846153848</c:v>
                </c:pt>
                <c:pt idx="25">
                  <c:v>9758.3076923076915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'Prevalence graphs'!$B$61</c:f>
              <c:strCache>
                <c:ptCount val="1"/>
                <c:pt idx="0">
                  <c:v>0.2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graphs'!$C$64:$AB$64</c:f>
                <c:numCache>
                  <c:formatCode>General</c:formatCode>
                  <c:ptCount val="26"/>
                  <c:pt idx="0">
                    <c:v>72.952931246899141</c:v>
                  </c:pt>
                  <c:pt idx="1">
                    <c:v>213.83572193703125</c:v>
                  </c:pt>
                  <c:pt idx="2">
                    <c:v>375.63443767741899</c:v>
                  </c:pt>
                  <c:pt idx="3">
                    <c:v>528.16307773867584</c:v>
                  </c:pt>
                  <c:pt idx="4">
                    <c:v>657.50222174349574</c:v>
                  </c:pt>
                  <c:pt idx="5">
                    <c:v>783.13476437430472</c:v>
                  </c:pt>
                  <c:pt idx="6">
                    <c:v>898.97544575533652</c:v>
                  </c:pt>
                  <c:pt idx="7">
                    <c:v>1015.1554519953958</c:v>
                  </c:pt>
                  <c:pt idx="8">
                    <c:v>1119.8931584711697</c:v>
                  </c:pt>
                  <c:pt idx="9">
                    <c:v>1218.6274653922274</c:v>
                  </c:pt>
                  <c:pt idx="10">
                    <c:v>1295.6794977720167</c:v>
                  </c:pt>
                  <c:pt idx="11">
                    <c:v>1378.550889961273</c:v>
                  </c:pt>
                  <c:pt idx="12">
                    <c:v>1466.7671088074242</c:v>
                  </c:pt>
                  <c:pt idx="13">
                    <c:v>1523.8444724877145</c:v>
                  </c:pt>
                  <c:pt idx="14">
                    <c:v>1581.5461987239655</c:v>
                  </c:pt>
                  <c:pt idx="15">
                    <c:v>1640.8937815613976</c:v>
                  </c:pt>
                  <c:pt idx="16">
                    <c:v>1680.4435241536155</c:v>
                  </c:pt>
                  <c:pt idx="17">
                    <c:v>1716.5249331582243</c:v>
                  </c:pt>
                  <c:pt idx="18">
                    <c:v>1733.100272982789</c:v>
                  </c:pt>
                  <c:pt idx="19">
                    <c:v>1770.4837837162945</c:v>
                  </c:pt>
                  <c:pt idx="20">
                    <c:v>1787.299235218607</c:v>
                  </c:pt>
                  <c:pt idx="21">
                    <c:v>1819.3187163649959</c:v>
                  </c:pt>
                  <c:pt idx="22">
                    <c:v>1841.0892839510229</c:v>
                  </c:pt>
                  <c:pt idx="23">
                    <c:v>1856.5902639742631</c:v>
                  </c:pt>
                  <c:pt idx="24">
                    <c:v>1870.1950472592155</c:v>
                  </c:pt>
                  <c:pt idx="25">
                    <c:v>1880.5091844762173</c:v>
                  </c:pt>
                </c:numCache>
              </c:numRef>
            </c:plus>
            <c:minus>
              <c:numRef>
                <c:f>'Prevalence graphs'!$C$64:$AB$64</c:f>
                <c:numCache>
                  <c:formatCode>General</c:formatCode>
                  <c:ptCount val="26"/>
                  <c:pt idx="0">
                    <c:v>72.952931246899141</c:v>
                  </c:pt>
                  <c:pt idx="1">
                    <c:v>213.83572193703125</c:v>
                  </c:pt>
                  <c:pt idx="2">
                    <c:v>375.63443767741899</c:v>
                  </c:pt>
                  <c:pt idx="3">
                    <c:v>528.16307773867584</c:v>
                  </c:pt>
                  <c:pt idx="4">
                    <c:v>657.50222174349574</c:v>
                  </c:pt>
                  <c:pt idx="5">
                    <c:v>783.13476437430472</c:v>
                  </c:pt>
                  <c:pt idx="6">
                    <c:v>898.97544575533652</c:v>
                  </c:pt>
                  <c:pt idx="7">
                    <c:v>1015.1554519953958</c:v>
                  </c:pt>
                  <c:pt idx="8">
                    <c:v>1119.8931584711697</c:v>
                  </c:pt>
                  <c:pt idx="9">
                    <c:v>1218.6274653922274</c:v>
                  </c:pt>
                  <c:pt idx="10">
                    <c:v>1295.6794977720167</c:v>
                  </c:pt>
                  <c:pt idx="11">
                    <c:v>1378.550889961273</c:v>
                  </c:pt>
                  <c:pt idx="12">
                    <c:v>1466.7671088074242</c:v>
                  </c:pt>
                  <c:pt idx="13">
                    <c:v>1523.8444724877145</c:v>
                  </c:pt>
                  <c:pt idx="14">
                    <c:v>1581.5461987239655</c:v>
                  </c:pt>
                  <c:pt idx="15">
                    <c:v>1640.8937815613976</c:v>
                  </c:pt>
                  <c:pt idx="16">
                    <c:v>1680.4435241536155</c:v>
                  </c:pt>
                  <c:pt idx="17">
                    <c:v>1716.5249331582243</c:v>
                  </c:pt>
                  <c:pt idx="18">
                    <c:v>1733.100272982789</c:v>
                  </c:pt>
                  <c:pt idx="19">
                    <c:v>1770.4837837162945</c:v>
                  </c:pt>
                  <c:pt idx="20">
                    <c:v>1787.299235218607</c:v>
                  </c:pt>
                  <c:pt idx="21">
                    <c:v>1819.3187163649959</c:v>
                  </c:pt>
                  <c:pt idx="22">
                    <c:v>1841.0892839510229</c:v>
                  </c:pt>
                  <c:pt idx="23">
                    <c:v>1856.5902639742631</c:v>
                  </c:pt>
                  <c:pt idx="24">
                    <c:v>1870.1950472592155</c:v>
                  </c:pt>
                  <c:pt idx="25">
                    <c:v>1880.5091844762173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graphs'!$C$61:$AB$61</c:f>
              <c:numCache>
                <c:formatCode>0</c:formatCode>
                <c:ptCount val="26"/>
                <c:pt idx="0">
                  <c:v>8417.8461538461543</c:v>
                </c:pt>
                <c:pt idx="1">
                  <c:v>8444.2307692307695</c:v>
                </c:pt>
                <c:pt idx="2">
                  <c:v>8494</c:v>
                </c:pt>
                <c:pt idx="3">
                  <c:v>8561.6153846153848</c:v>
                </c:pt>
                <c:pt idx="4">
                  <c:v>8630.461538461539</c:v>
                </c:pt>
                <c:pt idx="5">
                  <c:v>8696.6923076923085</c:v>
                </c:pt>
                <c:pt idx="6">
                  <c:v>8753.3846153846152</c:v>
                </c:pt>
                <c:pt idx="7">
                  <c:v>8820.1538461538457</c:v>
                </c:pt>
                <c:pt idx="8">
                  <c:v>8880.0769230769238</c:v>
                </c:pt>
                <c:pt idx="9">
                  <c:v>8918.1538461538457</c:v>
                </c:pt>
                <c:pt idx="10">
                  <c:v>8982.1538461538457</c:v>
                </c:pt>
                <c:pt idx="11">
                  <c:v>9028.538461538461</c:v>
                </c:pt>
                <c:pt idx="12">
                  <c:v>9073.3076923076915</c:v>
                </c:pt>
                <c:pt idx="13">
                  <c:v>9119.1538461538457</c:v>
                </c:pt>
                <c:pt idx="14">
                  <c:v>9147.0769230769238</c:v>
                </c:pt>
                <c:pt idx="15">
                  <c:v>9189.538461538461</c:v>
                </c:pt>
                <c:pt idx="16">
                  <c:v>9230.1538461538457</c:v>
                </c:pt>
                <c:pt idx="17">
                  <c:v>9258</c:v>
                </c:pt>
                <c:pt idx="18">
                  <c:v>9282.461538461539</c:v>
                </c:pt>
                <c:pt idx="19">
                  <c:v>9304.6923076923085</c:v>
                </c:pt>
                <c:pt idx="20">
                  <c:v>9315.538461538461</c:v>
                </c:pt>
                <c:pt idx="21">
                  <c:v>9331.8461538461543</c:v>
                </c:pt>
                <c:pt idx="22">
                  <c:v>9342.6923076923085</c:v>
                </c:pt>
                <c:pt idx="23">
                  <c:v>9332.7692307692305</c:v>
                </c:pt>
                <c:pt idx="24">
                  <c:v>9334.1538461538457</c:v>
                </c:pt>
                <c:pt idx="25">
                  <c:v>9325.2307692307695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'Prevalence graphs'!$B$62</c:f>
              <c:strCache>
                <c:ptCount val="1"/>
                <c:pt idx="0">
                  <c:v>0.5 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'Prevalence graphs'!$C$65:$AB$65</c:f>
                <c:numCache>
                  <c:formatCode>General</c:formatCode>
                  <c:ptCount val="26"/>
                  <c:pt idx="0">
                    <c:v>72.952931246899141</c:v>
                  </c:pt>
                  <c:pt idx="1">
                    <c:v>179.84421266307785</c:v>
                  </c:pt>
                  <c:pt idx="2">
                    <c:v>305.35820463202668</c:v>
                  </c:pt>
                  <c:pt idx="3">
                    <c:v>413.09845238265751</c:v>
                  </c:pt>
                  <c:pt idx="4">
                    <c:v>505.88421623597463</c:v>
                  </c:pt>
                  <c:pt idx="5">
                    <c:v>602.58611307317642</c:v>
                  </c:pt>
                  <c:pt idx="6">
                    <c:v>689.29166969952553</c:v>
                  </c:pt>
                  <c:pt idx="7">
                    <c:v>782.00432814068824</c:v>
                  </c:pt>
                  <c:pt idx="8">
                    <c:v>856.33687310350376</c:v>
                  </c:pt>
                  <c:pt idx="9">
                    <c:v>924.07006189462754</c:v>
                  </c:pt>
                  <c:pt idx="10">
                    <c:v>983.88457854838111</c:v>
                  </c:pt>
                  <c:pt idx="11">
                    <c:v>1055.0585502135407</c:v>
                  </c:pt>
                  <c:pt idx="12">
                    <c:v>1128.9003865887532</c:v>
                  </c:pt>
                  <c:pt idx="13">
                    <c:v>1171.6853435879013</c:v>
                  </c:pt>
                  <c:pt idx="14">
                    <c:v>1220.1549421447412</c:v>
                  </c:pt>
                  <c:pt idx="15">
                    <c:v>1272.1825489566434</c:v>
                  </c:pt>
                  <c:pt idx="16">
                    <c:v>1301.1464403254531</c:v>
                  </c:pt>
                  <c:pt idx="17">
                    <c:v>1330.0506063246673</c:v>
                  </c:pt>
                  <c:pt idx="18">
                    <c:v>1338.0528421120084</c:v>
                  </c:pt>
                  <c:pt idx="19">
                    <c:v>1376.2498354105098</c:v>
                  </c:pt>
                  <c:pt idx="20">
                    <c:v>1391.7183878234553</c:v>
                  </c:pt>
                  <c:pt idx="21">
                    <c:v>1419.8624860492444</c:v>
                  </c:pt>
                  <c:pt idx="22">
                    <c:v>1435.0104549853147</c:v>
                  </c:pt>
                  <c:pt idx="23">
                    <c:v>1451.4857028445476</c:v>
                  </c:pt>
                  <c:pt idx="24">
                    <c:v>1464.0359996543882</c:v>
                  </c:pt>
                  <c:pt idx="25">
                    <c:v>1468.7535350580647</c:v>
                  </c:pt>
                </c:numCache>
              </c:numRef>
            </c:plus>
            <c:minus>
              <c:numRef>
                <c:f>'Prevalence graphs'!$C$65:$AB$65</c:f>
                <c:numCache>
                  <c:formatCode>General</c:formatCode>
                  <c:ptCount val="26"/>
                  <c:pt idx="0">
                    <c:v>72.952931246899141</c:v>
                  </c:pt>
                  <c:pt idx="1">
                    <c:v>179.84421266307785</c:v>
                  </c:pt>
                  <c:pt idx="2">
                    <c:v>305.35820463202668</c:v>
                  </c:pt>
                  <c:pt idx="3">
                    <c:v>413.09845238265751</c:v>
                  </c:pt>
                  <c:pt idx="4">
                    <c:v>505.88421623597463</c:v>
                  </c:pt>
                  <c:pt idx="5">
                    <c:v>602.58611307317642</c:v>
                  </c:pt>
                  <c:pt idx="6">
                    <c:v>689.29166969952553</c:v>
                  </c:pt>
                  <c:pt idx="7">
                    <c:v>782.00432814068824</c:v>
                  </c:pt>
                  <c:pt idx="8">
                    <c:v>856.33687310350376</c:v>
                  </c:pt>
                  <c:pt idx="9">
                    <c:v>924.07006189462754</c:v>
                  </c:pt>
                  <c:pt idx="10">
                    <c:v>983.88457854838111</c:v>
                  </c:pt>
                  <c:pt idx="11">
                    <c:v>1055.0585502135407</c:v>
                  </c:pt>
                  <c:pt idx="12">
                    <c:v>1128.9003865887532</c:v>
                  </c:pt>
                  <c:pt idx="13">
                    <c:v>1171.6853435879013</c:v>
                  </c:pt>
                  <c:pt idx="14">
                    <c:v>1220.1549421447412</c:v>
                  </c:pt>
                  <c:pt idx="15">
                    <c:v>1272.1825489566434</c:v>
                  </c:pt>
                  <c:pt idx="16">
                    <c:v>1301.1464403254531</c:v>
                  </c:pt>
                  <c:pt idx="17">
                    <c:v>1330.0506063246673</c:v>
                  </c:pt>
                  <c:pt idx="18">
                    <c:v>1338.0528421120084</c:v>
                  </c:pt>
                  <c:pt idx="19">
                    <c:v>1376.2498354105098</c:v>
                  </c:pt>
                  <c:pt idx="20">
                    <c:v>1391.7183878234553</c:v>
                  </c:pt>
                  <c:pt idx="21">
                    <c:v>1419.8624860492444</c:v>
                  </c:pt>
                  <c:pt idx="22">
                    <c:v>1435.0104549853147</c:v>
                  </c:pt>
                  <c:pt idx="23">
                    <c:v>1451.4857028445476</c:v>
                  </c:pt>
                  <c:pt idx="24">
                    <c:v>1464.0359996543882</c:v>
                  </c:pt>
                  <c:pt idx="25">
                    <c:v>1468.7535350580647</c:v>
                  </c:pt>
                </c:numCache>
              </c:numRef>
            </c:minus>
          </c:errBars>
          <c:cat>
            <c:numRef>
              <c:f>'Prevalence graphs'!$C$3:$AB$3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'Prevalence graphs'!$C$62:$AB$62</c:f>
              <c:numCache>
                <c:formatCode>0</c:formatCode>
                <c:ptCount val="26"/>
                <c:pt idx="0">
                  <c:v>8417.8461538461543</c:v>
                </c:pt>
                <c:pt idx="1">
                  <c:v>8370.538461538461</c:v>
                </c:pt>
                <c:pt idx="2">
                  <c:v>8347.538461538461</c:v>
                </c:pt>
                <c:pt idx="3">
                  <c:v>8339.2307692307695</c:v>
                </c:pt>
                <c:pt idx="4">
                  <c:v>8341.0769230769238</c:v>
                </c:pt>
                <c:pt idx="5">
                  <c:v>8348.7692307692305</c:v>
                </c:pt>
                <c:pt idx="6">
                  <c:v>8342.3846153846152</c:v>
                </c:pt>
                <c:pt idx="7">
                  <c:v>8356</c:v>
                </c:pt>
                <c:pt idx="8">
                  <c:v>8362.0769230769238</c:v>
                </c:pt>
                <c:pt idx="9">
                  <c:v>8351.461538461539</c:v>
                </c:pt>
                <c:pt idx="10">
                  <c:v>8374.461538461539</c:v>
                </c:pt>
                <c:pt idx="11">
                  <c:v>8388.6153846153848</c:v>
                </c:pt>
                <c:pt idx="12">
                  <c:v>8399.6153846153848</c:v>
                </c:pt>
                <c:pt idx="13">
                  <c:v>8414.3846153846152</c:v>
                </c:pt>
                <c:pt idx="14">
                  <c:v>8416.3846153846152</c:v>
                </c:pt>
                <c:pt idx="15">
                  <c:v>8429.8461538461543</c:v>
                </c:pt>
                <c:pt idx="16">
                  <c:v>8444.3076923076915</c:v>
                </c:pt>
                <c:pt idx="17">
                  <c:v>8450</c:v>
                </c:pt>
                <c:pt idx="18">
                  <c:v>8458.2307692307695</c:v>
                </c:pt>
                <c:pt idx="19">
                  <c:v>8467.0769230769238</c:v>
                </c:pt>
                <c:pt idx="20">
                  <c:v>8468.0769230769238</c:v>
                </c:pt>
                <c:pt idx="21">
                  <c:v>8472.461538461539</c:v>
                </c:pt>
                <c:pt idx="22">
                  <c:v>8474.6153846153848</c:v>
                </c:pt>
                <c:pt idx="23">
                  <c:v>8455.8461538461543</c:v>
                </c:pt>
                <c:pt idx="24">
                  <c:v>8447.7692307692305</c:v>
                </c:pt>
                <c:pt idx="25">
                  <c:v>8435.2307692307695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7136"/>
        <c:axId val="495595904"/>
      </c:lineChart>
      <c:catAx>
        <c:axId val="4955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595904"/>
        <c:crosses val="autoZero"/>
        <c:auto val="1"/>
        <c:lblAlgn val="ctr"/>
        <c:lblOffset val="100"/>
        <c:noMultiLvlLbl val="0"/>
      </c:catAx>
      <c:valAx>
        <c:axId val="4955959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55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323849</xdr:colOff>
      <xdr:row>5</xdr:row>
      <xdr:rowOff>142874</xdr:rowOff>
    </xdr:from>
    <xdr:to>
      <xdr:col>62</xdr:col>
      <xdr:colOff>142875</xdr:colOff>
      <xdr:row>22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142875</xdr:rowOff>
    </xdr:from>
    <xdr:to>
      <xdr:col>9</xdr:col>
      <xdr:colOff>133350</xdr:colOff>
      <xdr:row>12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7</xdr:row>
      <xdr:rowOff>66675</xdr:rowOff>
    </xdr:from>
    <xdr:to>
      <xdr:col>17</xdr:col>
      <xdr:colOff>152400</xdr:colOff>
      <xdr:row>19</xdr:row>
      <xdr:rowOff>28575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15</xdr:row>
      <xdr:rowOff>104775</xdr:rowOff>
    </xdr:from>
    <xdr:to>
      <xdr:col>9</xdr:col>
      <xdr:colOff>114300</xdr:colOff>
      <xdr:row>27</xdr:row>
      <xdr:rowOff>66675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123825</xdr:colOff>
      <xdr:row>23</xdr:row>
      <xdr:rowOff>95250</xdr:rowOff>
    </xdr:from>
    <xdr:to>
      <xdr:col>17</xdr:col>
      <xdr:colOff>390525</xdr:colOff>
      <xdr:row>35</xdr:row>
      <xdr:rowOff>57150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514351</xdr:colOff>
      <xdr:row>30</xdr:row>
      <xdr:rowOff>19050</xdr:rowOff>
    </xdr:from>
    <xdr:to>
      <xdr:col>10</xdr:col>
      <xdr:colOff>285751</xdr:colOff>
      <xdr:row>43</xdr:row>
      <xdr:rowOff>133350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85725</xdr:colOff>
      <xdr:row>37</xdr:row>
      <xdr:rowOff>57150</xdr:rowOff>
    </xdr:from>
    <xdr:to>
      <xdr:col>18</xdr:col>
      <xdr:colOff>466725</xdr:colOff>
      <xdr:row>50</xdr:row>
      <xdr:rowOff>171450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10</xdr:col>
      <xdr:colOff>371475</xdr:colOff>
      <xdr:row>58</xdr:row>
      <xdr:rowOff>104775</xdr:rowOff>
    </xdr:to>
    <xdr:graphicFrame macro="">
      <xdr:nvGraphicFramePr>
        <xdr:cNvPr id="8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466725</xdr:colOff>
      <xdr:row>55</xdr:row>
      <xdr:rowOff>38100</xdr:rowOff>
    </xdr:from>
    <xdr:to>
      <xdr:col>19</xdr:col>
      <xdr:colOff>228600</xdr:colOff>
      <xdr:row>68</xdr:row>
      <xdr:rowOff>123825</xdr:rowOff>
    </xdr:to>
    <xdr:graphicFrame macro="">
      <xdr:nvGraphicFramePr>
        <xdr:cNvPr id="9" name="Grafie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5</xdr:row>
      <xdr:rowOff>152400</xdr:rowOff>
    </xdr:from>
    <xdr:to>
      <xdr:col>7</xdr:col>
      <xdr:colOff>561975</xdr:colOff>
      <xdr:row>20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6</xdr:row>
      <xdr:rowOff>9525</xdr:rowOff>
    </xdr:from>
    <xdr:to>
      <xdr:col>15</xdr:col>
      <xdr:colOff>381000</xdr:colOff>
      <xdr:row>20</xdr:row>
      <xdr:rowOff>85725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1171575</xdr:colOff>
      <xdr:row>20</xdr:row>
      <xdr:rowOff>171450</xdr:rowOff>
    </xdr:from>
    <xdr:to>
      <xdr:col>7</xdr:col>
      <xdr:colOff>581025</xdr:colOff>
      <xdr:row>35</xdr:row>
      <xdr:rowOff>57150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1171575</xdr:colOff>
      <xdr:row>35</xdr:row>
      <xdr:rowOff>152400</xdr:rowOff>
    </xdr:from>
    <xdr:to>
      <xdr:col>7</xdr:col>
      <xdr:colOff>581025</xdr:colOff>
      <xdr:row>50</xdr:row>
      <xdr:rowOff>38100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1181100</xdr:colOff>
      <xdr:row>50</xdr:row>
      <xdr:rowOff>161925</xdr:rowOff>
    </xdr:from>
    <xdr:to>
      <xdr:col>7</xdr:col>
      <xdr:colOff>590550</xdr:colOff>
      <xdr:row>65</xdr:row>
      <xdr:rowOff>47625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1200150</xdr:colOff>
      <xdr:row>66</xdr:row>
      <xdr:rowOff>0</xdr:rowOff>
    </xdr:from>
    <xdr:to>
      <xdr:col>8</xdr:col>
      <xdr:colOff>0</xdr:colOff>
      <xdr:row>80</xdr:row>
      <xdr:rowOff>76200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1209675</xdr:colOff>
      <xdr:row>81</xdr:row>
      <xdr:rowOff>0</xdr:rowOff>
    </xdr:from>
    <xdr:to>
      <xdr:col>8</xdr:col>
      <xdr:colOff>9525</xdr:colOff>
      <xdr:row>95</xdr:row>
      <xdr:rowOff>76200</xdr:rowOff>
    </xdr:to>
    <xdr:graphicFrame macro="">
      <xdr:nvGraphicFramePr>
        <xdr:cNvPr id="8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1209675</xdr:colOff>
      <xdr:row>96</xdr:row>
      <xdr:rowOff>47625</xdr:rowOff>
    </xdr:from>
    <xdr:to>
      <xdr:col>8</xdr:col>
      <xdr:colOff>9525</xdr:colOff>
      <xdr:row>110</xdr:row>
      <xdr:rowOff>123825</xdr:rowOff>
    </xdr:to>
    <xdr:graphicFrame macro="">
      <xdr:nvGraphicFramePr>
        <xdr:cNvPr id="9" name="Grafie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1200150</xdr:colOff>
      <xdr:row>111</xdr:row>
      <xdr:rowOff>133350</xdr:rowOff>
    </xdr:from>
    <xdr:to>
      <xdr:col>8</xdr:col>
      <xdr:colOff>0</xdr:colOff>
      <xdr:row>126</xdr:row>
      <xdr:rowOff>19050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85725</xdr:colOff>
      <xdr:row>20</xdr:row>
      <xdr:rowOff>180975</xdr:rowOff>
    </xdr:from>
    <xdr:to>
      <xdr:col>15</xdr:col>
      <xdr:colOff>390525</xdr:colOff>
      <xdr:row>35</xdr:row>
      <xdr:rowOff>66675</xdr:rowOff>
    </xdr:to>
    <xdr:graphicFrame macro="">
      <xdr:nvGraphicFramePr>
        <xdr:cNvPr id="12" name="Grafiek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85725</xdr:colOff>
      <xdr:row>35</xdr:row>
      <xdr:rowOff>171450</xdr:rowOff>
    </xdr:from>
    <xdr:to>
      <xdr:col>15</xdr:col>
      <xdr:colOff>390525</xdr:colOff>
      <xdr:row>50</xdr:row>
      <xdr:rowOff>57150</xdr:rowOff>
    </xdr:to>
    <xdr:graphicFrame macro="">
      <xdr:nvGraphicFramePr>
        <xdr:cNvPr id="13" name="Grafiek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304800</xdr:colOff>
      <xdr:row>65</xdr:row>
      <xdr:rowOff>76200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15</xdr:col>
      <xdr:colOff>304800</xdr:colOff>
      <xdr:row>80</xdr:row>
      <xdr:rowOff>76200</xdr:rowOff>
    </xdr:to>
    <xdr:graphicFrame macro="">
      <xdr:nvGraphicFramePr>
        <xdr:cNvPr id="15" name="Grafiek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81</xdr:row>
      <xdr:rowOff>0</xdr:rowOff>
    </xdr:from>
    <xdr:to>
      <xdr:col>15</xdr:col>
      <xdr:colOff>304800</xdr:colOff>
      <xdr:row>95</xdr:row>
      <xdr:rowOff>76200</xdr:rowOff>
    </xdr:to>
    <xdr:graphicFrame macro="">
      <xdr:nvGraphicFramePr>
        <xdr:cNvPr id="16" name="Grafiek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15</xdr:col>
      <xdr:colOff>304800</xdr:colOff>
      <xdr:row>110</xdr:row>
      <xdr:rowOff>76200</xdr:rowOff>
    </xdr:to>
    <xdr:graphicFrame macro="">
      <xdr:nvGraphicFramePr>
        <xdr:cNvPr id="17" name="Grafiek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8" name="Grafiek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171450</xdr:rowOff>
    </xdr:from>
    <xdr:to>
      <xdr:col>7</xdr:col>
      <xdr:colOff>371475</xdr:colOff>
      <xdr:row>18</xdr:row>
      <xdr:rowOff>171450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4</xdr:row>
      <xdr:rowOff>180975</xdr:rowOff>
    </xdr:from>
    <xdr:to>
      <xdr:col>14</xdr:col>
      <xdr:colOff>504825</xdr:colOff>
      <xdr:row>18</xdr:row>
      <xdr:rowOff>180975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20</xdr:row>
      <xdr:rowOff>0</xdr:rowOff>
    </xdr:from>
    <xdr:to>
      <xdr:col>7</xdr:col>
      <xdr:colOff>323850</xdr:colOff>
      <xdr:row>34</xdr:row>
      <xdr:rowOff>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219075</xdr:colOff>
      <xdr:row>49</xdr:row>
      <xdr:rowOff>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7</xdr:col>
      <xdr:colOff>219075</xdr:colOff>
      <xdr:row>64</xdr:row>
      <xdr:rowOff>0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7</xdr:col>
      <xdr:colOff>219075</xdr:colOff>
      <xdr:row>79</xdr:row>
      <xdr:rowOff>0</xdr:rowOff>
    </xdr:to>
    <xdr:graphicFrame macro="">
      <xdr:nvGraphicFramePr>
        <xdr:cNvPr id="8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219075</xdr:colOff>
      <xdr:row>94</xdr:row>
      <xdr:rowOff>0</xdr:rowOff>
    </xdr:to>
    <xdr:graphicFrame macro="">
      <xdr:nvGraphicFramePr>
        <xdr:cNvPr id="9" name="Grafie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Reg" displayName="Reg" ref="C4:ASH17" totalsRowShown="0">
  <autoFilter ref="C4:ASH17"/>
  <tableColumns count="1176">
    <tableColumn id="1" name="T2DC0"/>
    <tableColumn id="2" name="T2DC1"/>
    <tableColumn id="3" name="T2DC2"/>
    <tableColumn id="4" name="T2DC3"/>
    <tableColumn id="5" name="T2DC4"/>
    <tableColumn id="6" name="T2DC5"/>
    <tableColumn id="7" name="T2DC6"/>
    <tableColumn id="8" name="T2DC7"/>
    <tableColumn id="9" name="T2DC8"/>
    <tableColumn id="10" name="T2DC9"/>
    <tableColumn id="11" name="T2DC10"/>
    <tableColumn id="12" name="T2DC11"/>
    <tableColumn id="13" name="T2DC12"/>
    <tableColumn id="14" name="T2DC13"/>
    <tableColumn id="15" name="T2DC14"/>
    <tableColumn id="16" name="T2DC15"/>
    <tableColumn id="17" name="T2DC16"/>
    <tableColumn id="18" name="T2DC17"/>
    <tableColumn id="19" name="T2DC18"/>
    <tableColumn id="20" name="T2DC19"/>
    <tableColumn id="21" name="T2DC20"/>
    <tableColumn id="22" name="T2DC21"/>
    <tableColumn id="23" name="T2DC22"/>
    <tableColumn id="24" name="T2DC23"/>
    <tableColumn id="25" name="T2DC24"/>
    <tableColumn id="26" name="T2DC25"/>
    <tableColumn id="27" name="T2DC26"/>
    <tableColumn id="28" name="T2DC27"/>
    <tableColumn id="29" name="T2DD0"/>
    <tableColumn id="30" name="T2DD1"/>
    <tableColumn id="31" name="T2DD2"/>
    <tableColumn id="32" name="T2DD3"/>
    <tableColumn id="33" name="T2DD4"/>
    <tableColumn id="34" name="T2DD5"/>
    <tableColumn id="35" name="T2DD6"/>
    <tableColumn id="36" name="T2DD7"/>
    <tableColumn id="37" name="T2DD8"/>
    <tableColumn id="38" name="T2DD9"/>
    <tableColumn id="39" name="T2DD10"/>
    <tableColumn id="40" name="T2DD11"/>
    <tableColumn id="41" name="T2DD12"/>
    <tableColumn id="42" name="T2DD13"/>
    <tableColumn id="43" name="T2DD14"/>
    <tableColumn id="44" name="T2DD15"/>
    <tableColumn id="45" name="T2DD16"/>
    <tableColumn id="46" name="T2DD17"/>
    <tableColumn id="47" name="T2DD18"/>
    <tableColumn id="48" name="T2DD19"/>
    <tableColumn id="49" name="T2DD20"/>
    <tableColumn id="50" name="T2DD21"/>
    <tableColumn id="51" name="T2DD22"/>
    <tableColumn id="52" name="T2DD23"/>
    <tableColumn id="53" name="T2DD24"/>
    <tableColumn id="54" name="T2DD25"/>
    <tableColumn id="55" name="T2DD26"/>
    <tableColumn id="56" name="T2DD27"/>
    <tableColumn id="57" name="CHDC0"/>
    <tableColumn id="58" name="CHDC1"/>
    <tableColumn id="59" name="CHDC2"/>
    <tableColumn id="60" name="CHDC3"/>
    <tableColumn id="61" name="CHDC4"/>
    <tableColumn id="62" name="CHDC5"/>
    <tableColumn id="63" name="CHDC6"/>
    <tableColumn id="64" name="CHDC7"/>
    <tableColumn id="65" name="CHDC8"/>
    <tableColumn id="66" name="CHDC9"/>
    <tableColumn id="67" name="CHDC10"/>
    <tableColumn id="68" name="CHDC11"/>
    <tableColumn id="69" name="CHDC12"/>
    <tableColumn id="70" name="CHDC13"/>
    <tableColumn id="71" name="CHDC14"/>
    <tableColumn id="72" name="CHDC15"/>
    <tableColumn id="73" name="CHDC16"/>
    <tableColumn id="74" name="CHDC17"/>
    <tableColumn id="75" name="CHDC18"/>
    <tableColumn id="76" name="CHDC19"/>
    <tableColumn id="77" name="CHDC20"/>
    <tableColumn id="78" name="CHDC21"/>
    <tableColumn id="79" name="CHDC22"/>
    <tableColumn id="80" name="CHDC23"/>
    <tableColumn id="81" name="CHDC24"/>
    <tableColumn id="82" name="CHDC25"/>
    <tableColumn id="83" name="CHDC26"/>
    <tableColumn id="84" name="CHDC27"/>
    <tableColumn id="85" name="CHDD0"/>
    <tableColumn id="86" name="CHDD1"/>
    <tableColumn id="87" name="CHDD2"/>
    <tableColumn id="88" name="CHDD3"/>
    <tableColumn id="89" name="CHDD4"/>
    <tableColumn id="90" name="CHDD5"/>
    <tableColumn id="91" name="CHDD6"/>
    <tableColumn id="92" name="CHDD7"/>
    <tableColumn id="93" name="CHDD8"/>
    <tableColumn id="94" name="CHDD9"/>
    <tableColumn id="95" name="CHDD10"/>
    <tableColumn id="96" name="CHDD11"/>
    <tableColumn id="97" name="CHDD12"/>
    <tableColumn id="98" name="CHDD13"/>
    <tableColumn id="99" name="CHDD14"/>
    <tableColumn id="100" name="CHDD15"/>
    <tableColumn id="101" name="CHDD16"/>
    <tableColumn id="102" name="CHDD17"/>
    <tableColumn id="103" name="CHDD18"/>
    <tableColumn id="104" name="CHDD19"/>
    <tableColumn id="105" name="CHDD20"/>
    <tableColumn id="106" name="CHDD21"/>
    <tableColumn id="107" name="CHDD22"/>
    <tableColumn id="108" name="CHDD23"/>
    <tableColumn id="109" name="CHDD24"/>
    <tableColumn id="110" name="CHDD25"/>
    <tableColumn id="111" name="CHDD26"/>
    <tableColumn id="112" name="CHDD27"/>
    <tableColumn id="113" name="HCCC0"/>
    <tableColumn id="114" name="HCCC1"/>
    <tableColumn id="115" name="HCCC2"/>
    <tableColumn id="116" name="HCCC3"/>
    <tableColumn id="117" name="HCCC4"/>
    <tableColumn id="118" name="HCCC5"/>
    <tableColumn id="119" name="HCCC6"/>
    <tableColumn id="120" name="HCCC7"/>
    <tableColumn id="121" name="HCCC8"/>
    <tableColumn id="122" name="HCCC9"/>
    <tableColumn id="123" name="HCCC10"/>
    <tableColumn id="124" name="HCCC11"/>
    <tableColumn id="125" name="HCCC12"/>
    <tableColumn id="126" name="HCCC13"/>
    <tableColumn id="127" name="HCCC14"/>
    <tableColumn id="128" name="HCCC15"/>
    <tableColumn id="129" name="HCCC16"/>
    <tableColumn id="130" name="HCCC17"/>
    <tableColumn id="131" name="HCCC18"/>
    <tableColumn id="132" name="HCCC19"/>
    <tableColumn id="133" name="HCCC20"/>
    <tableColumn id="134" name="HCCC21"/>
    <tableColumn id="135" name="HCCC22"/>
    <tableColumn id="136" name="HCCC23"/>
    <tableColumn id="137" name="HCCC24"/>
    <tableColumn id="138" name="HCCC25"/>
    <tableColumn id="139" name="HCCC26"/>
    <tableColumn id="140" name="HCCC27"/>
    <tableColumn id="141" name="HCCD0"/>
    <tableColumn id="142" name="HCCD1"/>
    <tableColumn id="143" name="HCCD2"/>
    <tableColumn id="144" name="HCCD3"/>
    <tableColumn id="145" name="HCCD4"/>
    <tableColumn id="146" name="HCCD5"/>
    <tableColumn id="147" name="HCCD6"/>
    <tableColumn id="148" name="HCCD7"/>
    <tableColumn id="149" name="HCCD8"/>
    <tableColumn id="150" name="HCCD9"/>
    <tableColumn id="151" name="HCCD10"/>
    <tableColumn id="152" name="HCCD11"/>
    <tableColumn id="153" name="HCCD12"/>
    <tableColumn id="154" name="HCCD13"/>
    <tableColumn id="155" name="HCCD14"/>
    <tableColumn id="156" name="HCCD15"/>
    <tableColumn id="157" name="HCCD16"/>
    <tableColumn id="158" name="HCCD17"/>
    <tableColumn id="159" name="HCCD18"/>
    <tableColumn id="160" name="HCCD19"/>
    <tableColumn id="161" name="HCCD20"/>
    <tableColumn id="162" name="HCCD21"/>
    <tableColumn id="163" name="HCCD22"/>
    <tableColumn id="164" name="HCCD23"/>
    <tableColumn id="165" name="HCCD24"/>
    <tableColumn id="166" name="HCCD25"/>
    <tableColumn id="167" name="HCCD26"/>
    <tableColumn id="168" name="HCCD27"/>
    <tableColumn id="169" name="STEP0"/>
    <tableColumn id="170" name="STEP1"/>
    <tableColumn id="171" name="STEP2"/>
    <tableColumn id="172" name="STEP3"/>
    <tableColumn id="173" name="STEP4"/>
    <tableColumn id="174" name="STEP5"/>
    <tableColumn id="175" name="STEP6"/>
    <tableColumn id="176" name="STEP7"/>
    <tableColumn id="177" name="STEP8"/>
    <tableColumn id="178" name="STEP9"/>
    <tableColumn id="179" name="STEP10"/>
    <tableColumn id="180" name="STEP11"/>
    <tableColumn id="181" name="STEP12"/>
    <tableColumn id="182" name="STEP13"/>
    <tableColumn id="183" name="STEP14"/>
    <tableColumn id="184" name="STEP15"/>
    <tableColumn id="185" name="STEP16"/>
    <tableColumn id="186" name="STEP17"/>
    <tableColumn id="187" name="STEP18"/>
    <tableColumn id="188" name="STEP19"/>
    <tableColumn id="189" name="STEP20"/>
    <tableColumn id="190" name="STEP21"/>
    <tableColumn id="191" name="STEP22"/>
    <tableColumn id="192" name="STEP23"/>
    <tableColumn id="193" name="STEP24"/>
    <tableColumn id="194" name="STEP25"/>
    <tableColumn id="195" name="STEP26"/>
    <tableColumn id="196" name="STEP27"/>
    <tableColumn id="197" name="NASP0"/>
    <tableColumn id="198" name="NASP1"/>
    <tableColumn id="199" name="NASP2"/>
    <tableColumn id="200" name="NASP3"/>
    <tableColumn id="201" name="NASP4"/>
    <tableColumn id="202" name="NASP5"/>
    <tableColumn id="203" name="NASP6"/>
    <tableColumn id="204" name="NASP7"/>
    <tableColumn id="205" name="NASP8"/>
    <tableColumn id="206" name="NASP9"/>
    <tableColumn id="207" name="NASP10"/>
    <tableColumn id="208" name="NASP11"/>
    <tableColumn id="209" name="NASP12"/>
    <tableColumn id="210" name="NASP13"/>
    <tableColumn id="211" name="NASP14"/>
    <tableColumn id="212" name="NASP15"/>
    <tableColumn id="213" name="NASP16"/>
    <tableColumn id="214" name="NASP17"/>
    <tableColumn id="215" name="NASP18"/>
    <tableColumn id="216" name="NASP19"/>
    <tableColumn id="217" name="NASP20"/>
    <tableColumn id="218" name="NASP21"/>
    <tableColumn id="219" name="NASP22"/>
    <tableColumn id="220" name="NASP23"/>
    <tableColumn id="221" name="NASP24"/>
    <tableColumn id="222" name="NASP25"/>
    <tableColumn id="223" name="NASP26"/>
    <tableColumn id="224" name="NASP27"/>
    <tableColumn id="225" name="CIRP0"/>
    <tableColumn id="226" name="CIRP1"/>
    <tableColumn id="227" name="CIRP2"/>
    <tableColumn id="228" name="CIRP3"/>
    <tableColumn id="229" name="CIRP4"/>
    <tableColumn id="230" name="CIRP5"/>
    <tableColumn id="231" name="CIRP6"/>
    <tableColumn id="232" name="CIRP7"/>
    <tableColumn id="233" name="CIRP8"/>
    <tableColumn id="234" name="CIRP9"/>
    <tableColumn id="235" name="CIRP10"/>
    <tableColumn id="236" name="CIRP11"/>
    <tableColumn id="237" name="CIRP12"/>
    <tableColumn id="238" name="CIRP13"/>
    <tableColumn id="239" name="CIRP14"/>
    <tableColumn id="240" name="CIRP15"/>
    <tableColumn id="241" name="CIRP16"/>
    <tableColumn id="242" name="CIRP17"/>
    <tableColumn id="243" name="CIRP18"/>
    <tableColumn id="244" name="CIRP19"/>
    <tableColumn id="245" name="CIRP20"/>
    <tableColumn id="246" name="CIRP21"/>
    <tableColumn id="247" name="CIRP22"/>
    <tableColumn id="248" name="CIRP23"/>
    <tableColumn id="249" name="CIRP24"/>
    <tableColumn id="250" name="CIRP25"/>
    <tableColumn id="251" name="CIRP26"/>
    <tableColumn id="252" name="CIRP27"/>
    <tableColumn id="253" name="HCCP0"/>
    <tableColumn id="254" name="HCCP1"/>
    <tableColumn id="255" name="HCCP2"/>
    <tableColumn id="256" name="HCCP3"/>
    <tableColumn id="257" name="HCCP4"/>
    <tableColumn id="258" name="HCCP5"/>
    <tableColumn id="259" name="HCCP6"/>
    <tableColumn id="260" name="HCCP7"/>
    <tableColumn id="261" name="HCCP8"/>
    <tableColumn id="262" name="HCCP9"/>
    <tableColumn id="263" name="HCCP10"/>
    <tableColumn id="264" name="HCCP11"/>
    <tableColumn id="265" name="HCCP12"/>
    <tableColumn id="266" name="HCCP13"/>
    <tableColumn id="267" name="HCCP14"/>
    <tableColumn id="268" name="HCCP15"/>
    <tableColumn id="269" name="HCCP16"/>
    <tableColumn id="270" name="HCCP17"/>
    <tableColumn id="271" name="HCCP18"/>
    <tableColumn id="272" name="HCCP19"/>
    <tableColumn id="273" name="HCCP20"/>
    <tableColumn id="274" name="HCCP21"/>
    <tableColumn id="275" name="HCCP22"/>
    <tableColumn id="276" name="HCCP23"/>
    <tableColumn id="277" name="HCCP24"/>
    <tableColumn id="278" name="HCCP25"/>
    <tableColumn id="279" name="HCCP26"/>
    <tableColumn id="280" name="HCCP27"/>
    <tableColumn id="281" name="LIDP0"/>
    <tableColumn id="282" name="LIDP1"/>
    <tableColumn id="283" name="LIDP2"/>
    <tableColumn id="284" name="LIDP3"/>
    <tableColumn id="285" name="LIDP4"/>
    <tableColumn id="286" name="LIDP5"/>
    <tableColumn id="287" name="LIDP6"/>
    <tableColumn id="288" name="LIDP7"/>
    <tableColumn id="289" name="LIDP8"/>
    <tableColumn id="290" name="LIDP9"/>
    <tableColumn id="291" name="LIDP10"/>
    <tableColumn id="292" name="LIDP11"/>
    <tableColumn id="293" name="LIDP12"/>
    <tableColumn id="294" name="LIDP13"/>
    <tableColumn id="295" name="LIDP14"/>
    <tableColumn id="296" name="LIDP15"/>
    <tableColumn id="297" name="LIDP16"/>
    <tableColumn id="298" name="LIDP17"/>
    <tableColumn id="299" name="LIDP18"/>
    <tableColumn id="300" name="LIDP19"/>
    <tableColumn id="301" name="LIDP20"/>
    <tableColumn id="302" name="LIDP21"/>
    <tableColumn id="303" name="LIDP22"/>
    <tableColumn id="304" name="LIDP23"/>
    <tableColumn id="305" name="LIDP24"/>
    <tableColumn id="306" name="LIDP25"/>
    <tableColumn id="307" name="LIDP26"/>
    <tableColumn id="308" name="LIDP27"/>
    <tableColumn id="309" name="NADP0"/>
    <tableColumn id="310" name="NADP1"/>
    <tableColumn id="311" name="NADP2"/>
    <tableColumn id="312" name="NADP3"/>
    <tableColumn id="313" name="NADP4"/>
    <tableColumn id="314" name="NADP5"/>
    <tableColumn id="315" name="NADP6"/>
    <tableColumn id="316" name="NADP7"/>
    <tableColumn id="317" name="NADP8"/>
    <tableColumn id="318" name="NADP9"/>
    <tableColumn id="319" name="NADP10"/>
    <tableColumn id="320" name="NADP11"/>
    <tableColumn id="321" name="NADP12"/>
    <tableColumn id="322" name="NADP13"/>
    <tableColumn id="323" name="NADP14"/>
    <tableColumn id="324" name="NADP15"/>
    <tableColumn id="325" name="NADP16"/>
    <tableColumn id="326" name="NADP17"/>
    <tableColumn id="327" name="NADP18"/>
    <tableColumn id="328" name="NADP19"/>
    <tableColumn id="329" name="NADP20"/>
    <tableColumn id="330" name="NADP21"/>
    <tableColumn id="331" name="NADP22"/>
    <tableColumn id="332" name="NADP23"/>
    <tableColumn id="333" name="NADP24"/>
    <tableColumn id="334" name="NADP25"/>
    <tableColumn id="335" name="NADP26"/>
    <tableColumn id="336" name="NADP27"/>
    <tableColumn id="337" name="CHDP0"/>
    <tableColumn id="338" name="CHDP1"/>
    <tableColumn id="339" name="CHDP2"/>
    <tableColumn id="340" name="CHDP3"/>
    <tableColumn id="341" name="CHDP4"/>
    <tableColumn id="342" name="CHDP5"/>
    <tableColumn id="343" name="CHDP6"/>
    <tableColumn id="344" name="CHDP7"/>
    <tableColumn id="345" name="CHDP8"/>
    <tableColumn id="346" name="CHDP9"/>
    <tableColumn id="347" name="CHDP10"/>
    <tableColumn id="348" name="CHDP11"/>
    <tableColumn id="349" name="CHDP12"/>
    <tableColumn id="350" name="CHDP13"/>
    <tableColumn id="351" name="CHDP14"/>
    <tableColumn id="352" name="CHDP15"/>
    <tableColumn id="353" name="CHDP16"/>
    <tableColumn id="354" name="CHDP17"/>
    <tableColumn id="355" name="CHDP18"/>
    <tableColumn id="356" name="CHDP19"/>
    <tableColumn id="357" name="CHDP20"/>
    <tableColumn id="358" name="CHDP21"/>
    <tableColumn id="359" name="CHDP22"/>
    <tableColumn id="360" name="CHDP23"/>
    <tableColumn id="361" name="CHDP24"/>
    <tableColumn id="362" name="CHDP25"/>
    <tableColumn id="363" name="CHDP26"/>
    <tableColumn id="364" name="CHDP27"/>
    <tableColumn id="365" name="CHDDP0"/>
    <tableColumn id="366" name="CHDDP1"/>
    <tableColumn id="367" name="CHDDP2"/>
    <tableColumn id="368" name="CHDDP3"/>
    <tableColumn id="369" name="CHDDP4"/>
    <tableColumn id="370" name="CHDDP5"/>
    <tableColumn id="371" name="CHDDP6"/>
    <tableColumn id="372" name="CHDDP7"/>
    <tableColumn id="373" name="CHDDP8"/>
    <tableColumn id="374" name="CHDDP9"/>
    <tableColumn id="375" name="CHDDP10"/>
    <tableColumn id="376" name="CHDDP11"/>
    <tableColumn id="377" name="CHDDP12"/>
    <tableColumn id="378" name="CHDDP13"/>
    <tableColumn id="379" name="CHDDP14"/>
    <tableColumn id="380" name="CHDDP15"/>
    <tableColumn id="381" name="CHDDP16"/>
    <tableColumn id="382" name="CHDDP17"/>
    <tableColumn id="383" name="CHDDP18"/>
    <tableColumn id="384" name="CHDDP19"/>
    <tableColumn id="385" name="CHDDP20"/>
    <tableColumn id="386" name="CHDDP21"/>
    <tableColumn id="387" name="CHDDP22"/>
    <tableColumn id="388" name="CHDDP23"/>
    <tableColumn id="389" name="CHDDP24"/>
    <tableColumn id="390" name="CHDDP25"/>
    <tableColumn id="391" name="CHDDP26"/>
    <tableColumn id="392" name="CHDDP27"/>
    <tableColumn id="393" name="T2DP0"/>
    <tableColumn id="394" name="T2DP1"/>
    <tableColumn id="395" name="T2DP2"/>
    <tableColumn id="396" name="T2DP3"/>
    <tableColumn id="397" name="T2DP4"/>
    <tableColumn id="398" name="T2DP5"/>
    <tableColumn id="399" name="T2DP6"/>
    <tableColumn id="400" name="T2DP7"/>
    <tableColumn id="401" name="T2DP8"/>
    <tableColumn id="402" name="T2DP9"/>
    <tableColumn id="403" name="T2DP10"/>
    <tableColumn id="404" name="T2DP11"/>
    <tableColumn id="405" name="T2DP12"/>
    <tableColumn id="406" name="T2DP13"/>
    <tableColumn id="407" name="T2DP14"/>
    <tableColumn id="408" name="T2DP15"/>
    <tableColumn id="409" name="T2DP16"/>
    <tableColumn id="410" name="T2DP17"/>
    <tableColumn id="411" name="T2DP18"/>
    <tableColumn id="412" name="T2DP19"/>
    <tableColumn id="413" name="T2DP20"/>
    <tableColumn id="414" name="T2DP21"/>
    <tableColumn id="415" name="T2DP22"/>
    <tableColumn id="416" name="T2DP23"/>
    <tableColumn id="417" name="T2DP24"/>
    <tableColumn id="418" name="T2DP25"/>
    <tableColumn id="419" name="T2DP26"/>
    <tableColumn id="420" name="T2DP27"/>
    <tableColumn id="421" name="T2DDP0"/>
    <tableColumn id="422" name="T2DDP1"/>
    <tableColumn id="423" name="T2DDP2"/>
    <tableColumn id="424" name="T2DDP3"/>
    <tableColumn id="425" name="T2DDP4"/>
    <tableColumn id="426" name="T2DDP5"/>
    <tableColumn id="427" name="T2DDP6"/>
    <tableColumn id="428" name="T2DDP7"/>
    <tableColumn id="429" name="T2DDP8"/>
    <tableColumn id="430" name="T2DDP9"/>
    <tableColumn id="431" name="T2DDP10"/>
    <tableColumn id="432" name="T2DDP11"/>
    <tableColumn id="433" name="T2DDP12"/>
    <tableColumn id="434" name="T2DDP13"/>
    <tableColumn id="435" name="T2DDP14"/>
    <tableColumn id="436" name="T2DDP15"/>
    <tableColumn id="437" name="T2DDP16"/>
    <tableColumn id="438" name="T2DDP17"/>
    <tableColumn id="439" name="T2DDP18"/>
    <tableColumn id="440" name="T2DDP19"/>
    <tableColumn id="441" name="T2DDP20"/>
    <tableColumn id="442" name="T2DDP21"/>
    <tableColumn id="443" name="T2DDP22"/>
    <tableColumn id="444" name="T2DDP23"/>
    <tableColumn id="445" name="T2DDP24"/>
    <tableColumn id="446" name="T2DDP25"/>
    <tableColumn id="447" name="T2DDP26"/>
    <tableColumn id="448" name="T2DDP27"/>
    <tableColumn id="449" name="OVEP0"/>
    <tableColumn id="450" name="OVEP1"/>
    <tableColumn id="451" name="OVEP2"/>
    <tableColumn id="452" name="OVEP3"/>
    <tableColumn id="453" name="OVEP4"/>
    <tableColumn id="454" name="OVEP5"/>
    <tableColumn id="455" name="OVEP6"/>
    <tableColumn id="456" name="OVEP7"/>
    <tableColumn id="457" name="OVEP8"/>
    <tableColumn id="458" name="OVEP9"/>
    <tableColumn id="459" name="OVEP10"/>
    <tableColumn id="460" name="OVEP11"/>
    <tableColumn id="461" name="OVEP12"/>
    <tableColumn id="462" name="OVEP13"/>
    <tableColumn id="463" name="OVEP14"/>
    <tableColumn id="464" name="OVEP15"/>
    <tableColumn id="465" name="OVEP16"/>
    <tableColumn id="466" name="OVEP17"/>
    <tableColumn id="467" name="OVEP18"/>
    <tableColumn id="468" name="OVEP19"/>
    <tableColumn id="469" name="OVEP20"/>
    <tableColumn id="470" name="OVEP21"/>
    <tableColumn id="471" name="OVEP22"/>
    <tableColumn id="472" name="OVEP23"/>
    <tableColumn id="473" name="OVEP24"/>
    <tableColumn id="474" name="OVEP25"/>
    <tableColumn id="475" name="OVEP26"/>
    <tableColumn id="476" name="OVEP27"/>
    <tableColumn id="477" name="OBEP0"/>
    <tableColumn id="478" name="OBEP1"/>
    <tableColumn id="479" name="OBEP2"/>
    <tableColumn id="480" name="OBEP3"/>
    <tableColumn id="481" name="OBEP4"/>
    <tableColumn id="482" name="OBEP5"/>
    <tableColumn id="483" name="OBEP6"/>
    <tableColumn id="484" name="OBEP7"/>
    <tableColumn id="485" name="OBEP8"/>
    <tableColumn id="486" name="OBEP9"/>
    <tableColumn id="487" name="OBEP10"/>
    <tableColumn id="488" name="OBEP11"/>
    <tableColumn id="489" name="OBEP12"/>
    <tableColumn id="490" name="OBEP13"/>
    <tableColumn id="491" name="OBEP14"/>
    <tableColumn id="492" name="OBEP15"/>
    <tableColumn id="493" name="OBEP16"/>
    <tableColumn id="494" name="OBEP17"/>
    <tableColumn id="495" name="OBEP18"/>
    <tableColumn id="496" name="OBEP19"/>
    <tableColumn id="497" name="OBEP20"/>
    <tableColumn id="498" name="OBEP21"/>
    <tableColumn id="499" name="OBEP22"/>
    <tableColumn id="500" name="OBEP23"/>
    <tableColumn id="501" name="OBEP24"/>
    <tableColumn id="502" name="OBEP25"/>
    <tableColumn id="503" name="OBEP26"/>
    <tableColumn id="504" name="OBEP27"/>
    <tableColumn id="505" name="STECo0"/>
    <tableColumn id="506" name="STECo1"/>
    <tableColumn id="507" name="STECo2"/>
    <tableColumn id="508" name="STECo3"/>
    <tableColumn id="509" name="STECo4"/>
    <tableColumn id="510" name="STECo5"/>
    <tableColumn id="511" name="STECo6"/>
    <tableColumn id="512" name="STECo7"/>
    <tableColumn id="513" name="STECo8"/>
    <tableColumn id="514" name="STECo9"/>
    <tableColumn id="515" name="STECo10"/>
    <tableColumn id="516" name="STECo11"/>
    <tableColumn id="517" name="STECo12"/>
    <tableColumn id="518" name="STECo13"/>
    <tableColumn id="519" name="STECo14"/>
    <tableColumn id="520" name="STECo15"/>
    <tableColumn id="521" name="STECo16"/>
    <tableColumn id="522" name="STECo17"/>
    <tableColumn id="523" name="STECo18"/>
    <tableColumn id="524" name="STECo19"/>
    <tableColumn id="525" name="STECo20"/>
    <tableColumn id="526" name="STECo21"/>
    <tableColumn id="527" name="STECo22"/>
    <tableColumn id="528" name="STECo23"/>
    <tableColumn id="529" name="STECo24"/>
    <tableColumn id="530" name="STECo25"/>
    <tableColumn id="531" name="STECo26"/>
    <tableColumn id="532" name="STECo27"/>
    <tableColumn id="533" name="NASCo0"/>
    <tableColumn id="534" name="NASCo1"/>
    <tableColumn id="535" name="NASCo2"/>
    <tableColumn id="536" name="NASCo3"/>
    <tableColumn id="537" name="NASCo4"/>
    <tableColumn id="538" name="NASCo5"/>
    <tableColumn id="539" name="NASCo6"/>
    <tableColumn id="540" name="NASCo7"/>
    <tableColumn id="541" name="NASCo8"/>
    <tableColumn id="542" name="NASCo9"/>
    <tableColumn id="543" name="NASCo10"/>
    <tableColumn id="544" name="NASCo11"/>
    <tableColumn id="545" name="NASCo12"/>
    <tableColumn id="546" name="NASCo13"/>
    <tableColumn id="547" name="NASCo14"/>
    <tableColumn id="548" name="NASCo15"/>
    <tableColumn id="549" name="NASCo16"/>
    <tableColumn id="550" name="NASCo17"/>
    <tableColumn id="551" name="NASCo18"/>
    <tableColumn id="552" name="NASCo19"/>
    <tableColumn id="553" name="NASCo20"/>
    <tableColumn id="554" name="NASCo21"/>
    <tableColumn id="555" name="NASCo22"/>
    <tableColumn id="556" name="NASCo23"/>
    <tableColumn id="557" name="NASCo24"/>
    <tableColumn id="558" name="NASCo25"/>
    <tableColumn id="559" name="NASCo26"/>
    <tableColumn id="560" name="NASCo27"/>
    <tableColumn id="561" name="CIRCo0"/>
    <tableColumn id="562" name="CIRCo1"/>
    <tableColumn id="563" name="CIRCo2"/>
    <tableColumn id="564" name="CIRCo3"/>
    <tableColumn id="565" name="CIRCo4"/>
    <tableColumn id="566" name="CIRCo5"/>
    <tableColumn id="567" name="CIRCo6"/>
    <tableColumn id="568" name="CIRCo7"/>
    <tableColumn id="569" name="CIRCo8"/>
    <tableColumn id="570" name="CIRCo9"/>
    <tableColumn id="571" name="CIRCo10"/>
    <tableColumn id="572" name="CIRCo11"/>
    <tableColumn id="573" name="CIRCo12"/>
    <tableColumn id="574" name="CIRCo13"/>
    <tableColumn id="575" name="CIRCo14"/>
    <tableColumn id="576" name="CIRCo15"/>
    <tableColumn id="577" name="CIRCo16"/>
    <tableColumn id="578" name="CIRCo17"/>
    <tableColumn id="579" name="CIRCo18"/>
    <tableColumn id="580" name="CIRCo19"/>
    <tableColumn id="581" name="CIRCo20"/>
    <tableColumn id="582" name="CIRCo21"/>
    <tableColumn id="583" name="CIRCo22"/>
    <tableColumn id="584" name="CIRCo23"/>
    <tableColumn id="585" name="CIRCo24"/>
    <tableColumn id="586" name="CIRCo25"/>
    <tableColumn id="587" name="CIRCo26"/>
    <tableColumn id="588" name="CIRCo27"/>
    <tableColumn id="589" name="HCCCo0"/>
    <tableColumn id="590" name="HCCCo1"/>
    <tableColumn id="591" name="HCCCo2"/>
    <tableColumn id="592" name="HCCCo3"/>
    <tableColumn id="593" name="HCCCo4"/>
    <tableColumn id="594" name="HCCCo5"/>
    <tableColumn id="595" name="HCCCo6"/>
    <tableColumn id="596" name="HCCCo7"/>
    <tableColumn id="597" name="HCCCo8"/>
    <tableColumn id="598" name="HCCCo9"/>
    <tableColumn id="599" name="HCCCo10"/>
    <tableColumn id="600" name="HCCCo11"/>
    <tableColumn id="601" name="HCCCo12"/>
    <tableColumn id="602" name="HCCCo13"/>
    <tableColumn id="603" name="HCCCo14"/>
    <tableColumn id="604" name="HCCCo15"/>
    <tableColumn id="605" name="HCCCo16"/>
    <tableColumn id="606" name="HCCCo17"/>
    <tableColumn id="607" name="HCCCo18"/>
    <tableColumn id="608" name="HCCCo19"/>
    <tableColumn id="609" name="HCCCo20"/>
    <tableColumn id="610" name="HCCCo21"/>
    <tableColumn id="611" name="HCCCo22"/>
    <tableColumn id="612" name="HCCCo23"/>
    <tableColumn id="613" name="HCCCo24"/>
    <tableColumn id="614" name="HCCCo25"/>
    <tableColumn id="615" name="HCCCo26"/>
    <tableColumn id="616" name="HCCCo27"/>
    <tableColumn id="617" name="LIDCo0"/>
    <tableColumn id="618" name="LICCo1"/>
    <tableColumn id="619" name="LIDCo1"/>
    <tableColumn id="620" name="LICCo2"/>
    <tableColumn id="621" name="LIDCo2"/>
    <tableColumn id="622" name="LICCo3"/>
    <tableColumn id="623" name="LIDCo3"/>
    <tableColumn id="624" name="LICCo4"/>
    <tableColumn id="625" name="LIDCo4"/>
    <tableColumn id="626" name="LICCo5"/>
    <tableColumn id="627" name="LIDCo5"/>
    <tableColumn id="628" name="LICCo6"/>
    <tableColumn id="629" name="LIDCo6"/>
    <tableColumn id="630" name="LICCo7"/>
    <tableColumn id="631" name="LIDCo7"/>
    <tableColumn id="632" name="LICCo8"/>
    <tableColumn id="633" name="LIDCo8"/>
    <tableColumn id="634" name="LICCo9"/>
    <tableColumn id="635" name="LIDCo9"/>
    <tableColumn id="636" name="LICCo10"/>
    <tableColumn id="637" name="LIDCo10"/>
    <tableColumn id="638" name="LICCo11"/>
    <tableColumn id="639" name="LIDCo11"/>
    <tableColumn id="640" name="LICCo12"/>
    <tableColumn id="641" name="LIDCo12"/>
    <tableColumn id="642" name="LICCo13"/>
    <tableColumn id="643" name="LIDCo13"/>
    <tableColumn id="644" name="LICCo14"/>
    <tableColumn id="645" name="NADCo0"/>
    <tableColumn id="646" name="NADCo1"/>
    <tableColumn id="647" name="NADCo2"/>
    <tableColumn id="648" name="NADCo3"/>
    <tableColumn id="649" name="NADCo4"/>
    <tableColumn id="650" name="NADCo5"/>
    <tableColumn id="651" name="NADCo6"/>
    <tableColumn id="652" name="NADCo7"/>
    <tableColumn id="653" name="NADCo8"/>
    <tableColumn id="654" name="NADCo9"/>
    <tableColumn id="655" name="NADCo10"/>
    <tableColumn id="656" name="NADCo11"/>
    <tableColumn id="657" name="NADCo12"/>
    <tableColumn id="658" name="NADCo13"/>
    <tableColumn id="659" name="NADCo14"/>
    <tableColumn id="660" name="NADCo15"/>
    <tableColumn id="661" name="NADCo16"/>
    <tableColumn id="662" name="NADCo17"/>
    <tableColumn id="663" name="NADCo18"/>
    <tableColumn id="664" name="NADCo19"/>
    <tableColumn id="665" name="NADCo20"/>
    <tableColumn id="666" name="NADCo21"/>
    <tableColumn id="667" name="NADCo22"/>
    <tableColumn id="668" name="NADCo23"/>
    <tableColumn id="669" name="NADCo24"/>
    <tableColumn id="670" name="NADCo25"/>
    <tableColumn id="671" name="NADCo26"/>
    <tableColumn id="672" name="NADCo27"/>
    <tableColumn id="673" name="CHDCo0"/>
    <tableColumn id="674" name="CHDCo1"/>
    <tableColumn id="675" name="CHDCo2"/>
    <tableColumn id="676" name="CHDCo3"/>
    <tableColumn id="677" name="CHDCo4"/>
    <tableColumn id="678" name="CHDCo5"/>
    <tableColumn id="679" name="CHDCo6"/>
    <tableColumn id="680" name="CHDCo7"/>
    <tableColumn id="681" name="CHDCo8"/>
    <tableColumn id="682" name="CHDCo9"/>
    <tableColumn id="683" name="CHDCo10"/>
    <tableColumn id="684" name="CHDCo11"/>
    <tableColumn id="685" name="CHDCo12"/>
    <tableColumn id="686" name="CHDCo13"/>
    <tableColumn id="687" name="CHDCo14"/>
    <tableColumn id="688" name="CHDCo15"/>
    <tableColumn id="689" name="CHDCo16"/>
    <tableColumn id="690" name="CHDCo17"/>
    <tableColumn id="691" name="CHDCo18"/>
    <tableColumn id="692" name="CHDCo19"/>
    <tableColumn id="693" name="CHDCo20"/>
    <tableColumn id="694" name="CHDCo21"/>
    <tableColumn id="695" name="CHDCo22"/>
    <tableColumn id="696" name="CHDCo23"/>
    <tableColumn id="697" name="CHDCo24"/>
    <tableColumn id="698" name="CHDCo25"/>
    <tableColumn id="699" name="CHDCo26"/>
    <tableColumn id="700" name="CHDCo27"/>
    <tableColumn id="701" name="CHDDCo0"/>
    <tableColumn id="702" name="CHDDCo1"/>
    <tableColumn id="703" name="CHDDCo2"/>
    <tableColumn id="704" name="CHDDCo3"/>
    <tableColumn id="705" name="CHDDCo4"/>
    <tableColumn id="706" name="CHDDCo5"/>
    <tableColumn id="707" name="CHDDCo6"/>
    <tableColumn id="708" name="CHDDCo7"/>
    <tableColumn id="709" name="CHDDCo8"/>
    <tableColumn id="710" name="CHDDCo9"/>
    <tableColumn id="711" name="CHDDCo10"/>
    <tableColumn id="712" name="CHDDCo11"/>
    <tableColumn id="713" name="CHDDCo12"/>
    <tableColumn id="714" name="CHDDCo13"/>
    <tableColumn id="715" name="CHDDCo14"/>
    <tableColumn id="716" name="CHDDCo15"/>
    <tableColumn id="717" name="CHDDCo16"/>
    <tableColumn id="718" name="CHDDCo17"/>
    <tableColumn id="719" name="CHDDCo18"/>
    <tableColumn id="720" name="CHDDCo19"/>
    <tableColumn id="721" name="CHDDCo20"/>
    <tableColumn id="722" name="CHDDCo21"/>
    <tableColumn id="723" name="CHDDCo22"/>
    <tableColumn id="724" name="CHDDCo23"/>
    <tableColumn id="725" name="CHDDCo24"/>
    <tableColumn id="726" name="CHDDCo25"/>
    <tableColumn id="727" name="CHDDCo26"/>
    <tableColumn id="728" name="CHDDCo27"/>
    <tableColumn id="729" name="T2DCo0"/>
    <tableColumn id="730" name="T2DCo1"/>
    <tableColumn id="731" name="T2DCo2"/>
    <tableColumn id="732" name="T2DCo3"/>
    <tableColumn id="733" name="T2DCo4"/>
    <tableColumn id="734" name="T2DCo5"/>
    <tableColumn id="735" name="T2DCo6"/>
    <tableColumn id="736" name="T2DCo7"/>
    <tableColumn id="737" name="T2DCo8"/>
    <tableColumn id="738" name="T2DCo9"/>
    <tableColumn id="739" name="T2DCo10"/>
    <tableColumn id="740" name="T2DCo11"/>
    <tableColumn id="741" name="T2DCo12"/>
    <tableColumn id="742" name="T2DCo13"/>
    <tableColumn id="743" name="T2DCo14"/>
    <tableColumn id="744" name="T2DCo15"/>
    <tableColumn id="745" name="T2DCo16"/>
    <tableColumn id="746" name="T2DCo17"/>
    <tableColumn id="747" name="T2DCo18"/>
    <tableColumn id="748" name="T2DCo19"/>
    <tableColumn id="749" name="T2DCo20"/>
    <tableColumn id="750" name="T2DCo21"/>
    <tableColumn id="751" name="T2DCo22"/>
    <tableColumn id="752" name="T2DCo23"/>
    <tableColumn id="753" name="T2DCo24"/>
    <tableColumn id="754" name="T2DCo25"/>
    <tableColumn id="755" name="T2DCo26"/>
    <tableColumn id="756" name="T2DCo27"/>
    <tableColumn id="757" name="T2DDCo0"/>
    <tableColumn id="758" name="T2DDCo1"/>
    <tableColumn id="759" name="T2DDCo2"/>
    <tableColumn id="760" name="T2DDCo3"/>
    <tableColumn id="761" name="T2DDCo4"/>
    <tableColumn id="762" name="T2DDCo5"/>
    <tableColumn id="763" name="T2DDCo6"/>
    <tableColumn id="764" name="T2DDCo7"/>
    <tableColumn id="765" name="T2DDCo8"/>
    <tableColumn id="766" name="T2DDCo9"/>
    <tableColumn id="767" name="T2DDCo10"/>
    <tableColumn id="768" name="T2DDCo11"/>
    <tableColumn id="769" name="T2DDCo12"/>
    <tableColumn id="770" name="T2DDCo13"/>
    <tableColumn id="771" name="T2DDCo14"/>
    <tableColumn id="772" name="T2DDCo15"/>
    <tableColumn id="773" name="T2DDCo16"/>
    <tableColumn id="774" name="T2DDCo17"/>
    <tableColumn id="775" name="T2DDCo18"/>
    <tableColumn id="776" name="T2DDCo19"/>
    <tableColumn id="777" name="T2DDCo20"/>
    <tableColumn id="778" name="T2DDCo21"/>
    <tableColumn id="779" name="T2DDCo22"/>
    <tableColumn id="780" name="T2DDCo23"/>
    <tableColumn id="781" name="T2DDCo24"/>
    <tableColumn id="782" name="T2DDCo25"/>
    <tableColumn id="783" name="T2DDCo26"/>
    <tableColumn id="784" name="T2DDCo27"/>
    <tableColumn id="785" name="OveCo0"/>
    <tableColumn id="786" name="OveCo1"/>
    <tableColumn id="787" name="OveCo2"/>
    <tableColumn id="788" name="OveCo3"/>
    <tableColumn id="789" name="OveCo4"/>
    <tableColumn id="790" name="OveCo5"/>
    <tableColumn id="791" name="OveCo6"/>
    <tableColumn id="792" name="OveCo7"/>
    <tableColumn id="793" name="OveCo8"/>
    <tableColumn id="794" name="OveCo9"/>
    <tableColumn id="795" name="OveCo10"/>
    <tableColumn id="796" name="OveCo11"/>
    <tableColumn id="797" name="OveCo12"/>
    <tableColumn id="798" name="OveCo13"/>
    <tableColumn id="799" name="OveCo14"/>
    <tableColumn id="800" name="OveCo15"/>
    <tableColumn id="801" name="OveCo16"/>
    <tableColumn id="802" name="OveCo17"/>
    <tableColumn id="803" name="OveCo18"/>
    <tableColumn id="804" name="OveCo19"/>
    <tableColumn id="805" name="OveCo20"/>
    <tableColumn id="806" name="OveCo21"/>
    <tableColumn id="807" name="OveCo22"/>
    <tableColumn id="808" name="OveCo23"/>
    <tableColumn id="809" name="OveCo24"/>
    <tableColumn id="810" name="OveCo25"/>
    <tableColumn id="811" name="OveCo26"/>
    <tableColumn id="812" name="OveCo27"/>
    <tableColumn id="813" name="ObeCo0"/>
    <tableColumn id="814" name="ObeCo1"/>
    <tableColumn id="815" name="ObeCo2"/>
    <tableColumn id="816" name="ObeCo3"/>
    <tableColumn id="817" name="ObeCo4"/>
    <tableColumn id="818" name="ObeCo5"/>
    <tableColumn id="819" name="ObeCo6"/>
    <tableColumn id="820" name="ObeCo7"/>
    <tableColumn id="821" name="ObeCo8"/>
    <tableColumn id="822" name="ObeCo9"/>
    <tableColumn id="823" name="ObeCo10"/>
    <tableColumn id="824" name="ObeCo11"/>
    <tableColumn id="825" name="ObeCo12"/>
    <tableColumn id="826" name="ObeCo13"/>
    <tableColumn id="827" name="ObeCo14"/>
    <tableColumn id="828" name="ObeCo15"/>
    <tableColumn id="829" name="ObeCo16"/>
    <tableColumn id="830" name="ObeCo17"/>
    <tableColumn id="831" name="ObeCo18"/>
    <tableColumn id="832" name="ObeCo19"/>
    <tableColumn id="833" name="ObeCo20"/>
    <tableColumn id="834" name="ObeCo21"/>
    <tableColumn id="835" name="ObeCo22"/>
    <tableColumn id="836" name="ObeCo23"/>
    <tableColumn id="837" name="ObeCo24"/>
    <tableColumn id="838" name="ObeCo25"/>
    <tableColumn id="839" name="ObeCo26"/>
    <tableColumn id="840" name="ObeCo27"/>
    <tableColumn id="841" name="SteDa0"/>
    <tableColumn id="842" name="SteDa1"/>
    <tableColumn id="843" name="SteDa2"/>
    <tableColumn id="844" name="SteDa3"/>
    <tableColumn id="845" name="SteDa4"/>
    <tableColumn id="846" name="SteDa5"/>
    <tableColumn id="847" name="SteDa6"/>
    <tableColumn id="848" name="SteDa7"/>
    <tableColumn id="849" name="SteDa8"/>
    <tableColumn id="850" name="SteDa9"/>
    <tableColumn id="851" name="SteDa10"/>
    <tableColumn id="852" name="SteDa11"/>
    <tableColumn id="853" name="SteDa12"/>
    <tableColumn id="854" name="SteDa13"/>
    <tableColumn id="855" name="SteDa14"/>
    <tableColumn id="856" name="SteDa15"/>
    <tableColumn id="857" name="SteDa16"/>
    <tableColumn id="858" name="SteDa17"/>
    <tableColumn id="859" name="SteDa18"/>
    <tableColumn id="860" name="SteDa19"/>
    <tableColumn id="861" name="SteDa20"/>
    <tableColumn id="862" name="SteDa21"/>
    <tableColumn id="863" name="SteDa22"/>
    <tableColumn id="864" name="SteDa23"/>
    <tableColumn id="865" name="SteDa24"/>
    <tableColumn id="866" name="SteDa25"/>
    <tableColumn id="867" name="SteDa26"/>
    <tableColumn id="868" name="SteDa27"/>
    <tableColumn id="869" name="NASDa0"/>
    <tableColumn id="870" name="NASDa1"/>
    <tableColumn id="871" name="NASDa2"/>
    <tableColumn id="872" name="NASDa3"/>
    <tableColumn id="873" name="NASDa4"/>
    <tableColumn id="874" name="NASDa5"/>
    <tableColumn id="875" name="NASDa6"/>
    <tableColumn id="876" name="NASDa7"/>
    <tableColumn id="877" name="NASDa8"/>
    <tableColumn id="878" name="NASDa9"/>
    <tableColumn id="879" name="NASDa10"/>
    <tableColumn id="880" name="NASDa11"/>
    <tableColumn id="881" name="NASDa12"/>
    <tableColumn id="882" name="NASDa13"/>
    <tableColumn id="883" name="NASDa14"/>
    <tableColumn id="884" name="NASDa15"/>
    <tableColumn id="885" name="NASDa16"/>
    <tableColumn id="886" name="NASDa17"/>
    <tableColumn id="887" name="NASDa18"/>
    <tableColumn id="888" name="NASDa19"/>
    <tableColumn id="889" name="NASDa20"/>
    <tableColumn id="890" name="NASDa21"/>
    <tableColumn id="891" name="NASDa22"/>
    <tableColumn id="892" name="NASDa23"/>
    <tableColumn id="893" name="NASDa24"/>
    <tableColumn id="894" name="NASDa25"/>
    <tableColumn id="895" name="NASDa26"/>
    <tableColumn id="896" name="NASDa27"/>
    <tableColumn id="897" name="CIRDa0"/>
    <tableColumn id="898" name="CIRDa1"/>
    <tableColumn id="899" name="CIRDa2"/>
    <tableColumn id="900" name="CIRDa3"/>
    <tableColumn id="901" name="CIRDa4"/>
    <tableColumn id="902" name="CIRDa5"/>
    <tableColumn id="903" name="CIRDa6"/>
    <tableColumn id="904" name="CIRDa7"/>
    <tableColumn id="905" name="CIRDa8"/>
    <tableColumn id="906" name="CIRDa9"/>
    <tableColumn id="907" name="CIRDa10"/>
    <tableColumn id="908" name="CIRDa11"/>
    <tableColumn id="909" name="CIRDa12"/>
    <tableColumn id="910" name="CIRDa13"/>
    <tableColumn id="911" name="CIRDa14"/>
    <tableColumn id="912" name="CIRDa15"/>
    <tableColumn id="913" name="CIRDa16"/>
    <tableColumn id="914" name="CIRDa17"/>
    <tableColumn id="915" name="CIRDa18"/>
    <tableColumn id="916" name="CIRDa19"/>
    <tableColumn id="917" name="CIRDa20"/>
    <tableColumn id="918" name="CIRDa21"/>
    <tableColumn id="919" name="CIRDa22"/>
    <tableColumn id="920" name="CIRDa23"/>
    <tableColumn id="921" name="CIRDa24"/>
    <tableColumn id="922" name="CIRDa25"/>
    <tableColumn id="923" name="CIRDa26"/>
    <tableColumn id="924" name="CIRDa27"/>
    <tableColumn id="925" name="HCCDa0"/>
    <tableColumn id="926" name="HCCDa1"/>
    <tableColumn id="927" name="HCCDa2"/>
    <tableColumn id="928" name="HCCDa3"/>
    <tableColumn id="929" name="HCCDa4"/>
    <tableColumn id="930" name="HCCDa5"/>
    <tableColumn id="931" name="HCCDa6"/>
    <tableColumn id="932" name="HCCDa7"/>
    <tableColumn id="933" name="HCCDa8"/>
    <tableColumn id="934" name="HCCDa9"/>
    <tableColumn id="935" name="HCCDa10"/>
    <tableColumn id="936" name="HCCDa11"/>
    <tableColumn id="937" name="HCCDa12"/>
    <tableColumn id="938" name="HCCDa13"/>
    <tableColumn id="939" name="HCCDa14"/>
    <tableColumn id="940" name="HCCDa15"/>
    <tableColumn id="941" name="HCCDa16"/>
    <tableColumn id="942" name="HCCDa17"/>
    <tableColumn id="943" name="HCCDa18"/>
    <tableColumn id="944" name="HCCDa19"/>
    <tableColumn id="945" name="HCCDa20"/>
    <tableColumn id="946" name="HCCDa21"/>
    <tableColumn id="947" name="HCCDa22"/>
    <tableColumn id="948" name="HCCDa23"/>
    <tableColumn id="949" name="HCCDa24"/>
    <tableColumn id="950" name="HCCDa25"/>
    <tableColumn id="951" name="HCCDa26"/>
    <tableColumn id="952" name="HCCDa27"/>
    <tableColumn id="953" name="LIDDa0"/>
    <tableColumn id="954" name="LIDDa1"/>
    <tableColumn id="955" name="LIDDa2"/>
    <tableColumn id="956" name="LIDDa3"/>
    <tableColumn id="957" name="LIDDa4"/>
    <tableColumn id="958" name="LIDDa5"/>
    <tableColumn id="959" name="LIDDa6"/>
    <tableColumn id="960" name="LIDDa7"/>
    <tableColumn id="961" name="LIDDa8"/>
    <tableColumn id="962" name="LIDDa9"/>
    <tableColumn id="963" name="LIDDa10"/>
    <tableColumn id="964" name="LIDDa11"/>
    <tableColumn id="965" name="LIDDa12"/>
    <tableColumn id="966" name="LIDDa13"/>
    <tableColumn id="967" name="LIDDa14"/>
    <tableColumn id="968" name="LIDDa15"/>
    <tableColumn id="969" name="LIDDa16"/>
    <tableColumn id="970" name="LIDDa17"/>
    <tableColumn id="971" name="LIDDa18"/>
    <tableColumn id="972" name="LIDDa19"/>
    <tableColumn id="973" name="LIDDa20"/>
    <tableColumn id="974" name="LIDDa21"/>
    <tableColumn id="975" name="LIDDa22"/>
    <tableColumn id="976" name="LIDDa23"/>
    <tableColumn id="977" name="LIDDa24"/>
    <tableColumn id="978" name="LIDDa25"/>
    <tableColumn id="979" name="LIDDa26"/>
    <tableColumn id="980" name="LIDDa27"/>
    <tableColumn id="981" name="NADDa0"/>
    <tableColumn id="982" name="NADDa1"/>
    <tableColumn id="983" name="NADDa2"/>
    <tableColumn id="984" name="NADDa3"/>
    <tableColumn id="985" name="NADDa4"/>
    <tableColumn id="986" name="NADDa5"/>
    <tableColumn id="987" name="NADDa6"/>
    <tableColumn id="988" name="NADDa7"/>
    <tableColumn id="989" name="NADDa8"/>
    <tableColumn id="990" name="NADDa9"/>
    <tableColumn id="991" name="NADDa10"/>
    <tableColumn id="992" name="NADDa11"/>
    <tableColumn id="993" name="NADDa12"/>
    <tableColumn id="994" name="NADDa13"/>
    <tableColumn id="995" name="NADDa14"/>
    <tableColumn id="996" name="NADDa15"/>
    <tableColumn id="997" name="NADDa16"/>
    <tableColumn id="998" name="NADDa17"/>
    <tableColumn id="999" name="NADDa18"/>
    <tableColumn id="1000" name="NADDa19"/>
    <tableColumn id="1001" name="NADDa20"/>
    <tableColumn id="1002" name="NADDa21"/>
    <tableColumn id="1003" name="NADDa22"/>
    <tableColumn id="1004" name="NADDa23"/>
    <tableColumn id="1005" name="NADDa24"/>
    <tableColumn id="1006" name="NADDa25"/>
    <tableColumn id="1007" name="NADDa26"/>
    <tableColumn id="1008" name="NADDa27"/>
    <tableColumn id="1009" name="CHDDa0"/>
    <tableColumn id="1010" name="CHDDa1"/>
    <tableColumn id="1011" name="CHDDa2"/>
    <tableColumn id="1012" name="CHDDa3"/>
    <tableColumn id="1013" name="CHDDa4"/>
    <tableColumn id="1014" name="CHDDa5"/>
    <tableColumn id="1015" name="CHDDa6"/>
    <tableColumn id="1016" name="CHDDa7"/>
    <tableColumn id="1017" name="CHDDa8"/>
    <tableColumn id="1018" name="CHDDa9"/>
    <tableColumn id="1019" name="CHDDa10"/>
    <tableColumn id="1020" name="CHDDa11"/>
    <tableColumn id="1021" name="CHDDa12"/>
    <tableColumn id="1022" name="CHDDa13"/>
    <tableColumn id="1023" name="CHDDa14"/>
    <tableColumn id="1024" name="CHDDa15"/>
    <tableColumn id="1025" name="CHDDa16"/>
    <tableColumn id="1026" name="CHDDa17"/>
    <tableColumn id="1027" name="CHDDa18"/>
    <tableColumn id="1028" name="CHDDa19"/>
    <tableColumn id="1029" name="CHDDa20"/>
    <tableColumn id="1030" name="CHDDa21"/>
    <tableColumn id="1031" name="CHDDa22"/>
    <tableColumn id="1032" name="CHDDa23"/>
    <tableColumn id="1033" name="CHDDa24"/>
    <tableColumn id="1034" name="CHDDa25"/>
    <tableColumn id="1035" name="CHDDa26"/>
    <tableColumn id="1036" name="CHDDa27"/>
    <tableColumn id="1037" name="CHDDDa0"/>
    <tableColumn id="1038" name="CHDDDa1"/>
    <tableColumn id="1039" name="CHDDDa2"/>
    <tableColumn id="1040" name="CHDDDa3"/>
    <tableColumn id="1041" name="CHDDDa4"/>
    <tableColumn id="1042" name="CHDDDa5"/>
    <tableColumn id="1043" name="CHDDDa6"/>
    <tableColumn id="1044" name="CHDDDa7"/>
    <tableColumn id="1045" name="CHDDDa8"/>
    <tableColumn id="1046" name="CHDDDa9"/>
    <tableColumn id="1047" name="CHDDDa10"/>
    <tableColumn id="1048" name="CHDDDa11"/>
    <tableColumn id="1049" name="CHDDDa12"/>
    <tableColumn id="1050" name="CHDDDa13"/>
    <tableColumn id="1051" name="CHDDDa14"/>
    <tableColumn id="1052" name="CHDDDa15"/>
    <tableColumn id="1053" name="CHDDDa16"/>
    <tableColumn id="1054" name="CHDDDa17"/>
    <tableColumn id="1055" name="CHDDDa18"/>
    <tableColumn id="1056" name="CHDDDa19"/>
    <tableColumn id="1057" name="CHDDDa20"/>
    <tableColumn id="1058" name="CHDDDa21"/>
    <tableColumn id="1059" name="CHDDDa22"/>
    <tableColumn id="1060" name="CHDDDa23"/>
    <tableColumn id="1061" name="CHDDDa24"/>
    <tableColumn id="1062" name="CHDDDa25"/>
    <tableColumn id="1063" name="CHDDDa26"/>
    <tableColumn id="1064" name="CHDDDa27"/>
    <tableColumn id="1065" name="T2DDa0"/>
    <tableColumn id="1066" name="T2DDa1"/>
    <tableColumn id="1067" name="T2DDa2"/>
    <tableColumn id="1068" name="T2DDa3"/>
    <tableColumn id="1069" name="T2DDa4"/>
    <tableColumn id="1070" name="T2DDa5"/>
    <tableColumn id="1071" name="T2DDa6"/>
    <tableColumn id="1072" name="T2DDa7"/>
    <tableColumn id="1073" name="T2DDa8"/>
    <tableColumn id="1074" name="T2DDa9"/>
    <tableColumn id="1075" name="T2DDa10"/>
    <tableColumn id="1076" name="T2DDa11"/>
    <tableColumn id="1077" name="T2DDa12"/>
    <tableColumn id="1078" name="T2DDa13"/>
    <tableColumn id="1079" name="T2DDa14"/>
    <tableColumn id="1080" name="T2DDa15"/>
    <tableColumn id="1081" name="T2DDa16"/>
    <tableColumn id="1082" name="T2DDa17"/>
    <tableColumn id="1083" name="T2DDa18"/>
    <tableColumn id="1084" name="T2DDa19"/>
    <tableColumn id="1085" name="T2DDa20"/>
    <tableColumn id="1086" name="T2DDa21"/>
    <tableColumn id="1087" name="T2DDa22"/>
    <tableColumn id="1088" name="T2DDa23"/>
    <tableColumn id="1089" name="T2DDa24"/>
    <tableColumn id="1090" name="T2DDa25"/>
    <tableColumn id="1091" name="T2DDa26"/>
    <tableColumn id="1092" name="T2DDa27"/>
    <tableColumn id="1093" name="T2DDDa0"/>
    <tableColumn id="1094" name="T2DDDa1"/>
    <tableColumn id="1095" name="T2DDDa2"/>
    <tableColumn id="1096" name="T2DDDa3"/>
    <tableColumn id="1097" name="T2DDDa4"/>
    <tableColumn id="1098" name="T2DDDa5"/>
    <tableColumn id="1099" name="T2DDDa6"/>
    <tableColumn id="1100" name="T2DDDa7"/>
    <tableColumn id="1101" name="T2DDDa8"/>
    <tableColumn id="1102" name="T2DDDa9"/>
    <tableColumn id="1103" name="T2DDDa10"/>
    <tableColumn id="1104" name="T2DDDa11"/>
    <tableColumn id="1105" name="T2DDDa12"/>
    <tableColumn id="1106" name="T2DDDa13"/>
    <tableColumn id="1107" name="T2DDDa14"/>
    <tableColumn id="1108" name="T2DDDa15"/>
    <tableColumn id="1109" name="T2DDDa16"/>
    <tableColumn id="1110" name="T2DDDa17"/>
    <tableColumn id="1111" name="T2DDDa18"/>
    <tableColumn id="1112" name="T2DDDa19"/>
    <tableColumn id="1113" name="T2DDDa20"/>
    <tableColumn id="1114" name="T2DDDa21"/>
    <tableColumn id="1115" name="T2DDDa22"/>
    <tableColumn id="1116" name="T2DDDa23"/>
    <tableColumn id="1117" name="T2DDDa24"/>
    <tableColumn id="1118" name="T2DDDa25"/>
    <tableColumn id="1119" name="T2DDDa26"/>
    <tableColumn id="1120" name="T2DDDa27"/>
    <tableColumn id="1121" name="OveDa0"/>
    <tableColumn id="1122" name="OveDa1"/>
    <tableColumn id="1123" name="OveDa2"/>
    <tableColumn id="1124" name="OveDa3"/>
    <tableColumn id="1125" name="OveDa4"/>
    <tableColumn id="1126" name="OveDa5"/>
    <tableColumn id="1127" name="OveDa6"/>
    <tableColumn id="1128" name="OveDa7"/>
    <tableColumn id="1129" name="OveDa8"/>
    <tableColumn id="1130" name="OveDa9"/>
    <tableColumn id="1131" name="OveDa10"/>
    <tableColumn id="1132" name="OveDa11"/>
    <tableColumn id="1133" name="OveDa12"/>
    <tableColumn id="1134" name="OveDa13"/>
    <tableColumn id="1135" name="OveDa14"/>
    <tableColumn id="1136" name="OveDa15"/>
    <tableColumn id="1137" name="OveDa16"/>
    <tableColumn id="1138" name="OveDa17"/>
    <tableColumn id="1139" name="OveDa18"/>
    <tableColumn id="1140" name="OveDa19"/>
    <tableColumn id="1141" name="OveDa20"/>
    <tableColumn id="1142" name="OveDa21"/>
    <tableColumn id="1143" name="OveDa22"/>
    <tableColumn id="1144" name="OveDa23"/>
    <tableColumn id="1145" name="OveDa24"/>
    <tableColumn id="1146" name="OveDa25"/>
    <tableColumn id="1147" name="OveDa26"/>
    <tableColumn id="1148" name="OveDa27"/>
    <tableColumn id="1149" name="ObeDa0"/>
    <tableColumn id="1150" name="ObeDa1"/>
    <tableColumn id="1151" name="ObeDa2"/>
    <tableColumn id="1152" name="ObeDa3"/>
    <tableColumn id="1153" name="ObeDa4"/>
    <tableColumn id="1154" name="ObeDa5"/>
    <tableColumn id="1155" name="ObeDa6"/>
    <tableColumn id="1156" name="ObeDa7"/>
    <tableColumn id="1157" name="ObeDa8"/>
    <tableColumn id="1158" name="ObeDa9"/>
    <tableColumn id="1159" name="ObeDa10"/>
    <tableColumn id="1160" name="ObeDa11"/>
    <tableColumn id="1161" name="ObeDa12"/>
    <tableColumn id="1162" name="ObeDa13"/>
    <tableColumn id="1163" name="ObeDa14"/>
    <tableColumn id="1164" name="ObeDa15"/>
    <tableColumn id="1165" name="ObeDa16"/>
    <tableColumn id="1166" name="ObeDa17"/>
    <tableColumn id="1167" name="ObeDa18"/>
    <tableColumn id="1168" name="ObeDa19"/>
    <tableColumn id="1169" name="ObeDa20"/>
    <tableColumn id="1170" name="ObeDa21"/>
    <tableColumn id="1171" name="ObeDa22"/>
    <tableColumn id="1172" name="ObeDa23"/>
    <tableColumn id="1173" name="ObeDa24"/>
    <tableColumn id="1174" name="ObeDa25"/>
    <tableColumn id="1175" name="ObeDa26"/>
    <tableColumn id="1176" name="ObeDa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ug0.2" displayName="Sug0.2" ref="C4:ASH17" totalsRowShown="0">
  <autoFilter ref="C4:ASH17"/>
  <tableColumns count="1176">
    <tableColumn id="1" name="T2DC0"/>
    <tableColumn id="2" name="T2DC1"/>
    <tableColumn id="3" name="T2DC2"/>
    <tableColumn id="4" name="T2DC3"/>
    <tableColumn id="5" name="T2DC4"/>
    <tableColumn id="6" name="T2DC5"/>
    <tableColumn id="7" name="T2DC6"/>
    <tableColumn id="8" name="T2DC7"/>
    <tableColumn id="9" name="T2DC8"/>
    <tableColumn id="10" name="T2DC9"/>
    <tableColumn id="11" name="T2DC10"/>
    <tableColumn id="12" name="T2DC11"/>
    <tableColumn id="13" name="T2DC12"/>
    <tableColumn id="14" name="T2DC13"/>
    <tableColumn id="15" name="T2DC14"/>
    <tableColumn id="16" name="T2DC15"/>
    <tableColumn id="17" name="T2DC16"/>
    <tableColumn id="18" name="T2DC17"/>
    <tableColumn id="19" name="T2DC18"/>
    <tableColumn id="20" name="T2DC19"/>
    <tableColumn id="21" name="T2DC20"/>
    <tableColumn id="22" name="T2DC21"/>
    <tableColumn id="23" name="T2DC22"/>
    <tableColumn id="24" name="T2DC23"/>
    <tableColumn id="25" name="T2DC24"/>
    <tableColumn id="26" name="T2DC25"/>
    <tableColumn id="27" name="T2DC26"/>
    <tableColumn id="28" name="T2DC27"/>
    <tableColumn id="29" name="T2DD0"/>
    <tableColumn id="30" name="T2DD1"/>
    <tableColumn id="31" name="T2DD2"/>
    <tableColumn id="32" name="T2DD3"/>
    <tableColumn id="33" name="T2DD4"/>
    <tableColumn id="34" name="T2DD5"/>
    <tableColumn id="35" name="T2DD6"/>
    <tableColumn id="36" name="T2DD7"/>
    <tableColumn id="37" name="T2DD8"/>
    <tableColumn id="38" name="T2DD9"/>
    <tableColumn id="39" name="T2DD10"/>
    <tableColumn id="40" name="T2DD11"/>
    <tableColumn id="41" name="T2DD12"/>
    <tableColumn id="42" name="T2DD13"/>
    <tableColumn id="43" name="T2DD14"/>
    <tableColumn id="44" name="T2DD15"/>
    <tableColumn id="45" name="T2DD16"/>
    <tableColumn id="46" name="T2DD17"/>
    <tableColumn id="47" name="T2DD18"/>
    <tableColumn id="48" name="T2DD19"/>
    <tableColumn id="49" name="T2DD20"/>
    <tableColumn id="50" name="T2DD21"/>
    <tableColumn id="51" name="T2DD22"/>
    <tableColumn id="52" name="T2DD23"/>
    <tableColumn id="53" name="T2DD24"/>
    <tableColumn id="54" name="T2DD25"/>
    <tableColumn id="55" name="T2DD26"/>
    <tableColumn id="56" name="T2DD27"/>
    <tableColumn id="57" name="CHDC0"/>
    <tableColumn id="58" name="CHDC1"/>
    <tableColumn id="59" name="CHDC2"/>
    <tableColumn id="60" name="CHDC3"/>
    <tableColumn id="61" name="CHDC4"/>
    <tableColumn id="62" name="CHDC5"/>
    <tableColumn id="63" name="CHDC6"/>
    <tableColumn id="64" name="CHDC7"/>
    <tableColumn id="65" name="CHDC8"/>
    <tableColumn id="66" name="CHDC9"/>
    <tableColumn id="67" name="CHDC10"/>
    <tableColumn id="68" name="CHDC11"/>
    <tableColumn id="69" name="CHDC12"/>
    <tableColumn id="70" name="CHDC13"/>
    <tableColumn id="71" name="CHDC14"/>
    <tableColumn id="72" name="CHDC15"/>
    <tableColumn id="73" name="CHDC16"/>
    <tableColumn id="74" name="CHDC17"/>
    <tableColumn id="75" name="CHDC18"/>
    <tableColumn id="76" name="CHDC19"/>
    <tableColumn id="77" name="CHDC20"/>
    <tableColumn id="78" name="CHDC21"/>
    <tableColumn id="79" name="CHDC22"/>
    <tableColumn id="80" name="CHDC23"/>
    <tableColumn id="81" name="CHDC24"/>
    <tableColumn id="82" name="CHDC25"/>
    <tableColumn id="83" name="CHDC26"/>
    <tableColumn id="84" name="CHDC27"/>
    <tableColumn id="85" name="CHDD0"/>
    <tableColumn id="86" name="CHDD1"/>
    <tableColumn id="87" name="CHDD2"/>
    <tableColumn id="88" name="CHDD3"/>
    <tableColumn id="89" name="CHDD4"/>
    <tableColumn id="90" name="CHDD5"/>
    <tableColumn id="91" name="CHDD6"/>
    <tableColumn id="92" name="CHDD7"/>
    <tableColumn id="93" name="CHDD8"/>
    <tableColumn id="94" name="CHDD9"/>
    <tableColumn id="95" name="CHDD10"/>
    <tableColumn id="96" name="CHDD11"/>
    <tableColumn id="97" name="CHDD12"/>
    <tableColumn id="98" name="CHDD13"/>
    <tableColumn id="99" name="CHDD14"/>
    <tableColumn id="100" name="CHDD15"/>
    <tableColumn id="101" name="CHDD16"/>
    <tableColumn id="102" name="CHDD17"/>
    <tableColumn id="103" name="CHDD18"/>
    <tableColumn id="104" name="CHDD19"/>
    <tableColumn id="105" name="CHDD20"/>
    <tableColumn id="106" name="CHDD21"/>
    <tableColumn id="107" name="CHDD22"/>
    <tableColumn id="108" name="CHDD23"/>
    <tableColumn id="109" name="CHDD24"/>
    <tableColumn id="110" name="CHDD25"/>
    <tableColumn id="111" name="CHDD26"/>
    <tableColumn id="112" name="CHDD27"/>
    <tableColumn id="113" name="HCCC0"/>
    <tableColumn id="114" name="HCCC1"/>
    <tableColumn id="115" name="HCCC2"/>
    <tableColumn id="116" name="HCCC3"/>
    <tableColumn id="117" name="HCCC4"/>
    <tableColumn id="118" name="HCCC5"/>
    <tableColumn id="119" name="HCCC6"/>
    <tableColumn id="120" name="HCCC7"/>
    <tableColumn id="121" name="HCCC8"/>
    <tableColumn id="122" name="HCCC9"/>
    <tableColumn id="123" name="HCCC10"/>
    <tableColumn id="124" name="HCCC11"/>
    <tableColumn id="125" name="HCCC12"/>
    <tableColumn id="126" name="HCCC13"/>
    <tableColumn id="127" name="HCCC14"/>
    <tableColumn id="128" name="HCCC15"/>
    <tableColumn id="129" name="HCCC16"/>
    <tableColumn id="130" name="HCCC17"/>
    <tableColumn id="131" name="HCCC18"/>
    <tableColumn id="132" name="HCCC19"/>
    <tableColumn id="133" name="HCCC20"/>
    <tableColumn id="134" name="HCCC21"/>
    <tableColumn id="135" name="HCCC22"/>
    <tableColumn id="136" name="HCCC23"/>
    <tableColumn id="137" name="HCCC24"/>
    <tableColumn id="138" name="HCCC25"/>
    <tableColumn id="139" name="HCCC26"/>
    <tableColumn id="140" name="HCCC27"/>
    <tableColumn id="141" name="HCCD0"/>
    <tableColumn id="142" name="HCCD1"/>
    <tableColumn id="143" name="HCCD2"/>
    <tableColumn id="144" name="HCCD3"/>
    <tableColumn id="145" name="HCCD4"/>
    <tableColumn id="146" name="HCCD5"/>
    <tableColumn id="147" name="HCCD6"/>
    <tableColumn id="148" name="HCCD7"/>
    <tableColumn id="149" name="HCCD8"/>
    <tableColumn id="150" name="HCCD9"/>
    <tableColumn id="151" name="HCCD10"/>
    <tableColumn id="152" name="HCCD11"/>
    <tableColumn id="153" name="HCCD12"/>
    <tableColumn id="154" name="HCCD13"/>
    <tableColumn id="155" name="HCCD14"/>
    <tableColumn id="156" name="HCCD15"/>
    <tableColumn id="157" name="HCCD16"/>
    <tableColumn id="158" name="HCCD17"/>
    <tableColumn id="159" name="HCCD18"/>
    <tableColumn id="160" name="HCCD19"/>
    <tableColumn id="161" name="HCCD20"/>
    <tableColumn id="162" name="HCCD21"/>
    <tableColumn id="163" name="HCCD22"/>
    <tableColumn id="164" name="HCCD23"/>
    <tableColumn id="165" name="HCCD24"/>
    <tableColumn id="166" name="HCCD25"/>
    <tableColumn id="167" name="HCCD26"/>
    <tableColumn id="168" name="HCCD27"/>
    <tableColumn id="169" name="STEP0"/>
    <tableColumn id="170" name="STEP1"/>
    <tableColumn id="171" name="STEP2"/>
    <tableColumn id="172" name="STEP3"/>
    <tableColumn id="173" name="STEP4"/>
    <tableColumn id="174" name="STEP5"/>
    <tableColumn id="175" name="STEP6"/>
    <tableColumn id="176" name="STEP7"/>
    <tableColumn id="177" name="STEP8"/>
    <tableColumn id="178" name="STEP9"/>
    <tableColumn id="179" name="STEP10"/>
    <tableColumn id="180" name="STEP11"/>
    <tableColumn id="181" name="STEP12"/>
    <tableColumn id="182" name="STEP13"/>
    <tableColumn id="183" name="STEP14"/>
    <tableColumn id="184" name="STEP15"/>
    <tableColumn id="185" name="STEP16"/>
    <tableColumn id="186" name="STEP17"/>
    <tableColumn id="187" name="STEP18"/>
    <tableColumn id="188" name="STEP19"/>
    <tableColumn id="189" name="STEP20"/>
    <tableColumn id="190" name="STEP21"/>
    <tableColumn id="191" name="STEP22"/>
    <tableColumn id="192" name="STEP23"/>
    <tableColumn id="193" name="STEP24"/>
    <tableColumn id="194" name="STEP25"/>
    <tableColumn id="195" name="STEP26"/>
    <tableColumn id="196" name="STEP27"/>
    <tableColumn id="197" name="NASP0"/>
    <tableColumn id="198" name="NASP1"/>
    <tableColumn id="199" name="NASP2"/>
    <tableColumn id="200" name="NASP3"/>
    <tableColumn id="201" name="NASP4"/>
    <tableColumn id="202" name="NASP5"/>
    <tableColumn id="203" name="NASP6"/>
    <tableColumn id="204" name="NASP7"/>
    <tableColumn id="205" name="NASP8"/>
    <tableColumn id="206" name="NASP9"/>
    <tableColumn id="207" name="NASP10"/>
    <tableColumn id="208" name="NASP11"/>
    <tableColumn id="209" name="NASP12"/>
    <tableColumn id="210" name="NASP13"/>
    <tableColumn id="211" name="NASP14"/>
    <tableColumn id="212" name="NASP15"/>
    <tableColumn id="213" name="NASP16"/>
    <tableColumn id="214" name="NASP17"/>
    <tableColumn id="215" name="NASP18"/>
    <tableColumn id="216" name="NASP19"/>
    <tableColumn id="217" name="NASP20"/>
    <tableColumn id="218" name="NASP21"/>
    <tableColumn id="219" name="NASP22"/>
    <tableColumn id="220" name="NASP23"/>
    <tableColumn id="221" name="NASP24"/>
    <tableColumn id="222" name="NASP25"/>
    <tableColumn id="223" name="NASP26"/>
    <tableColumn id="224" name="NASP27"/>
    <tableColumn id="225" name="CIRP0"/>
    <tableColumn id="226" name="CIRP1"/>
    <tableColumn id="227" name="CIRP2"/>
    <tableColumn id="228" name="CIRP3"/>
    <tableColumn id="229" name="CIRP4"/>
    <tableColumn id="230" name="CIRP5"/>
    <tableColumn id="231" name="CIRP6"/>
    <tableColumn id="232" name="CIRP7"/>
    <tableColumn id="233" name="CIRP8"/>
    <tableColumn id="234" name="CIRP9"/>
    <tableColumn id="235" name="CIRP10"/>
    <tableColumn id="236" name="CIRP11"/>
    <tableColumn id="237" name="CIRP12"/>
    <tableColumn id="238" name="CIRP13"/>
    <tableColumn id="239" name="CIRP14"/>
    <tableColumn id="240" name="CIRP15"/>
    <tableColumn id="241" name="CIRP16"/>
    <tableColumn id="242" name="CIRP17"/>
    <tableColumn id="243" name="CIRP18"/>
    <tableColumn id="244" name="CIRP19"/>
    <tableColumn id="245" name="CIRP20"/>
    <tableColumn id="246" name="CIRP21"/>
    <tableColumn id="247" name="CIRP22"/>
    <tableColumn id="248" name="CIRP23"/>
    <tableColumn id="249" name="CIRP24"/>
    <tableColumn id="250" name="CIRP25"/>
    <tableColumn id="251" name="CIRP26"/>
    <tableColumn id="252" name="CIRP27"/>
    <tableColumn id="253" name="HCCP0"/>
    <tableColumn id="254" name="HCCP1"/>
    <tableColumn id="255" name="HCCP2"/>
    <tableColumn id="256" name="HCCP3"/>
    <tableColumn id="257" name="HCCP4"/>
    <tableColumn id="258" name="HCCP5"/>
    <tableColumn id="259" name="HCCP6"/>
    <tableColumn id="260" name="HCCP7"/>
    <tableColumn id="261" name="HCCP8"/>
    <tableColumn id="262" name="HCCP9"/>
    <tableColumn id="263" name="HCCP10"/>
    <tableColumn id="264" name="HCCP11"/>
    <tableColumn id="265" name="HCCP12"/>
    <tableColumn id="266" name="HCCP13"/>
    <tableColumn id="267" name="HCCP14"/>
    <tableColumn id="268" name="HCCP15"/>
    <tableColumn id="269" name="HCCP16"/>
    <tableColumn id="270" name="HCCP17"/>
    <tableColumn id="271" name="HCCP18"/>
    <tableColumn id="272" name="HCCP19"/>
    <tableColumn id="273" name="HCCP20"/>
    <tableColumn id="274" name="HCCP21"/>
    <tableColumn id="275" name="HCCP22"/>
    <tableColumn id="276" name="HCCP23"/>
    <tableColumn id="277" name="HCCP24"/>
    <tableColumn id="278" name="HCCP25"/>
    <tableColumn id="279" name="HCCP26"/>
    <tableColumn id="280" name="HCCP27"/>
    <tableColumn id="281" name="LIDP0"/>
    <tableColumn id="282" name="LIDP1"/>
    <tableColumn id="283" name="LIDP2"/>
    <tableColumn id="284" name="LIDP3"/>
    <tableColumn id="285" name="LIDP4"/>
    <tableColumn id="286" name="LIDP5"/>
    <tableColumn id="287" name="LIDP6"/>
    <tableColumn id="288" name="LIDP7"/>
    <tableColumn id="289" name="LIDP8"/>
    <tableColumn id="290" name="LIDP9"/>
    <tableColumn id="291" name="LIDP10"/>
    <tableColumn id="292" name="LIDP11"/>
    <tableColumn id="293" name="LIDP12"/>
    <tableColumn id="294" name="LIDP13"/>
    <tableColumn id="295" name="LIDP14"/>
    <tableColumn id="296" name="LIDP15"/>
    <tableColumn id="297" name="LIDP16"/>
    <tableColumn id="298" name="LIDP17"/>
    <tableColumn id="299" name="LIDP18"/>
    <tableColumn id="300" name="LIDP19"/>
    <tableColumn id="301" name="LIDP20"/>
    <tableColumn id="302" name="LIDP21"/>
    <tableColumn id="303" name="LIDP22"/>
    <tableColumn id="304" name="LIDP23"/>
    <tableColumn id="305" name="LIDP24"/>
    <tableColumn id="306" name="LIDP25"/>
    <tableColumn id="307" name="LIDP26"/>
    <tableColumn id="308" name="LIDP27"/>
    <tableColumn id="309" name="NADP0"/>
    <tableColumn id="310" name="NADP1"/>
    <tableColumn id="311" name="NADP2"/>
    <tableColumn id="312" name="NADP3"/>
    <tableColumn id="313" name="NADP4"/>
    <tableColumn id="314" name="NADP5"/>
    <tableColumn id="315" name="NADP6"/>
    <tableColumn id="316" name="NADP7"/>
    <tableColumn id="317" name="NADP8"/>
    <tableColumn id="318" name="NADP9"/>
    <tableColumn id="319" name="NADP10"/>
    <tableColumn id="320" name="NADP11"/>
    <tableColumn id="321" name="NADP12"/>
    <tableColumn id="322" name="NADP13"/>
    <tableColumn id="323" name="NADP14"/>
    <tableColumn id="324" name="NADP15"/>
    <tableColumn id="325" name="NADP16"/>
    <tableColumn id="326" name="NADP17"/>
    <tableColumn id="327" name="NADP18"/>
    <tableColumn id="328" name="NADP19"/>
    <tableColumn id="329" name="NADP20"/>
    <tableColumn id="330" name="NADP21"/>
    <tableColumn id="331" name="NADP22"/>
    <tableColumn id="332" name="NADP23"/>
    <tableColumn id="333" name="NADP24"/>
    <tableColumn id="334" name="NADP25"/>
    <tableColumn id="335" name="NADP26"/>
    <tableColumn id="336" name="NADP27"/>
    <tableColumn id="337" name="CHDP0"/>
    <tableColumn id="338" name="CHDP1"/>
    <tableColumn id="339" name="CHDP2"/>
    <tableColumn id="340" name="CHDP3"/>
    <tableColumn id="341" name="CHDP4"/>
    <tableColumn id="342" name="CHDP5"/>
    <tableColumn id="343" name="CHDP6"/>
    <tableColumn id="344" name="CHDP7"/>
    <tableColumn id="345" name="CHDP8"/>
    <tableColumn id="346" name="CHDP9"/>
    <tableColumn id="347" name="CHDP10"/>
    <tableColumn id="348" name="CHDP11"/>
    <tableColumn id="349" name="CHDP12"/>
    <tableColumn id="350" name="CHDP13"/>
    <tableColumn id="351" name="CHDP14"/>
    <tableColumn id="352" name="CHDP15"/>
    <tableColumn id="353" name="CHDP16"/>
    <tableColumn id="354" name="CHDP17"/>
    <tableColumn id="355" name="CHDP18"/>
    <tableColumn id="356" name="CHDP19"/>
    <tableColumn id="357" name="CHDP20"/>
    <tableColumn id="358" name="CHDP21"/>
    <tableColumn id="359" name="CHDP22"/>
    <tableColumn id="360" name="CHDP23"/>
    <tableColumn id="361" name="CHDP24"/>
    <tableColumn id="362" name="CHDP25"/>
    <tableColumn id="363" name="CHDP26"/>
    <tableColumn id="364" name="CHDP27"/>
    <tableColumn id="365" name="CHDDP0"/>
    <tableColumn id="366" name="CHDDP1"/>
    <tableColumn id="367" name="CHDDP2"/>
    <tableColumn id="368" name="CHDDP3"/>
    <tableColumn id="369" name="CHDDP4"/>
    <tableColumn id="370" name="CHDDP5"/>
    <tableColumn id="371" name="CHDDP6"/>
    <tableColumn id="372" name="CHDDP7"/>
    <tableColumn id="373" name="CHDDP8"/>
    <tableColumn id="374" name="CHDDP9"/>
    <tableColumn id="375" name="CHDDP10"/>
    <tableColumn id="376" name="CHDDP11"/>
    <tableColumn id="377" name="CHDDP12"/>
    <tableColumn id="378" name="CHDDP13"/>
    <tableColumn id="379" name="CHDDP14"/>
    <tableColumn id="380" name="CHDDP15"/>
    <tableColumn id="381" name="CHDDP16"/>
    <tableColumn id="382" name="CHDDP17"/>
    <tableColumn id="383" name="CHDDP18"/>
    <tableColumn id="384" name="CHDDP19"/>
    <tableColumn id="385" name="CHDDP20"/>
    <tableColumn id="386" name="CHDDP21"/>
    <tableColumn id="387" name="CHDDP22"/>
    <tableColumn id="388" name="CHDDP23"/>
    <tableColumn id="389" name="CHDDP24"/>
    <tableColumn id="390" name="CHDDP25"/>
    <tableColumn id="391" name="CHDDP26"/>
    <tableColumn id="392" name="CHDDP27"/>
    <tableColumn id="393" name="T2DP0"/>
    <tableColumn id="394" name="T2DP1"/>
    <tableColumn id="395" name="T2DP2"/>
    <tableColumn id="396" name="T2DP3"/>
    <tableColumn id="397" name="T2DP4"/>
    <tableColumn id="398" name="T2DP5"/>
    <tableColumn id="399" name="T2DP6"/>
    <tableColumn id="400" name="T2DP7"/>
    <tableColumn id="401" name="T2DP8"/>
    <tableColumn id="402" name="T2DP9"/>
    <tableColumn id="403" name="T2DP10"/>
    <tableColumn id="404" name="T2DP11"/>
    <tableColumn id="405" name="T2DP12"/>
    <tableColumn id="406" name="T2DP13"/>
    <tableColumn id="407" name="T2DP14"/>
    <tableColumn id="408" name="T2DP15"/>
    <tableColumn id="409" name="T2DP16"/>
    <tableColumn id="410" name="T2DP17"/>
    <tableColumn id="411" name="T2DP18"/>
    <tableColumn id="412" name="T2DP19"/>
    <tableColumn id="413" name="T2DP20"/>
    <tableColumn id="414" name="T2DP21"/>
    <tableColumn id="415" name="T2DP22"/>
    <tableColumn id="416" name="T2DP23"/>
    <tableColumn id="417" name="T2DP24"/>
    <tableColumn id="418" name="T2DP25"/>
    <tableColumn id="419" name="T2DP26"/>
    <tableColumn id="420" name="T2DP27"/>
    <tableColumn id="421" name="T2DDP0"/>
    <tableColumn id="422" name="T2DDP1"/>
    <tableColumn id="423" name="T2DDP2"/>
    <tableColumn id="424" name="T2DDP3"/>
    <tableColumn id="425" name="T2DDP4"/>
    <tableColumn id="426" name="T2DDP5"/>
    <tableColumn id="427" name="T2DDP6"/>
    <tableColumn id="428" name="T2DDP7"/>
    <tableColumn id="429" name="T2DDP8"/>
    <tableColumn id="430" name="T2DDP9"/>
    <tableColumn id="431" name="T2DDP10"/>
    <tableColumn id="432" name="T2DDP11"/>
    <tableColumn id="433" name="T2DDP12"/>
    <tableColumn id="434" name="T2DDP13"/>
    <tableColumn id="435" name="T2DDP14"/>
    <tableColumn id="436" name="T2DDP15"/>
    <tableColumn id="437" name="T2DDP16"/>
    <tableColumn id="438" name="T2DDP17"/>
    <tableColumn id="439" name="T2DDP18"/>
    <tableColumn id="440" name="T2DDP19"/>
    <tableColumn id="441" name="T2DDP20"/>
    <tableColumn id="442" name="T2DDP21"/>
    <tableColumn id="443" name="T2DDP22"/>
    <tableColumn id="444" name="T2DDP23"/>
    <tableColumn id="445" name="T2DDP24"/>
    <tableColumn id="446" name="T2DDP25"/>
    <tableColumn id="447" name="T2DDP26"/>
    <tableColumn id="448" name="T2DDP27"/>
    <tableColumn id="449" name="OVEP0"/>
    <tableColumn id="450" name="OVEP1"/>
    <tableColumn id="451" name="OVEP2"/>
    <tableColumn id="452" name="OVEP3"/>
    <tableColumn id="453" name="OVEP4"/>
    <tableColumn id="454" name="OVEP5"/>
    <tableColumn id="455" name="OVEP6"/>
    <tableColumn id="456" name="OVEP7"/>
    <tableColumn id="457" name="OVEP8"/>
    <tableColumn id="458" name="OVEP9"/>
    <tableColumn id="459" name="OVEP10"/>
    <tableColumn id="460" name="OVEP11"/>
    <tableColumn id="461" name="OVEP12"/>
    <tableColumn id="462" name="OVEP13"/>
    <tableColumn id="463" name="OVEP14"/>
    <tableColumn id="464" name="OVEP15"/>
    <tableColumn id="465" name="OVEP16"/>
    <tableColumn id="466" name="OVEP17"/>
    <tableColumn id="467" name="OVEP18"/>
    <tableColumn id="468" name="OVEP19"/>
    <tableColumn id="469" name="OVEP20"/>
    <tableColumn id="470" name="OVEP21"/>
    <tableColumn id="471" name="OVEP22"/>
    <tableColumn id="472" name="OVEP23"/>
    <tableColumn id="473" name="OVEP24"/>
    <tableColumn id="474" name="OVEP25"/>
    <tableColumn id="475" name="OVEP26"/>
    <tableColumn id="476" name="OVEP27"/>
    <tableColumn id="477" name="OBEP0"/>
    <tableColumn id="478" name="OBEP1"/>
    <tableColumn id="479" name="OBEP2"/>
    <tableColumn id="480" name="OBEP3"/>
    <tableColumn id="481" name="OBEP4"/>
    <tableColumn id="482" name="OBEP5"/>
    <tableColumn id="483" name="OBEP6"/>
    <tableColumn id="484" name="OBEP7"/>
    <tableColumn id="485" name="OBEP8"/>
    <tableColumn id="486" name="OBEP9"/>
    <tableColumn id="487" name="OBEP10"/>
    <tableColumn id="488" name="OBEP11"/>
    <tableColumn id="489" name="OBEP12"/>
    <tableColumn id="490" name="OBEP13"/>
    <tableColumn id="491" name="OBEP14"/>
    <tableColumn id="492" name="OBEP15"/>
    <tableColumn id="493" name="OBEP16"/>
    <tableColumn id="494" name="OBEP17"/>
    <tableColumn id="495" name="OBEP18"/>
    <tableColumn id="496" name="OBEP19"/>
    <tableColumn id="497" name="OBEP20"/>
    <tableColumn id="498" name="OBEP21"/>
    <tableColumn id="499" name="OBEP22"/>
    <tableColumn id="500" name="OBEP23"/>
    <tableColumn id="501" name="OBEP24"/>
    <tableColumn id="502" name="OBEP25"/>
    <tableColumn id="503" name="OBEP26"/>
    <tableColumn id="504" name="OBEP27"/>
    <tableColumn id="505" name="STECo0"/>
    <tableColumn id="506" name="STECo1"/>
    <tableColumn id="507" name="STECo2"/>
    <tableColumn id="508" name="STECo3"/>
    <tableColumn id="509" name="STECo4"/>
    <tableColumn id="510" name="STECo5"/>
    <tableColumn id="511" name="STECo6"/>
    <tableColumn id="512" name="STECo7"/>
    <tableColumn id="513" name="STECo8"/>
    <tableColumn id="514" name="STECo9"/>
    <tableColumn id="515" name="STECo10"/>
    <tableColumn id="516" name="STECo11"/>
    <tableColumn id="517" name="STECo12"/>
    <tableColumn id="518" name="STECo13"/>
    <tableColumn id="519" name="STECo14"/>
    <tableColumn id="520" name="STECo15"/>
    <tableColumn id="521" name="STECo16"/>
    <tableColumn id="522" name="STECo17"/>
    <tableColumn id="523" name="STECo18"/>
    <tableColumn id="524" name="STECo19"/>
    <tableColumn id="525" name="STECo20"/>
    <tableColumn id="526" name="STECo21"/>
    <tableColumn id="527" name="STECo22"/>
    <tableColumn id="528" name="STECo23"/>
    <tableColumn id="529" name="STECo24"/>
    <tableColumn id="530" name="STECo25"/>
    <tableColumn id="531" name="STECo26"/>
    <tableColumn id="532" name="STECo27"/>
    <tableColumn id="533" name="NASCo0"/>
    <tableColumn id="534" name="NASCo1"/>
    <tableColumn id="535" name="NASCo2"/>
    <tableColumn id="536" name="NASCo3"/>
    <tableColumn id="537" name="NASCo4"/>
    <tableColumn id="538" name="NASCo5"/>
    <tableColumn id="539" name="NASCo6"/>
    <tableColumn id="540" name="NASCo7"/>
    <tableColumn id="541" name="NASCo8"/>
    <tableColumn id="542" name="NASCo9"/>
    <tableColumn id="543" name="NASCo10"/>
    <tableColumn id="544" name="NASCo11"/>
    <tableColumn id="545" name="NASCo12"/>
    <tableColumn id="546" name="NASCo13"/>
    <tableColumn id="547" name="NASCo14"/>
    <tableColumn id="548" name="NASCo15"/>
    <tableColumn id="549" name="NASCo16"/>
    <tableColumn id="550" name="NASCo17"/>
    <tableColumn id="551" name="NASCo18"/>
    <tableColumn id="552" name="NASCo19"/>
    <tableColumn id="553" name="NASCo20"/>
    <tableColumn id="554" name="NASCo21"/>
    <tableColumn id="555" name="NASCo22"/>
    <tableColumn id="556" name="NASCo23"/>
    <tableColumn id="557" name="NASCo24"/>
    <tableColumn id="558" name="NASCo25"/>
    <tableColumn id="559" name="NASCo26"/>
    <tableColumn id="560" name="NASCo27"/>
    <tableColumn id="561" name="CIRCo0"/>
    <tableColumn id="562" name="CIRCo1"/>
    <tableColumn id="563" name="CIRCo2"/>
    <tableColumn id="564" name="CIRCo3"/>
    <tableColumn id="565" name="CIRCo4"/>
    <tableColumn id="566" name="CIRCo5"/>
    <tableColumn id="567" name="CIRCo6"/>
    <tableColumn id="568" name="CIRCo7"/>
    <tableColumn id="569" name="CIRCo8"/>
    <tableColumn id="570" name="CIRCo9"/>
    <tableColumn id="571" name="CIRCo10"/>
    <tableColumn id="572" name="CIRCo11"/>
    <tableColumn id="573" name="CIRCo12"/>
    <tableColumn id="574" name="CIRCo13"/>
    <tableColumn id="575" name="CIRCo14"/>
    <tableColumn id="576" name="CIRCo15"/>
    <tableColumn id="577" name="CIRCo16"/>
    <tableColumn id="578" name="CIRCo17"/>
    <tableColumn id="579" name="CIRCo18"/>
    <tableColumn id="580" name="CIRCo19"/>
    <tableColumn id="581" name="CIRCo20"/>
    <tableColumn id="582" name="CIRCo21"/>
    <tableColumn id="583" name="CIRCo22"/>
    <tableColumn id="584" name="CIRCo23"/>
    <tableColumn id="585" name="CIRCo24"/>
    <tableColumn id="586" name="CIRCo25"/>
    <tableColumn id="587" name="CIRCo26"/>
    <tableColumn id="588" name="CIRCo27"/>
    <tableColumn id="589" name="HCCCo0"/>
    <tableColumn id="590" name="HCCCo1"/>
    <tableColumn id="591" name="HCCCo2"/>
    <tableColumn id="592" name="HCCCo3"/>
    <tableColumn id="593" name="HCCCo4"/>
    <tableColumn id="594" name="HCCCo5"/>
    <tableColumn id="595" name="HCCCo6"/>
    <tableColumn id="596" name="HCCCo7"/>
    <tableColumn id="597" name="HCCCo8"/>
    <tableColumn id="598" name="HCCCo9"/>
    <tableColumn id="599" name="HCCCo10"/>
    <tableColumn id="600" name="HCCCo11"/>
    <tableColumn id="601" name="HCCCo12"/>
    <tableColumn id="602" name="HCCCo13"/>
    <tableColumn id="603" name="HCCCo14"/>
    <tableColumn id="604" name="HCCCo15"/>
    <tableColumn id="605" name="HCCCo16"/>
    <tableColumn id="606" name="HCCCo17"/>
    <tableColumn id="607" name="HCCCo18"/>
    <tableColumn id="608" name="HCCCo19"/>
    <tableColumn id="609" name="HCCCo20"/>
    <tableColumn id="610" name="HCCCo21"/>
    <tableColumn id="611" name="HCCCo22"/>
    <tableColumn id="612" name="HCCCo23"/>
    <tableColumn id="613" name="HCCCo24"/>
    <tableColumn id="614" name="HCCCo25"/>
    <tableColumn id="615" name="HCCCo26"/>
    <tableColumn id="616" name="HCCCo27"/>
    <tableColumn id="617" name="LIDCo0"/>
    <tableColumn id="618" name="LICCo1"/>
    <tableColumn id="619" name="LIDCo1"/>
    <tableColumn id="620" name="LICCo2"/>
    <tableColumn id="621" name="LIDCo2"/>
    <tableColumn id="622" name="LICCo3"/>
    <tableColumn id="623" name="LIDCo3"/>
    <tableColumn id="624" name="LICCo4"/>
    <tableColumn id="625" name="LIDCo4"/>
    <tableColumn id="626" name="LICCo5"/>
    <tableColumn id="627" name="LIDCo5"/>
    <tableColumn id="628" name="LICCo6"/>
    <tableColumn id="629" name="LIDCo6"/>
    <tableColumn id="630" name="LICCo7"/>
    <tableColumn id="631" name="LIDCo7"/>
    <tableColumn id="632" name="LICCo8"/>
    <tableColumn id="633" name="LIDCo8"/>
    <tableColumn id="634" name="LICCo9"/>
    <tableColumn id="635" name="LIDCo9"/>
    <tableColumn id="636" name="LICCo10"/>
    <tableColumn id="637" name="LIDCo10"/>
    <tableColumn id="638" name="LICCo11"/>
    <tableColumn id="639" name="LIDCo11"/>
    <tableColumn id="640" name="LICCo12"/>
    <tableColumn id="641" name="LIDCo12"/>
    <tableColumn id="642" name="LICCo13"/>
    <tableColumn id="643" name="LIDCo13"/>
    <tableColumn id="644" name="LICCo14"/>
    <tableColumn id="645" name="NADCo0"/>
    <tableColumn id="646" name="NADCo1"/>
    <tableColumn id="647" name="NADCo2"/>
    <tableColumn id="648" name="NADCo3"/>
    <tableColumn id="649" name="NADCo4"/>
    <tableColumn id="650" name="NADCo5"/>
    <tableColumn id="651" name="NADCo6"/>
    <tableColumn id="652" name="NADCo7"/>
    <tableColumn id="653" name="NADCo8"/>
    <tableColumn id="654" name="NADCo9"/>
    <tableColumn id="655" name="NADCo10"/>
    <tableColumn id="656" name="NADCo11"/>
    <tableColumn id="657" name="NADCo12"/>
    <tableColumn id="658" name="NADCo13"/>
    <tableColumn id="659" name="NADCo14"/>
    <tableColumn id="660" name="NADCo15"/>
    <tableColumn id="661" name="NADCo16"/>
    <tableColumn id="662" name="NADCo17"/>
    <tableColumn id="663" name="NADCo18"/>
    <tableColumn id="664" name="NADCo19"/>
    <tableColumn id="665" name="NADCo20"/>
    <tableColumn id="666" name="NADCo21"/>
    <tableColumn id="667" name="NADCo22"/>
    <tableColumn id="668" name="NADCo23"/>
    <tableColumn id="669" name="NADCo24"/>
    <tableColumn id="670" name="NADCo25"/>
    <tableColumn id="671" name="NADCo26"/>
    <tableColumn id="672" name="NADCo27"/>
    <tableColumn id="673" name="CHDCo0"/>
    <tableColumn id="674" name="CHDCo1"/>
    <tableColumn id="675" name="CHDCo2"/>
    <tableColumn id="676" name="CHDCo3"/>
    <tableColumn id="677" name="CHDCo4"/>
    <tableColumn id="678" name="CHDCo5"/>
    <tableColumn id="679" name="CHDCo6"/>
    <tableColumn id="680" name="CHDCo7"/>
    <tableColumn id="681" name="CHDCo8"/>
    <tableColumn id="682" name="CHDCo9"/>
    <tableColumn id="683" name="CHDCo10"/>
    <tableColumn id="684" name="CHDCo11"/>
    <tableColumn id="685" name="CHDCo12"/>
    <tableColumn id="686" name="CHDCo13"/>
    <tableColumn id="687" name="CHDCo14"/>
    <tableColumn id="688" name="CHDCo15"/>
    <tableColumn id="689" name="CHDCo16"/>
    <tableColumn id="690" name="CHDCo17"/>
    <tableColumn id="691" name="CHDCo18"/>
    <tableColumn id="692" name="CHDCo19"/>
    <tableColumn id="693" name="CHDCo20"/>
    <tableColumn id="694" name="CHDCo21"/>
    <tableColumn id="695" name="CHDCo22"/>
    <tableColumn id="696" name="CHDCo23"/>
    <tableColumn id="697" name="CHDCo24"/>
    <tableColumn id="698" name="CHDCo25"/>
    <tableColumn id="699" name="CHDCo26"/>
    <tableColumn id="700" name="CHDCo27"/>
    <tableColumn id="701" name="CHDDCo0"/>
    <tableColumn id="702" name="CHDDCo1"/>
    <tableColumn id="703" name="CHDDCo2"/>
    <tableColumn id="704" name="CHDDCo3"/>
    <tableColumn id="705" name="CHDDCo4"/>
    <tableColumn id="706" name="CHDDCo5"/>
    <tableColumn id="707" name="CHDDCo6"/>
    <tableColumn id="708" name="CHDDCo7"/>
    <tableColumn id="709" name="CHDDCo8"/>
    <tableColumn id="710" name="CHDDCo9"/>
    <tableColumn id="711" name="CHDDCo10"/>
    <tableColumn id="712" name="CHDDCo11"/>
    <tableColumn id="713" name="CHDDCo12"/>
    <tableColumn id="714" name="CHDDCo13"/>
    <tableColumn id="715" name="CHDDCo14"/>
    <tableColumn id="716" name="CHDDCo15"/>
    <tableColumn id="717" name="CHDDCo16"/>
    <tableColumn id="718" name="CHDDCo17"/>
    <tableColumn id="719" name="CHDDCo18"/>
    <tableColumn id="720" name="CHDDCo19"/>
    <tableColumn id="721" name="CHDDCo20"/>
    <tableColumn id="722" name="CHDDCo21"/>
    <tableColumn id="723" name="CHDDCo22"/>
    <tableColumn id="724" name="CHDDCo23"/>
    <tableColumn id="725" name="CHDDCo24"/>
    <tableColumn id="726" name="CHDDCo25"/>
    <tableColumn id="727" name="CHDDCo26"/>
    <tableColumn id="728" name="CHDDCo27"/>
    <tableColumn id="729" name="T2DCo0"/>
    <tableColumn id="730" name="T2DCo1"/>
    <tableColumn id="731" name="T2DCo2"/>
    <tableColumn id="732" name="T2DCo3"/>
    <tableColumn id="733" name="T2DCo4"/>
    <tableColumn id="734" name="T2DCo5"/>
    <tableColumn id="735" name="T2DCo6"/>
    <tableColumn id="736" name="T2DCo7"/>
    <tableColumn id="737" name="T2DCo8"/>
    <tableColumn id="738" name="T2DCo9"/>
    <tableColumn id="739" name="T2DCo10"/>
    <tableColumn id="740" name="T2DCo11"/>
    <tableColumn id="741" name="T2DCo12"/>
    <tableColumn id="742" name="T2DCo13"/>
    <tableColumn id="743" name="T2DCo14"/>
    <tableColumn id="744" name="T2DCo15"/>
    <tableColumn id="745" name="T2DCo16"/>
    <tableColumn id="746" name="T2DCo17"/>
    <tableColumn id="747" name="T2DCo18"/>
    <tableColumn id="748" name="T2DCo19"/>
    <tableColumn id="749" name="T2DCo20"/>
    <tableColumn id="750" name="T2DCo21"/>
    <tableColumn id="751" name="T2DCo22"/>
    <tableColumn id="752" name="T2DCo23"/>
    <tableColumn id="753" name="T2DCo24"/>
    <tableColumn id="754" name="T2DCo25"/>
    <tableColumn id="755" name="T2DCo26"/>
    <tableColumn id="756" name="T2DCo27"/>
    <tableColumn id="757" name="T2DDCo0"/>
    <tableColumn id="758" name="T2DDCo1"/>
    <tableColumn id="759" name="T2DDCo2"/>
    <tableColumn id="760" name="T2DDCo3"/>
    <tableColumn id="761" name="T2DDCo4"/>
    <tableColumn id="762" name="T2DDCo5"/>
    <tableColumn id="763" name="T2DDCo6"/>
    <tableColumn id="764" name="T2DDCo7"/>
    <tableColumn id="765" name="T2DDCo8"/>
    <tableColumn id="766" name="T2DDCo9"/>
    <tableColumn id="767" name="T2DDCo10"/>
    <tableColumn id="768" name="T2DDCo11"/>
    <tableColumn id="769" name="T2DDCo12"/>
    <tableColumn id="770" name="T2DDCo13"/>
    <tableColumn id="771" name="T2DDCo14"/>
    <tableColumn id="772" name="T2DDCo15"/>
    <tableColumn id="773" name="T2DDCo16"/>
    <tableColumn id="774" name="T2DDCo17"/>
    <tableColumn id="775" name="T2DDCo18"/>
    <tableColumn id="776" name="T2DDCo19"/>
    <tableColumn id="777" name="T2DDCo20"/>
    <tableColumn id="778" name="T2DDCo21"/>
    <tableColumn id="779" name="T2DDCo22"/>
    <tableColumn id="780" name="T2DDCo23"/>
    <tableColumn id="781" name="T2DDCo24"/>
    <tableColumn id="782" name="T2DDCo25"/>
    <tableColumn id="783" name="T2DDCo26"/>
    <tableColumn id="784" name="T2DDCo27"/>
    <tableColumn id="785" name="OveCo0"/>
    <tableColumn id="786" name="OveCo1"/>
    <tableColumn id="787" name="OveCo2"/>
    <tableColumn id="788" name="OveCo3"/>
    <tableColumn id="789" name="OveCo4"/>
    <tableColumn id="790" name="OveCo5"/>
    <tableColumn id="791" name="OveCo6"/>
    <tableColumn id="792" name="OveCo7"/>
    <tableColumn id="793" name="OveCo8"/>
    <tableColumn id="794" name="OveCo9"/>
    <tableColumn id="795" name="OveCo10"/>
    <tableColumn id="796" name="OveCo11"/>
    <tableColumn id="797" name="OveCo12"/>
    <tableColumn id="798" name="OveCo13"/>
    <tableColumn id="799" name="OveCo14"/>
    <tableColumn id="800" name="OveCo15"/>
    <tableColumn id="801" name="OveCo16"/>
    <tableColumn id="802" name="OveCo17"/>
    <tableColumn id="803" name="OveCo18"/>
    <tableColumn id="804" name="OveCo19"/>
    <tableColumn id="805" name="OveCo20"/>
    <tableColumn id="806" name="OveCo21"/>
    <tableColumn id="807" name="OveCo22"/>
    <tableColumn id="808" name="OveCo23"/>
    <tableColumn id="809" name="OveCo24"/>
    <tableColumn id="810" name="OveCo25"/>
    <tableColumn id="811" name="OveCo26"/>
    <tableColumn id="812" name="OveCo27"/>
    <tableColumn id="813" name="ObeCo0"/>
    <tableColumn id="814" name="ObeCo1"/>
    <tableColumn id="815" name="ObeCo2"/>
    <tableColumn id="816" name="ObeCo3"/>
    <tableColumn id="817" name="ObeCo4"/>
    <tableColumn id="818" name="ObeCo5"/>
    <tableColumn id="819" name="ObeCo6"/>
    <tableColumn id="820" name="ObeCo7"/>
    <tableColumn id="821" name="ObeCo8"/>
    <tableColumn id="822" name="ObeCo9"/>
    <tableColumn id="823" name="ObeCo10"/>
    <tableColumn id="824" name="ObeCo11"/>
    <tableColumn id="825" name="ObeCo12"/>
    <tableColumn id="826" name="ObeCo13"/>
    <tableColumn id="827" name="ObeCo14"/>
    <tableColumn id="828" name="ObeCo15"/>
    <tableColumn id="829" name="ObeCo16"/>
    <tableColumn id="830" name="ObeCo17"/>
    <tableColumn id="831" name="ObeCo18"/>
    <tableColumn id="832" name="ObeCo19"/>
    <tableColumn id="833" name="ObeCo20"/>
    <tableColumn id="834" name="ObeCo21"/>
    <tableColumn id="835" name="ObeCo22"/>
    <tableColumn id="836" name="ObeCo23"/>
    <tableColumn id="837" name="ObeCo24"/>
    <tableColumn id="838" name="ObeCo25"/>
    <tableColumn id="839" name="ObeCo26"/>
    <tableColumn id="840" name="ObeCo27"/>
    <tableColumn id="841" name="SteDa0"/>
    <tableColumn id="842" name="SteDa1"/>
    <tableColumn id="843" name="SteDa2"/>
    <tableColumn id="844" name="SteDa3"/>
    <tableColumn id="845" name="SteDa4"/>
    <tableColumn id="846" name="SteDa5"/>
    <tableColumn id="847" name="SteDa6"/>
    <tableColumn id="848" name="SteDa7"/>
    <tableColumn id="849" name="SteDa8"/>
    <tableColumn id="850" name="SteDa9"/>
    <tableColumn id="851" name="SteDa10"/>
    <tableColumn id="852" name="SteDa11"/>
    <tableColumn id="853" name="SteDa12"/>
    <tableColumn id="854" name="SteDa13"/>
    <tableColumn id="855" name="SteDa14"/>
    <tableColumn id="856" name="SteDa15"/>
    <tableColumn id="857" name="SteDa16"/>
    <tableColumn id="858" name="SteDa17"/>
    <tableColumn id="859" name="SteDa18"/>
    <tableColumn id="860" name="SteDa19"/>
    <tableColumn id="861" name="SteDa20"/>
    <tableColumn id="862" name="SteDa21"/>
    <tableColumn id="863" name="SteDa22"/>
    <tableColumn id="864" name="SteDa23"/>
    <tableColumn id="865" name="SteDa24"/>
    <tableColumn id="866" name="SteDa25"/>
    <tableColumn id="867" name="SteDa26"/>
    <tableColumn id="868" name="SteDa27"/>
    <tableColumn id="869" name="NASDa0"/>
    <tableColumn id="870" name="NASDa1"/>
    <tableColumn id="871" name="NASDa2"/>
    <tableColumn id="872" name="NASDa3"/>
    <tableColumn id="873" name="NASDa4"/>
    <tableColumn id="874" name="NASDa5"/>
    <tableColumn id="875" name="NASDa6"/>
    <tableColumn id="876" name="NASDa7"/>
    <tableColumn id="877" name="NASDa8"/>
    <tableColumn id="878" name="NASDa9"/>
    <tableColumn id="879" name="NASDa10"/>
    <tableColumn id="880" name="NASDa11"/>
    <tableColumn id="881" name="NASDa12"/>
    <tableColumn id="882" name="NASDa13"/>
    <tableColumn id="883" name="NASDa14"/>
    <tableColumn id="884" name="NASDa15"/>
    <tableColumn id="885" name="NASDa16"/>
    <tableColumn id="886" name="NASDa17"/>
    <tableColumn id="887" name="NASDa18"/>
    <tableColumn id="888" name="NASDa19"/>
    <tableColumn id="889" name="NASDa20"/>
    <tableColumn id="890" name="NASDa21"/>
    <tableColumn id="891" name="NASDa22"/>
    <tableColumn id="892" name="NASDa23"/>
    <tableColumn id="893" name="NASDa24"/>
    <tableColumn id="894" name="NASDa25"/>
    <tableColumn id="895" name="NASDa26"/>
    <tableColumn id="896" name="NASDa27"/>
    <tableColumn id="897" name="CIRDa0"/>
    <tableColumn id="898" name="CIRDa1"/>
    <tableColumn id="899" name="CIRDa2"/>
    <tableColumn id="900" name="CIRDa3"/>
    <tableColumn id="901" name="CIRDa4"/>
    <tableColumn id="902" name="CIRDa5"/>
    <tableColumn id="903" name="CIRDa6"/>
    <tableColumn id="904" name="CIRDa7"/>
    <tableColumn id="905" name="CIRDa8"/>
    <tableColumn id="906" name="CIRDa9"/>
    <tableColumn id="907" name="CIRDa10"/>
    <tableColumn id="908" name="CIRDa11"/>
    <tableColumn id="909" name="CIRDa12"/>
    <tableColumn id="910" name="CIRDa13"/>
    <tableColumn id="911" name="CIRDa14"/>
    <tableColumn id="912" name="CIRDa15"/>
    <tableColumn id="913" name="CIRDa16"/>
    <tableColumn id="914" name="CIRDa17"/>
    <tableColumn id="915" name="CIRDa18"/>
    <tableColumn id="916" name="CIRDa19"/>
    <tableColumn id="917" name="CIRDa20"/>
    <tableColumn id="918" name="CIRDa21"/>
    <tableColumn id="919" name="CIRDa22"/>
    <tableColumn id="920" name="CIRDa23"/>
    <tableColumn id="921" name="CIRDa24"/>
    <tableColumn id="922" name="CIRDa25"/>
    <tableColumn id="923" name="CIRDa26"/>
    <tableColumn id="924" name="CIRDa27"/>
    <tableColumn id="925" name="HCCDa0"/>
    <tableColumn id="926" name="HCCDa1"/>
    <tableColumn id="927" name="HCCDa2"/>
    <tableColumn id="928" name="HCCDa3"/>
    <tableColumn id="929" name="HCCDa4"/>
    <tableColumn id="930" name="HCCDa5"/>
    <tableColumn id="931" name="HCCDa6"/>
    <tableColumn id="932" name="HCCDa7"/>
    <tableColumn id="933" name="HCCDa8"/>
    <tableColumn id="934" name="HCCDa9"/>
    <tableColumn id="935" name="HCCDa10"/>
    <tableColumn id="936" name="HCCDa11"/>
    <tableColumn id="937" name="HCCDa12"/>
    <tableColumn id="938" name="HCCDa13"/>
    <tableColumn id="939" name="HCCDa14"/>
    <tableColumn id="940" name="HCCDa15"/>
    <tableColumn id="941" name="HCCDa16"/>
    <tableColumn id="942" name="HCCDa17"/>
    <tableColumn id="943" name="HCCDa18"/>
    <tableColumn id="944" name="HCCDa19"/>
    <tableColumn id="945" name="HCCDa20"/>
    <tableColumn id="946" name="HCCDa21"/>
    <tableColumn id="947" name="HCCDa22"/>
    <tableColumn id="948" name="HCCDa23"/>
    <tableColumn id="949" name="HCCDa24"/>
    <tableColumn id="950" name="HCCDa25"/>
    <tableColumn id="951" name="HCCDa26"/>
    <tableColumn id="952" name="HCCDa27"/>
    <tableColumn id="953" name="LIDDa0"/>
    <tableColumn id="954" name="LIDDa1"/>
    <tableColumn id="955" name="LIDDa2"/>
    <tableColumn id="956" name="LIDDa3"/>
    <tableColumn id="957" name="LIDDa4"/>
    <tableColumn id="958" name="LIDDa5"/>
    <tableColumn id="959" name="LIDDa6"/>
    <tableColumn id="960" name="LIDDa7"/>
    <tableColumn id="961" name="LIDDa8"/>
    <tableColumn id="962" name="LIDDa9"/>
    <tableColumn id="963" name="LIDDa10"/>
    <tableColumn id="964" name="LIDDa11"/>
    <tableColumn id="965" name="LIDDa12"/>
    <tableColumn id="966" name="LIDDa13"/>
    <tableColumn id="967" name="LIDDa14"/>
    <tableColumn id="968" name="LIDDa15"/>
    <tableColumn id="969" name="LIDDa16"/>
    <tableColumn id="970" name="LIDDa17"/>
    <tableColumn id="971" name="LIDDa18"/>
    <tableColumn id="972" name="LIDDa19"/>
    <tableColumn id="973" name="LIDDa20"/>
    <tableColumn id="974" name="LIDDa21"/>
    <tableColumn id="975" name="LIDDa22"/>
    <tableColumn id="976" name="LIDDa23"/>
    <tableColumn id="977" name="LIDDa24"/>
    <tableColumn id="978" name="LIDDa25"/>
    <tableColumn id="979" name="LIDDa26"/>
    <tableColumn id="980" name="LIDDa27"/>
    <tableColumn id="981" name="NADDa0"/>
    <tableColumn id="982" name="NADDa1"/>
    <tableColumn id="983" name="NADDa2"/>
    <tableColumn id="984" name="NADDa3"/>
    <tableColumn id="985" name="NADDa4"/>
    <tableColumn id="986" name="NADDa5"/>
    <tableColumn id="987" name="NADDa6"/>
    <tableColumn id="988" name="NADDa7"/>
    <tableColumn id="989" name="NADDa8"/>
    <tableColumn id="990" name="NADDa9"/>
    <tableColumn id="991" name="NADDa10"/>
    <tableColumn id="992" name="NADDa11"/>
    <tableColumn id="993" name="NADDa12"/>
    <tableColumn id="994" name="NADDa13"/>
    <tableColumn id="995" name="NADDa14"/>
    <tableColumn id="996" name="NADDa15"/>
    <tableColumn id="997" name="NADDa16"/>
    <tableColumn id="998" name="NADDa17"/>
    <tableColumn id="999" name="NADDa18"/>
    <tableColumn id="1000" name="NADDa19"/>
    <tableColumn id="1001" name="NADDa20"/>
    <tableColumn id="1002" name="NADDa21"/>
    <tableColumn id="1003" name="NADDa22"/>
    <tableColumn id="1004" name="NADDa23"/>
    <tableColumn id="1005" name="NADDa24"/>
    <tableColumn id="1006" name="NADDa25"/>
    <tableColumn id="1007" name="NADDa26"/>
    <tableColumn id="1008" name="NADDa27"/>
    <tableColumn id="1009" name="CHDDa0"/>
    <tableColumn id="1010" name="CHDDa1"/>
    <tableColumn id="1011" name="CHDDa2"/>
    <tableColumn id="1012" name="CHDDa3"/>
    <tableColumn id="1013" name="CHDDa4"/>
    <tableColumn id="1014" name="CHDDa5"/>
    <tableColumn id="1015" name="CHDDa6"/>
    <tableColumn id="1016" name="CHDDa7"/>
    <tableColumn id="1017" name="CHDDa8"/>
    <tableColumn id="1018" name="CHDDa9"/>
    <tableColumn id="1019" name="CHDDa10"/>
    <tableColumn id="1020" name="CHDDa11"/>
    <tableColumn id="1021" name="CHDDa12"/>
    <tableColumn id="1022" name="CHDDa13"/>
    <tableColumn id="1023" name="CHDDa14"/>
    <tableColumn id="1024" name="CHDDa15"/>
    <tableColumn id="1025" name="CHDDa16"/>
    <tableColumn id="1026" name="CHDDa17"/>
    <tableColumn id="1027" name="CHDDa18"/>
    <tableColumn id="1028" name="CHDDa19"/>
    <tableColumn id="1029" name="CHDDa20"/>
    <tableColumn id="1030" name="CHDDa21"/>
    <tableColumn id="1031" name="CHDDa22"/>
    <tableColumn id="1032" name="CHDDa23"/>
    <tableColumn id="1033" name="CHDDa24"/>
    <tableColumn id="1034" name="CHDDa25"/>
    <tableColumn id="1035" name="CHDDa26"/>
    <tableColumn id="1036" name="CHDDa27"/>
    <tableColumn id="1037" name="CHDDDa0"/>
    <tableColumn id="1038" name="CHDDDa1"/>
    <tableColumn id="1039" name="CHDDDa2"/>
    <tableColumn id="1040" name="CHDDDa3"/>
    <tableColumn id="1041" name="CHDDDa4"/>
    <tableColumn id="1042" name="CHDDDa5"/>
    <tableColumn id="1043" name="CHDDDa6"/>
    <tableColumn id="1044" name="CHDDDa7"/>
    <tableColumn id="1045" name="CHDDDa8"/>
    <tableColumn id="1046" name="CHDDDa9"/>
    <tableColumn id="1047" name="CHDDDa10"/>
    <tableColumn id="1048" name="CHDDDa11"/>
    <tableColumn id="1049" name="CHDDDa12"/>
    <tableColumn id="1050" name="CHDDDa13"/>
    <tableColumn id="1051" name="CHDDDa14"/>
    <tableColumn id="1052" name="CHDDDa15"/>
    <tableColumn id="1053" name="CHDDDa16"/>
    <tableColumn id="1054" name="CHDDDa17"/>
    <tableColumn id="1055" name="CHDDDa18"/>
    <tableColumn id="1056" name="CHDDDa19"/>
    <tableColumn id="1057" name="CHDDDa20"/>
    <tableColumn id="1058" name="CHDDDa21"/>
    <tableColumn id="1059" name="CHDDDa22"/>
    <tableColumn id="1060" name="CHDDDa23"/>
    <tableColumn id="1061" name="CHDDDa24"/>
    <tableColumn id="1062" name="CHDDDa25"/>
    <tableColumn id="1063" name="CHDDDa26"/>
    <tableColumn id="1064" name="CHDDDa27"/>
    <tableColumn id="1065" name="T2DDa0"/>
    <tableColumn id="1066" name="T2DDa1"/>
    <tableColumn id="1067" name="T2DDa2"/>
    <tableColumn id="1068" name="T2DDa3"/>
    <tableColumn id="1069" name="T2DDa4"/>
    <tableColumn id="1070" name="T2DDa5"/>
    <tableColumn id="1071" name="T2DDa6"/>
    <tableColumn id="1072" name="T2DDa7"/>
    <tableColumn id="1073" name="T2DDa8"/>
    <tableColumn id="1074" name="T2DDa9"/>
    <tableColumn id="1075" name="T2DDa10"/>
    <tableColumn id="1076" name="T2DDa11"/>
    <tableColumn id="1077" name="T2DDa12"/>
    <tableColumn id="1078" name="T2DDa13"/>
    <tableColumn id="1079" name="T2DDa14"/>
    <tableColumn id="1080" name="T2DDa15"/>
    <tableColumn id="1081" name="T2DDa16"/>
    <tableColumn id="1082" name="T2DDa17"/>
    <tableColumn id="1083" name="T2DDa18"/>
    <tableColumn id="1084" name="T2DDa19"/>
    <tableColumn id="1085" name="T2DDa20"/>
    <tableColumn id="1086" name="T2DDa21"/>
    <tableColumn id="1087" name="T2DDa22"/>
    <tableColumn id="1088" name="T2DDa23"/>
    <tableColumn id="1089" name="T2DDa24"/>
    <tableColumn id="1090" name="T2DDa25"/>
    <tableColumn id="1091" name="T2DDa26"/>
    <tableColumn id="1092" name="T2DDa27"/>
    <tableColumn id="1093" name="T2DDDa0"/>
    <tableColumn id="1094" name="T2DDDa1"/>
    <tableColumn id="1095" name="T2DDDa2"/>
    <tableColumn id="1096" name="T2DDDa3"/>
    <tableColumn id="1097" name="T2DDDa4"/>
    <tableColumn id="1098" name="T2DDDa5"/>
    <tableColumn id="1099" name="T2DDDa6"/>
    <tableColumn id="1100" name="T2DDDa7"/>
    <tableColumn id="1101" name="T2DDDa8"/>
    <tableColumn id="1102" name="T2DDDa9"/>
    <tableColumn id="1103" name="T2DDDa10"/>
    <tableColumn id="1104" name="T2DDDa11"/>
    <tableColumn id="1105" name="T2DDDa12"/>
    <tableColumn id="1106" name="T2DDDa13"/>
    <tableColumn id="1107" name="T2DDDa14"/>
    <tableColumn id="1108" name="T2DDDa15"/>
    <tableColumn id="1109" name="T2DDDa16"/>
    <tableColumn id="1110" name="T2DDDa17"/>
    <tableColumn id="1111" name="T2DDDa18"/>
    <tableColumn id="1112" name="T2DDDa19"/>
    <tableColumn id="1113" name="T2DDDa20"/>
    <tableColumn id="1114" name="T2DDDa21"/>
    <tableColumn id="1115" name="T2DDDa22"/>
    <tableColumn id="1116" name="T2DDDa23"/>
    <tableColumn id="1117" name="T2DDDa24"/>
    <tableColumn id="1118" name="T2DDDa25"/>
    <tableColumn id="1119" name="T2DDDa26"/>
    <tableColumn id="1120" name="T2DDDa27"/>
    <tableColumn id="1121" name="OveDa0"/>
    <tableColumn id="1122" name="OveDa1"/>
    <tableColumn id="1123" name="OveDa2"/>
    <tableColumn id="1124" name="OveDa3"/>
    <tableColumn id="1125" name="OveDa4"/>
    <tableColumn id="1126" name="OveDa5"/>
    <tableColumn id="1127" name="OveDa6"/>
    <tableColumn id="1128" name="OveDa7"/>
    <tableColumn id="1129" name="OveDa8"/>
    <tableColumn id="1130" name="OveDa9"/>
    <tableColumn id="1131" name="OveDa10"/>
    <tableColumn id="1132" name="OveDa11"/>
    <tableColumn id="1133" name="OveDa12"/>
    <tableColumn id="1134" name="OveDa13"/>
    <tableColumn id="1135" name="OveDa14"/>
    <tableColumn id="1136" name="OveDa15"/>
    <tableColumn id="1137" name="OveDa16"/>
    <tableColumn id="1138" name="OveDa17"/>
    <tableColumn id="1139" name="OveDa18"/>
    <tableColumn id="1140" name="OveDa19"/>
    <tableColumn id="1141" name="OveDa20"/>
    <tableColumn id="1142" name="OveDa21"/>
    <tableColumn id="1143" name="OveDa22"/>
    <tableColumn id="1144" name="OveDa23"/>
    <tableColumn id="1145" name="OveDa24"/>
    <tableColumn id="1146" name="OveDa25"/>
    <tableColumn id="1147" name="OveDa26"/>
    <tableColumn id="1148" name="OveDa27"/>
    <tableColumn id="1149" name="ObeDa0"/>
    <tableColumn id="1150" name="ObeDa1"/>
    <tableColumn id="1151" name="ObeDa2"/>
    <tableColumn id="1152" name="ObeDa3"/>
    <tableColumn id="1153" name="ObeDa4"/>
    <tableColumn id="1154" name="ObeDa5"/>
    <tableColumn id="1155" name="ObeDa6"/>
    <tableColumn id="1156" name="ObeDa7"/>
    <tableColumn id="1157" name="ObeDa8"/>
    <tableColumn id="1158" name="ObeDa9"/>
    <tableColumn id="1159" name="ObeDa10"/>
    <tableColumn id="1160" name="ObeDa11"/>
    <tableColumn id="1161" name="ObeDa12"/>
    <tableColumn id="1162" name="ObeDa13"/>
    <tableColumn id="1163" name="ObeDa14"/>
    <tableColumn id="1164" name="ObeDa15"/>
    <tableColumn id="1165" name="ObeDa16"/>
    <tableColumn id="1166" name="ObeDa17"/>
    <tableColumn id="1167" name="ObeDa18"/>
    <tableColumn id="1168" name="ObeDa19"/>
    <tableColumn id="1169" name="ObeDa20"/>
    <tableColumn id="1170" name="ObeDa21"/>
    <tableColumn id="1171" name="ObeDa22"/>
    <tableColumn id="1172" name="ObeDa23"/>
    <tableColumn id="1173" name="ObeDa24"/>
    <tableColumn id="1174" name="ObeDa25"/>
    <tableColumn id="1175" name="ObeDa26"/>
    <tableColumn id="1176" name="ObeDa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ug0.5" displayName="Sug0.5" ref="C4:ASH17" totalsRowShown="0">
  <autoFilter ref="C4:ASH17"/>
  <tableColumns count="1176">
    <tableColumn id="1" name="T2DC0"/>
    <tableColumn id="2" name="T2DC1"/>
    <tableColumn id="3" name="T2DC2"/>
    <tableColumn id="4" name="T2DC3"/>
    <tableColumn id="5" name="T2DC4"/>
    <tableColumn id="6" name="T2DC5"/>
    <tableColumn id="7" name="T2DC6"/>
    <tableColumn id="8" name="T2DC7"/>
    <tableColumn id="9" name="T2DC8"/>
    <tableColumn id="10" name="T2DC9"/>
    <tableColumn id="11" name="T2DC10"/>
    <tableColumn id="12" name="T2DC11"/>
    <tableColumn id="13" name="T2DC12"/>
    <tableColumn id="14" name="T2DC13"/>
    <tableColumn id="15" name="T2DC14"/>
    <tableColumn id="16" name="T2DC15"/>
    <tableColumn id="17" name="T2DC16"/>
    <tableColumn id="18" name="T2DC17"/>
    <tableColumn id="19" name="T2DC18"/>
    <tableColumn id="20" name="T2DC19"/>
    <tableColumn id="21" name="T2DC20"/>
    <tableColumn id="22" name="T2DC21"/>
    <tableColumn id="23" name="T2DC22"/>
    <tableColumn id="24" name="T2DC23"/>
    <tableColumn id="25" name="T2DC24"/>
    <tableColumn id="26" name="T2DC25"/>
    <tableColumn id="27" name="T2DC26"/>
    <tableColumn id="28" name="T2DC27"/>
    <tableColumn id="29" name="T2DD0"/>
    <tableColumn id="30" name="T2DD1"/>
    <tableColumn id="31" name="T2DD2"/>
    <tableColumn id="32" name="T2DD3"/>
    <tableColumn id="33" name="T2DD4"/>
    <tableColumn id="34" name="T2DD5"/>
    <tableColumn id="35" name="T2DD6"/>
    <tableColumn id="36" name="T2DD7"/>
    <tableColumn id="37" name="T2DD8"/>
    <tableColumn id="38" name="T2DD9"/>
    <tableColumn id="39" name="T2DD10"/>
    <tableColumn id="40" name="T2DD11"/>
    <tableColumn id="41" name="T2DD12"/>
    <tableColumn id="42" name="T2DD13"/>
    <tableColumn id="43" name="T2DD14"/>
    <tableColumn id="44" name="T2DD15"/>
    <tableColumn id="45" name="T2DD16"/>
    <tableColumn id="46" name="T2DD17"/>
    <tableColumn id="47" name="T2DD18"/>
    <tableColumn id="48" name="T2DD19"/>
    <tableColumn id="49" name="T2DD20"/>
    <tableColumn id="50" name="T2DD21"/>
    <tableColumn id="51" name="T2DD22"/>
    <tableColumn id="52" name="T2DD23"/>
    <tableColumn id="53" name="T2DD24"/>
    <tableColumn id="54" name="T2DD25"/>
    <tableColumn id="55" name="T2DD26"/>
    <tableColumn id="56" name="T2DD27"/>
    <tableColumn id="57" name="CHDC0"/>
    <tableColumn id="58" name="CHDC1"/>
    <tableColumn id="59" name="CHDC2"/>
    <tableColumn id="60" name="CHDC3"/>
    <tableColumn id="61" name="CHDC4"/>
    <tableColumn id="62" name="CHDC5"/>
    <tableColumn id="63" name="CHDC6"/>
    <tableColumn id="64" name="CHDC7"/>
    <tableColumn id="65" name="CHDC8"/>
    <tableColumn id="66" name="CHDC9"/>
    <tableColumn id="67" name="CHDC10"/>
    <tableColumn id="68" name="CHDC11"/>
    <tableColumn id="69" name="CHDC12"/>
    <tableColumn id="70" name="CHDC13"/>
    <tableColumn id="71" name="CHDC14"/>
    <tableColumn id="72" name="CHDC15"/>
    <tableColumn id="73" name="CHDC16"/>
    <tableColumn id="74" name="CHDC17"/>
    <tableColumn id="75" name="CHDC18"/>
    <tableColumn id="76" name="CHDC19"/>
    <tableColumn id="77" name="CHDC20"/>
    <tableColumn id="78" name="CHDC21"/>
    <tableColumn id="79" name="CHDC22"/>
    <tableColumn id="80" name="CHDC23"/>
    <tableColumn id="81" name="CHDC24"/>
    <tableColumn id="82" name="CHDC25"/>
    <tableColumn id="83" name="CHDC26"/>
    <tableColumn id="84" name="CHDC27"/>
    <tableColumn id="85" name="CHDD0"/>
    <tableColumn id="86" name="CHDD1"/>
    <tableColumn id="87" name="CHDD2"/>
    <tableColumn id="88" name="CHDD3"/>
    <tableColumn id="89" name="CHDD4"/>
    <tableColumn id="90" name="CHDD5"/>
    <tableColumn id="91" name="CHDD6"/>
    <tableColumn id="92" name="CHDD7"/>
    <tableColumn id="93" name="CHDD8"/>
    <tableColumn id="94" name="CHDD9"/>
    <tableColumn id="95" name="CHDD10"/>
    <tableColumn id="96" name="CHDD11"/>
    <tableColumn id="97" name="CHDD12"/>
    <tableColumn id="98" name="CHDD13"/>
    <tableColumn id="99" name="CHDD14"/>
    <tableColumn id="100" name="CHDD15"/>
    <tableColumn id="101" name="CHDD16"/>
    <tableColumn id="102" name="CHDD17"/>
    <tableColumn id="103" name="CHDD18"/>
    <tableColumn id="104" name="CHDD19"/>
    <tableColumn id="105" name="CHDD20"/>
    <tableColumn id="106" name="CHDD21"/>
    <tableColumn id="107" name="CHDD22"/>
    <tableColumn id="108" name="CHDD23"/>
    <tableColumn id="109" name="CHDD24"/>
    <tableColumn id="110" name="CHDD25"/>
    <tableColumn id="111" name="CHDD26"/>
    <tableColumn id="112" name="CHDD27"/>
    <tableColumn id="113" name="HCCC0"/>
    <tableColumn id="114" name="HCCC1"/>
    <tableColumn id="115" name="HCCC2"/>
    <tableColumn id="116" name="HCCC3"/>
    <tableColumn id="117" name="HCCC4"/>
    <tableColumn id="118" name="HCCC5"/>
    <tableColumn id="119" name="HCCC6"/>
    <tableColumn id="120" name="HCCC7"/>
    <tableColumn id="121" name="HCCC8"/>
    <tableColumn id="122" name="HCCC9"/>
    <tableColumn id="123" name="HCCC10"/>
    <tableColumn id="124" name="HCCC11"/>
    <tableColumn id="125" name="HCCC12"/>
    <tableColumn id="126" name="HCCC13"/>
    <tableColumn id="127" name="HCCC14"/>
    <tableColumn id="128" name="HCCC15"/>
    <tableColumn id="129" name="HCCC16"/>
    <tableColumn id="130" name="HCCC17"/>
    <tableColumn id="131" name="HCCC18"/>
    <tableColumn id="132" name="HCCC19"/>
    <tableColumn id="133" name="HCCC20"/>
    <tableColumn id="134" name="HCCC21"/>
    <tableColumn id="135" name="HCCC22"/>
    <tableColumn id="136" name="HCCC23"/>
    <tableColumn id="137" name="HCCC24"/>
    <tableColumn id="138" name="HCCC25"/>
    <tableColumn id="139" name="HCCC26"/>
    <tableColumn id="140" name="HCCC27"/>
    <tableColumn id="141" name="HCCD0"/>
    <tableColumn id="142" name="HCCD1"/>
    <tableColumn id="143" name="HCCD2"/>
    <tableColumn id="144" name="HCCD3"/>
    <tableColumn id="145" name="HCCD4"/>
    <tableColumn id="146" name="HCCD5"/>
    <tableColumn id="147" name="HCCD6"/>
    <tableColumn id="148" name="HCCD7"/>
    <tableColumn id="149" name="HCCD8"/>
    <tableColumn id="150" name="HCCD9"/>
    <tableColumn id="151" name="HCCD10"/>
    <tableColumn id="152" name="HCCD11"/>
    <tableColumn id="153" name="HCCD12"/>
    <tableColumn id="154" name="HCCD13"/>
    <tableColumn id="155" name="HCCD14"/>
    <tableColumn id="156" name="HCCD15"/>
    <tableColumn id="157" name="HCCD16"/>
    <tableColumn id="158" name="HCCD17"/>
    <tableColumn id="159" name="HCCD18"/>
    <tableColumn id="160" name="HCCD19"/>
    <tableColumn id="161" name="HCCD20"/>
    <tableColumn id="162" name="HCCD21"/>
    <tableColumn id="163" name="HCCD22"/>
    <tableColumn id="164" name="HCCD23"/>
    <tableColumn id="165" name="HCCD24"/>
    <tableColumn id="166" name="HCCD25"/>
    <tableColumn id="167" name="HCCD26"/>
    <tableColumn id="168" name="HCCD27"/>
    <tableColumn id="169" name="STEP0"/>
    <tableColumn id="170" name="STEP1"/>
    <tableColumn id="171" name="STEP2"/>
    <tableColumn id="172" name="STEP3"/>
    <tableColumn id="173" name="STEP4"/>
    <tableColumn id="174" name="STEP5"/>
    <tableColumn id="175" name="STEP6"/>
    <tableColumn id="176" name="STEP7"/>
    <tableColumn id="177" name="STEP8"/>
    <tableColumn id="178" name="STEP9"/>
    <tableColumn id="179" name="STEP10"/>
    <tableColumn id="180" name="STEP11"/>
    <tableColumn id="181" name="STEP12"/>
    <tableColumn id="182" name="STEP13"/>
    <tableColumn id="183" name="STEP14"/>
    <tableColumn id="184" name="STEP15"/>
    <tableColumn id="185" name="STEP16"/>
    <tableColumn id="186" name="STEP17"/>
    <tableColumn id="187" name="STEP18"/>
    <tableColumn id="188" name="STEP19"/>
    <tableColumn id="189" name="STEP20"/>
    <tableColumn id="190" name="STEP21"/>
    <tableColumn id="191" name="STEP22"/>
    <tableColumn id="192" name="STEP23"/>
    <tableColumn id="193" name="STEP24"/>
    <tableColumn id="194" name="STEP25"/>
    <tableColumn id="195" name="STEP26"/>
    <tableColumn id="196" name="STEP27"/>
    <tableColumn id="197" name="NASP0"/>
    <tableColumn id="198" name="NASP1"/>
    <tableColumn id="199" name="NASP2"/>
    <tableColumn id="200" name="NASP3"/>
    <tableColumn id="201" name="NASP4"/>
    <tableColumn id="202" name="NASP5"/>
    <tableColumn id="203" name="NASP6"/>
    <tableColumn id="204" name="NASP7"/>
    <tableColumn id="205" name="NASP8"/>
    <tableColumn id="206" name="NASP9"/>
    <tableColumn id="207" name="NASP10"/>
    <tableColumn id="208" name="NASP11"/>
    <tableColumn id="209" name="NASP12"/>
    <tableColumn id="210" name="NASP13"/>
    <tableColumn id="211" name="NASP14"/>
    <tableColumn id="212" name="NASP15"/>
    <tableColumn id="213" name="NASP16"/>
    <tableColumn id="214" name="NASP17"/>
    <tableColumn id="215" name="NASP18"/>
    <tableColumn id="216" name="NASP19"/>
    <tableColumn id="217" name="NASP20"/>
    <tableColumn id="218" name="NASP21"/>
    <tableColumn id="219" name="NASP22"/>
    <tableColumn id="220" name="NASP23"/>
    <tableColumn id="221" name="NASP24"/>
    <tableColumn id="222" name="NASP25"/>
    <tableColumn id="223" name="NASP26"/>
    <tableColumn id="224" name="NASP27"/>
    <tableColumn id="225" name="CIRP0"/>
    <tableColumn id="226" name="CIRP1"/>
    <tableColumn id="227" name="CIRP2"/>
    <tableColumn id="228" name="CIRP3"/>
    <tableColumn id="229" name="CIRP4"/>
    <tableColumn id="230" name="CIRP5"/>
    <tableColumn id="231" name="CIRP6"/>
    <tableColumn id="232" name="CIRP7"/>
    <tableColumn id="233" name="CIRP8"/>
    <tableColumn id="234" name="CIRP9"/>
    <tableColumn id="235" name="CIRP10"/>
    <tableColumn id="236" name="CIRP11"/>
    <tableColumn id="237" name="CIRP12"/>
    <tableColumn id="238" name="CIRP13"/>
    <tableColumn id="239" name="CIRP14"/>
    <tableColumn id="240" name="CIRP15"/>
    <tableColumn id="241" name="CIRP16"/>
    <tableColumn id="242" name="CIRP17"/>
    <tableColumn id="243" name="CIRP18"/>
    <tableColumn id="244" name="CIRP19"/>
    <tableColumn id="245" name="CIRP20"/>
    <tableColumn id="246" name="CIRP21"/>
    <tableColumn id="247" name="CIRP22"/>
    <tableColumn id="248" name="CIRP23"/>
    <tableColumn id="249" name="CIRP24"/>
    <tableColumn id="250" name="CIRP25"/>
    <tableColumn id="251" name="CIRP26"/>
    <tableColumn id="252" name="CIRP27"/>
    <tableColumn id="253" name="HCCP0"/>
    <tableColumn id="254" name="HCCP1"/>
    <tableColumn id="255" name="HCCP2"/>
    <tableColumn id="256" name="HCCP3"/>
    <tableColumn id="257" name="HCCP4"/>
    <tableColumn id="258" name="HCCP5"/>
    <tableColumn id="259" name="HCCP6"/>
    <tableColumn id="260" name="HCCP7"/>
    <tableColumn id="261" name="HCCP8"/>
    <tableColumn id="262" name="HCCP9"/>
    <tableColumn id="263" name="HCCP10"/>
    <tableColumn id="264" name="HCCP11"/>
    <tableColumn id="265" name="HCCP12"/>
    <tableColumn id="266" name="HCCP13"/>
    <tableColumn id="267" name="HCCP14"/>
    <tableColumn id="268" name="HCCP15"/>
    <tableColumn id="269" name="HCCP16"/>
    <tableColumn id="270" name="HCCP17"/>
    <tableColumn id="271" name="HCCP18"/>
    <tableColumn id="272" name="HCCP19"/>
    <tableColumn id="273" name="HCCP20"/>
    <tableColumn id="274" name="HCCP21"/>
    <tableColumn id="275" name="HCCP22"/>
    <tableColumn id="276" name="HCCP23"/>
    <tableColumn id="277" name="HCCP24"/>
    <tableColumn id="278" name="HCCP25"/>
    <tableColumn id="279" name="HCCP26"/>
    <tableColumn id="280" name="HCCP27"/>
    <tableColumn id="281" name="LIDP0"/>
    <tableColumn id="282" name="LIDP1"/>
    <tableColumn id="283" name="LIDP2"/>
    <tableColumn id="284" name="LIDP3"/>
    <tableColumn id="285" name="LIDP4"/>
    <tableColumn id="286" name="LIDP5"/>
    <tableColumn id="287" name="LIDP6"/>
    <tableColumn id="288" name="LIDP7"/>
    <tableColumn id="289" name="LIDP8"/>
    <tableColumn id="290" name="LIDP9"/>
    <tableColumn id="291" name="LIDP10"/>
    <tableColumn id="292" name="LIDP11"/>
    <tableColumn id="293" name="LIDP12"/>
    <tableColumn id="294" name="LIDP13"/>
    <tableColumn id="295" name="LIDP14"/>
    <tableColumn id="296" name="LIDP15"/>
    <tableColumn id="297" name="LIDP16"/>
    <tableColumn id="298" name="LIDP17"/>
    <tableColumn id="299" name="LIDP18"/>
    <tableColumn id="300" name="LIDP19"/>
    <tableColumn id="301" name="LIDP20"/>
    <tableColumn id="302" name="LIDP21"/>
    <tableColumn id="303" name="LIDP22"/>
    <tableColumn id="304" name="LIDP23"/>
    <tableColumn id="305" name="LIDP24"/>
    <tableColumn id="306" name="LIDP25"/>
    <tableColumn id="307" name="LIDP26"/>
    <tableColumn id="308" name="LIDP27"/>
    <tableColumn id="309" name="NADP0"/>
    <tableColumn id="310" name="NADP1"/>
    <tableColumn id="311" name="NADP2"/>
    <tableColumn id="312" name="NADP3"/>
    <tableColumn id="313" name="NADP4"/>
    <tableColumn id="314" name="NADP5"/>
    <tableColumn id="315" name="NADP6"/>
    <tableColumn id="316" name="NADP7"/>
    <tableColumn id="317" name="NADP8"/>
    <tableColumn id="318" name="NADP9"/>
    <tableColumn id="319" name="NADP10"/>
    <tableColumn id="320" name="NADP11"/>
    <tableColumn id="321" name="NADP12"/>
    <tableColumn id="322" name="NADP13"/>
    <tableColumn id="323" name="NADP14"/>
    <tableColumn id="324" name="NADP15"/>
    <tableColumn id="325" name="NADP16"/>
    <tableColumn id="326" name="NADP17"/>
    <tableColumn id="327" name="NADP18"/>
    <tableColumn id="328" name="NADP19"/>
    <tableColumn id="329" name="NADP20"/>
    <tableColumn id="330" name="NADP21"/>
    <tableColumn id="331" name="NADP22"/>
    <tableColumn id="332" name="NADP23"/>
    <tableColumn id="333" name="NADP24"/>
    <tableColumn id="334" name="NADP25"/>
    <tableColumn id="335" name="NADP26"/>
    <tableColumn id="336" name="NADP27"/>
    <tableColumn id="337" name="CHDP0"/>
    <tableColumn id="338" name="CHDP1"/>
    <tableColumn id="339" name="CHDP2"/>
    <tableColumn id="340" name="CHDP3"/>
    <tableColumn id="341" name="CHDP4"/>
    <tableColumn id="342" name="CHDP5"/>
    <tableColumn id="343" name="CHDP6"/>
    <tableColumn id="344" name="CHDP7"/>
    <tableColumn id="345" name="CHDP8"/>
    <tableColumn id="346" name="CHDP9"/>
    <tableColumn id="347" name="CHDP10"/>
    <tableColumn id="348" name="CHDP11"/>
    <tableColumn id="349" name="CHDP12"/>
    <tableColumn id="350" name="CHDP13"/>
    <tableColumn id="351" name="CHDP14"/>
    <tableColumn id="352" name="CHDP15"/>
    <tableColumn id="353" name="CHDP16"/>
    <tableColumn id="354" name="CHDP17"/>
    <tableColumn id="355" name="CHDP18"/>
    <tableColumn id="356" name="CHDP19"/>
    <tableColumn id="357" name="CHDP20"/>
    <tableColumn id="358" name="CHDP21"/>
    <tableColumn id="359" name="CHDP22"/>
    <tableColumn id="360" name="CHDP23"/>
    <tableColumn id="361" name="CHDP24"/>
    <tableColumn id="362" name="CHDP25"/>
    <tableColumn id="363" name="CHDP26"/>
    <tableColumn id="364" name="CHDP27"/>
    <tableColumn id="365" name="CHDDP0"/>
    <tableColumn id="366" name="CHDDP1"/>
    <tableColumn id="367" name="CHDDP2"/>
    <tableColumn id="368" name="CHDDP3"/>
    <tableColumn id="369" name="CHDDP4"/>
    <tableColumn id="370" name="CHDDP5"/>
    <tableColumn id="371" name="CHDDP6"/>
    <tableColumn id="372" name="CHDDP7"/>
    <tableColumn id="373" name="CHDDP8"/>
    <tableColumn id="374" name="CHDDP9"/>
    <tableColumn id="375" name="CHDDP10"/>
    <tableColumn id="376" name="CHDDP11"/>
    <tableColumn id="377" name="CHDDP12"/>
    <tableColumn id="378" name="CHDDP13"/>
    <tableColumn id="379" name="CHDDP14"/>
    <tableColumn id="380" name="CHDDP15"/>
    <tableColumn id="381" name="CHDDP16"/>
    <tableColumn id="382" name="CHDDP17"/>
    <tableColumn id="383" name="CHDDP18"/>
    <tableColumn id="384" name="CHDDP19"/>
    <tableColumn id="385" name="CHDDP20"/>
    <tableColumn id="386" name="CHDDP21"/>
    <tableColumn id="387" name="CHDDP22"/>
    <tableColumn id="388" name="CHDDP23"/>
    <tableColumn id="389" name="CHDDP24"/>
    <tableColumn id="390" name="CHDDP25"/>
    <tableColumn id="391" name="CHDDP26"/>
    <tableColumn id="392" name="CHDDP27"/>
    <tableColumn id="393" name="T2DP0"/>
    <tableColumn id="394" name="T2DP1"/>
    <tableColumn id="395" name="T2DP2"/>
    <tableColumn id="396" name="T2DP3"/>
    <tableColumn id="397" name="T2DP4"/>
    <tableColumn id="398" name="T2DP5"/>
    <tableColumn id="399" name="T2DP6"/>
    <tableColumn id="400" name="T2DP7"/>
    <tableColumn id="401" name="T2DP8"/>
    <tableColumn id="402" name="T2DP9"/>
    <tableColumn id="403" name="T2DP10"/>
    <tableColumn id="404" name="T2DP11"/>
    <tableColumn id="405" name="T2DP12"/>
    <tableColumn id="406" name="T2DP13"/>
    <tableColumn id="407" name="T2DP14"/>
    <tableColumn id="408" name="T2DP15"/>
    <tableColumn id="409" name="T2DP16"/>
    <tableColumn id="410" name="T2DP17"/>
    <tableColumn id="411" name="T2DP18"/>
    <tableColumn id="412" name="T2DP19"/>
    <tableColumn id="413" name="T2DP20"/>
    <tableColumn id="414" name="T2DP21"/>
    <tableColumn id="415" name="T2DP22"/>
    <tableColumn id="416" name="T2DP23"/>
    <tableColumn id="417" name="T2DP24"/>
    <tableColumn id="418" name="T2DP25"/>
    <tableColumn id="419" name="T2DP26"/>
    <tableColumn id="420" name="T2DP27"/>
    <tableColumn id="421" name="T2DDP0"/>
    <tableColumn id="422" name="T2DDP1"/>
    <tableColumn id="423" name="T2DDP2"/>
    <tableColumn id="424" name="T2DDP3"/>
    <tableColumn id="425" name="T2DDP4"/>
    <tableColumn id="426" name="T2DDP5"/>
    <tableColumn id="427" name="T2DDP6"/>
    <tableColumn id="428" name="T2DDP7"/>
    <tableColumn id="429" name="T2DDP8"/>
    <tableColumn id="430" name="T2DDP9"/>
    <tableColumn id="431" name="T2DDP10"/>
    <tableColumn id="432" name="T2DDP11"/>
    <tableColumn id="433" name="T2DDP12"/>
    <tableColumn id="434" name="T2DDP13"/>
    <tableColumn id="435" name="T2DDP14"/>
    <tableColumn id="436" name="T2DDP15"/>
    <tableColumn id="437" name="T2DDP16"/>
    <tableColumn id="438" name="T2DDP17"/>
    <tableColumn id="439" name="T2DDP18"/>
    <tableColumn id="440" name="T2DDP19"/>
    <tableColumn id="441" name="T2DDP20"/>
    <tableColumn id="442" name="T2DDP21"/>
    <tableColumn id="443" name="T2DDP22"/>
    <tableColumn id="444" name="T2DDP23"/>
    <tableColumn id="445" name="T2DDP24"/>
    <tableColumn id="446" name="T2DDP25"/>
    <tableColumn id="447" name="T2DDP26"/>
    <tableColumn id="448" name="T2DDP27"/>
    <tableColumn id="449" name="OVEP0"/>
    <tableColumn id="450" name="OVEP1"/>
    <tableColumn id="451" name="OVEP2"/>
    <tableColumn id="452" name="OVEP3"/>
    <tableColumn id="453" name="OVEP4"/>
    <tableColumn id="454" name="OVEP5"/>
    <tableColumn id="455" name="OVEP6"/>
    <tableColumn id="456" name="OVEP7"/>
    <tableColumn id="457" name="OVEP8"/>
    <tableColumn id="458" name="OVEP9"/>
    <tableColumn id="459" name="OVEP10"/>
    <tableColumn id="460" name="OVEP11"/>
    <tableColumn id="461" name="OVEP12"/>
    <tableColumn id="462" name="OVEP13"/>
    <tableColumn id="463" name="OVEP14"/>
    <tableColumn id="464" name="OVEP15"/>
    <tableColumn id="465" name="OVEP16"/>
    <tableColumn id="466" name="OVEP17"/>
    <tableColumn id="467" name="OVEP18"/>
    <tableColumn id="468" name="OVEP19"/>
    <tableColumn id="469" name="OVEP20"/>
    <tableColumn id="470" name="OVEP21"/>
    <tableColumn id="471" name="OVEP22"/>
    <tableColumn id="472" name="OVEP23"/>
    <tableColumn id="473" name="OVEP24"/>
    <tableColumn id="474" name="OVEP25"/>
    <tableColumn id="475" name="OVEP26"/>
    <tableColumn id="476" name="OVEP27"/>
    <tableColumn id="477" name="OBEP0"/>
    <tableColumn id="478" name="OBEP1"/>
    <tableColumn id="479" name="OBEP2"/>
    <tableColumn id="480" name="OBEP3"/>
    <tableColumn id="481" name="OBEP4"/>
    <tableColumn id="482" name="OBEP5"/>
    <tableColumn id="483" name="OBEP6"/>
    <tableColumn id="484" name="OBEP7"/>
    <tableColumn id="485" name="OBEP8"/>
    <tableColumn id="486" name="OBEP9"/>
    <tableColumn id="487" name="OBEP10"/>
    <tableColumn id="488" name="OBEP11"/>
    <tableColumn id="489" name="OBEP12"/>
    <tableColumn id="490" name="OBEP13"/>
    <tableColumn id="491" name="OBEP14"/>
    <tableColumn id="492" name="OBEP15"/>
    <tableColumn id="493" name="OBEP16"/>
    <tableColumn id="494" name="OBEP17"/>
    <tableColumn id="495" name="OBEP18"/>
    <tableColumn id="496" name="OBEP19"/>
    <tableColumn id="497" name="OBEP20"/>
    <tableColumn id="498" name="OBEP21"/>
    <tableColumn id="499" name="OBEP22"/>
    <tableColumn id="500" name="OBEP23"/>
    <tableColumn id="501" name="OBEP24"/>
    <tableColumn id="502" name="OBEP25"/>
    <tableColumn id="503" name="OBEP26"/>
    <tableColumn id="504" name="OBEP27"/>
    <tableColumn id="505" name="STECo0"/>
    <tableColumn id="506" name="STECo1"/>
    <tableColumn id="507" name="STECo2"/>
    <tableColumn id="508" name="STECo3"/>
    <tableColumn id="509" name="STECo4"/>
    <tableColumn id="510" name="STECo5"/>
    <tableColumn id="511" name="STECo6"/>
    <tableColumn id="512" name="STECo7"/>
    <tableColumn id="513" name="STECo8"/>
    <tableColumn id="514" name="STECo9"/>
    <tableColumn id="515" name="STECo10"/>
    <tableColumn id="516" name="STECo11"/>
    <tableColumn id="517" name="STECo12"/>
    <tableColumn id="518" name="STECo13"/>
    <tableColumn id="519" name="STECo14"/>
    <tableColumn id="520" name="STECo15"/>
    <tableColumn id="521" name="STECo16"/>
    <tableColumn id="522" name="STECo17"/>
    <tableColumn id="523" name="STECo18"/>
    <tableColumn id="524" name="STECo19"/>
    <tableColumn id="525" name="STECo20"/>
    <tableColumn id="526" name="STECo21"/>
    <tableColumn id="527" name="STECo22"/>
    <tableColumn id="528" name="STECo23"/>
    <tableColumn id="529" name="STECo24"/>
    <tableColumn id="530" name="STECo25"/>
    <tableColumn id="531" name="STECo26"/>
    <tableColumn id="532" name="STECo27"/>
    <tableColumn id="533" name="NASCo0"/>
    <tableColumn id="534" name="NASCo1"/>
    <tableColumn id="535" name="NASCo2"/>
    <tableColumn id="536" name="NASCo3"/>
    <tableColumn id="537" name="NASCo4"/>
    <tableColumn id="538" name="NASCo5"/>
    <tableColumn id="539" name="NASCo6"/>
    <tableColumn id="540" name="NASCo7"/>
    <tableColumn id="541" name="NASCo8"/>
    <tableColumn id="542" name="NASCo9"/>
    <tableColumn id="543" name="NASCo10"/>
    <tableColumn id="544" name="NASCo11"/>
    <tableColumn id="545" name="NASCo12"/>
    <tableColumn id="546" name="NASCo13"/>
    <tableColumn id="547" name="NASCo14"/>
    <tableColumn id="548" name="NASCo15"/>
    <tableColumn id="549" name="NASCo16"/>
    <tableColumn id="550" name="NASCo17"/>
    <tableColumn id="551" name="NASCo18"/>
    <tableColumn id="552" name="NASCo19"/>
    <tableColumn id="553" name="NASCo20"/>
    <tableColumn id="554" name="NASCo21"/>
    <tableColumn id="555" name="NASCo22"/>
    <tableColumn id="556" name="NASCo23"/>
    <tableColumn id="557" name="NASCo24"/>
    <tableColumn id="558" name="NASCo25"/>
    <tableColumn id="559" name="NASCo26"/>
    <tableColumn id="560" name="NASCo27"/>
    <tableColumn id="561" name="CIRCo0"/>
    <tableColumn id="562" name="CIRCo1"/>
    <tableColumn id="563" name="CIRCo2"/>
    <tableColumn id="564" name="CIRCo3"/>
    <tableColumn id="565" name="CIRCo4"/>
    <tableColumn id="566" name="CIRCo5"/>
    <tableColumn id="567" name="CIRCo6"/>
    <tableColumn id="568" name="CIRCo7"/>
    <tableColumn id="569" name="CIRCo8"/>
    <tableColumn id="570" name="CIRCo9"/>
    <tableColumn id="571" name="CIRCo10"/>
    <tableColumn id="572" name="CIRCo11"/>
    <tableColumn id="573" name="CIRCo12"/>
    <tableColumn id="574" name="CIRCo13"/>
    <tableColumn id="575" name="CIRCo14"/>
    <tableColumn id="576" name="CIRCo15"/>
    <tableColumn id="577" name="CIRCo16"/>
    <tableColumn id="578" name="CIRCo17"/>
    <tableColumn id="579" name="CIRCo18"/>
    <tableColumn id="580" name="CIRCo19"/>
    <tableColumn id="581" name="CIRCo20"/>
    <tableColumn id="582" name="CIRCo21"/>
    <tableColumn id="583" name="CIRCo22"/>
    <tableColumn id="584" name="CIRCo23"/>
    <tableColumn id="585" name="CIRCo24"/>
    <tableColumn id="586" name="CIRCo25"/>
    <tableColumn id="587" name="CIRCo26"/>
    <tableColumn id="588" name="CIRCo27"/>
    <tableColumn id="589" name="HCCCo0"/>
    <tableColumn id="590" name="HCCCo1"/>
    <tableColumn id="591" name="HCCCo2"/>
    <tableColumn id="592" name="HCCCo3"/>
    <tableColumn id="593" name="HCCCo4"/>
    <tableColumn id="594" name="HCCCo5"/>
    <tableColumn id="595" name="HCCCo6"/>
    <tableColumn id="596" name="HCCCo7"/>
    <tableColumn id="597" name="HCCCo8"/>
    <tableColumn id="598" name="HCCCo9"/>
    <tableColumn id="599" name="HCCCo10"/>
    <tableColumn id="600" name="HCCCo11"/>
    <tableColumn id="601" name="HCCCo12"/>
    <tableColumn id="602" name="HCCCo13"/>
    <tableColumn id="603" name="HCCCo14"/>
    <tableColumn id="604" name="HCCCo15"/>
    <tableColumn id="605" name="HCCCo16"/>
    <tableColumn id="606" name="HCCCo17"/>
    <tableColumn id="607" name="HCCCo18"/>
    <tableColumn id="608" name="HCCCo19"/>
    <tableColumn id="609" name="HCCCo20"/>
    <tableColumn id="610" name="HCCCo21"/>
    <tableColumn id="611" name="HCCCo22"/>
    <tableColumn id="612" name="HCCCo23"/>
    <tableColumn id="613" name="HCCCo24"/>
    <tableColumn id="614" name="HCCCo25"/>
    <tableColumn id="615" name="HCCCo26"/>
    <tableColumn id="616" name="HCCCo27"/>
    <tableColumn id="617" name="LIDCo0"/>
    <tableColumn id="618" name="LICCo1"/>
    <tableColumn id="619" name="LIDCo1"/>
    <tableColumn id="620" name="LICCo2"/>
    <tableColumn id="621" name="LIDCo2"/>
    <tableColumn id="622" name="LICCo3"/>
    <tableColumn id="623" name="LIDCo3"/>
    <tableColumn id="624" name="LICCo4"/>
    <tableColumn id="625" name="LIDCo4"/>
    <tableColumn id="626" name="LICCo5"/>
    <tableColumn id="627" name="LIDCo5"/>
    <tableColumn id="628" name="LICCo6"/>
    <tableColumn id="629" name="LIDCo6"/>
    <tableColumn id="630" name="LICCo7"/>
    <tableColumn id="631" name="LIDCo7"/>
    <tableColumn id="632" name="LICCo8"/>
    <tableColumn id="633" name="LIDCo8"/>
    <tableColumn id="634" name="LICCo9"/>
    <tableColumn id="635" name="LIDCo9"/>
    <tableColumn id="636" name="LICCo10"/>
    <tableColumn id="637" name="LIDCo10"/>
    <tableColumn id="638" name="LICCo11"/>
    <tableColumn id="639" name="LIDCo11"/>
    <tableColumn id="640" name="LICCo12"/>
    <tableColumn id="641" name="LIDCo12"/>
    <tableColumn id="642" name="LICCo13"/>
    <tableColumn id="643" name="LIDCo13"/>
    <tableColumn id="644" name="LICCo14"/>
    <tableColumn id="645" name="NADCo0"/>
    <tableColumn id="646" name="NADCo1"/>
    <tableColumn id="647" name="NADCo2"/>
    <tableColumn id="648" name="NADCo3"/>
    <tableColumn id="649" name="NADCo4"/>
    <tableColumn id="650" name="NADCo5"/>
    <tableColumn id="651" name="NADCo6"/>
    <tableColumn id="652" name="NADCo7"/>
    <tableColumn id="653" name="NADCo8"/>
    <tableColumn id="654" name="NADCo9"/>
    <tableColumn id="655" name="NADCo10"/>
    <tableColumn id="656" name="NADCo11"/>
    <tableColumn id="657" name="NADCo12"/>
    <tableColumn id="658" name="NADCo13"/>
    <tableColumn id="659" name="NADCo14"/>
    <tableColumn id="660" name="NADCo15"/>
    <tableColumn id="661" name="NADCo16"/>
    <tableColumn id="662" name="NADCo17"/>
    <tableColumn id="663" name="NADCo18"/>
    <tableColumn id="664" name="NADCo19"/>
    <tableColumn id="665" name="NADCo20"/>
    <tableColumn id="666" name="NADCo21"/>
    <tableColumn id="667" name="NADCo22"/>
    <tableColumn id="668" name="NADCo23"/>
    <tableColumn id="669" name="NADCo24"/>
    <tableColumn id="670" name="NADCo25"/>
    <tableColumn id="671" name="NADCo26"/>
    <tableColumn id="672" name="NADCo27"/>
    <tableColumn id="673" name="CHDCo0"/>
    <tableColumn id="674" name="CHDCo1"/>
    <tableColumn id="675" name="CHDCo2"/>
    <tableColumn id="676" name="CHDCo3"/>
    <tableColumn id="677" name="CHDCo4"/>
    <tableColumn id="678" name="CHDCo5"/>
    <tableColumn id="679" name="CHDCo6"/>
    <tableColumn id="680" name="CHDCo7"/>
    <tableColumn id="681" name="CHDCo8"/>
    <tableColumn id="682" name="CHDCo9"/>
    <tableColumn id="683" name="CHDCo10"/>
    <tableColumn id="684" name="CHDCo11"/>
    <tableColumn id="685" name="CHDCo12"/>
    <tableColumn id="686" name="CHDCo13"/>
    <tableColumn id="687" name="CHDCo14"/>
    <tableColumn id="688" name="CHDCo15"/>
    <tableColumn id="689" name="CHDCo16"/>
    <tableColumn id="690" name="CHDCo17"/>
    <tableColumn id="691" name="CHDCo18"/>
    <tableColumn id="692" name="CHDCo19"/>
    <tableColumn id="693" name="CHDCo20"/>
    <tableColumn id="694" name="CHDCo21"/>
    <tableColumn id="695" name="CHDCo22"/>
    <tableColumn id="696" name="CHDCo23"/>
    <tableColumn id="697" name="CHDCo24"/>
    <tableColumn id="698" name="CHDCo25"/>
    <tableColumn id="699" name="CHDCo26"/>
    <tableColumn id="700" name="CHDCo27"/>
    <tableColumn id="701" name="CHDDCo0"/>
    <tableColumn id="702" name="CHDDCo1"/>
    <tableColumn id="703" name="CHDDCo2"/>
    <tableColumn id="704" name="CHDDCo3"/>
    <tableColumn id="705" name="CHDDCo4"/>
    <tableColumn id="706" name="CHDDCo5"/>
    <tableColumn id="707" name="CHDDCo6"/>
    <tableColumn id="708" name="CHDDCo7"/>
    <tableColumn id="709" name="CHDDCo8"/>
    <tableColumn id="710" name="CHDDCo9"/>
    <tableColumn id="711" name="CHDDCo10"/>
    <tableColumn id="712" name="CHDDCo11"/>
    <tableColumn id="713" name="CHDDCo12"/>
    <tableColumn id="714" name="CHDDCo13"/>
    <tableColumn id="715" name="CHDDCo14"/>
    <tableColumn id="716" name="CHDDCo15"/>
    <tableColumn id="717" name="CHDDCo16"/>
    <tableColumn id="718" name="CHDDCo17"/>
    <tableColumn id="719" name="CHDDCo18"/>
    <tableColumn id="720" name="CHDDCo19"/>
    <tableColumn id="721" name="CHDDCo20"/>
    <tableColumn id="722" name="CHDDCo21"/>
    <tableColumn id="723" name="CHDDCo22"/>
    <tableColumn id="724" name="CHDDCo23"/>
    <tableColumn id="725" name="CHDDCo24"/>
    <tableColumn id="726" name="CHDDCo25"/>
    <tableColumn id="727" name="CHDDCo26"/>
    <tableColumn id="728" name="CHDDCo27"/>
    <tableColumn id="729" name="T2DCo0"/>
    <tableColumn id="730" name="T2DCo1"/>
    <tableColumn id="731" name="T2DCo2"/>
    <tableColumn id="732" name="T2DCo3"/>
    <tableColumn id="733" name="T2DCo4"/>
    <tableColumn id="734" name="T2DCo5"/>
    <tableColumn id="735" name="T2DCo6"/>
    <tableColumn id="736" name="T2DCo7"/>
    <tableColumn id="737" name="T2DCo8"/>
    <tableColumn id="738" name="T2DCo9"/>
    <tableColumn id="739" name="T2DCo10"/>
    <tableColumn id="740" name="T2DCo11"/>
    <tableColumn id="741" name="T2DCo12"/>
    <tableColumn id="742" name="T2DCo13"/>
    <tableColumn id="743" name="T2DCo14"/>
    <tableColumn id="744" name="T2DCo15"/>
    <tableColumn id="745" name="T2DCo16"/>
    <tableColumn id="746" name="T2DCo17"/>
    <tableColumn id="747" name="T2DCo18"/>
    <tableColumn id="748" name="T2DCo19"/>
    <tableColumn id="749" name="T2DCo20"/>
    <tableColumn id="750" name="T2DCo21"/>
    <tableColumn id="751" name="T2DCo22"/>
    <tableColumn id="752" name="T2DCo23"/>
    <tableColumn id="753" name="T2DCo24"/>
    <tableColumn id="754" name="T2DCo25"/>
    <tableColumn id="755" name="T2DCo26"/>
    <tableColumn id="756" name="T2DCo27"/>
    <tableColumn id="757" name="T2DDCo0"/>
    <tableColumn id="758" name="T2DDCo1"/>
    <tableColumn id="759" name="T2DDCo2"/>
    <tableColumn id="760" name="T2DDCo3"/>
    <tableColumn id="761" name="T2DDCo4"/>
    <tableColumn id="762" name="T2DDCo5"/>
    <tableColumn id="763" name="T2DDCo6"/>
    <tableColumn id="764" name="T2DDCo7"/>
    <tableColumn id="765" name="T2DDCo8"/>
    <tableColumn id="766" name="T2DDCo9"/>
    <tableColumn id="767" name="T2DDCo10"/>
    <tableColumn id="768" name="T2DDCo11"/>
    <tableColumn id="769" name="T2DDCo12"/>
    <tableColumn id="770" name="T2DDCo13"/>
    <tableColumn id="771" name="T2DDCo14"/>
    <tableColumn id="772" name="T2DDCo15"/>
    <tableColumn id="773" name="T2DDCo16"/>
    <tableColumn id="774" name="T2DDCo17"/>
    <tableColumn id="775" name="T2DDCo18"/>
    <tableColumn id="776" name="T2DDCo19"/>
    <tableColumn id="777" name="T2DDCo20"/>
    <tableColumn id="778" name="T2DDCo21"/>
    <tableColumn id="779" name="T2DDCo22"/>
    <tableColumn id="780" name="T2DDCo23"/>
    <tableColumn id="781" name="T2DDCo24"/>
    <tableColumn id="782" name="T2DDCo25"/>
    <tableColumn id="783" name="T2DDCo26"/>
    <tableColumn id="784" name="T2DDCo27"/>
    <tableColumn id="785" name="OveCo0"/>
    <tableColumn id="786" name="OveCo1"/>
    <tableColumn id="787" name="OveCo2"/>
    <tableColumn id="788" name="OveCo3"/>
    <tableColumn id="789" name="OveCo4"/>
    <tableColumn id="790" name="OveCo5"/>
    <tableColumn id="791" name="OveCo6"/>
    <tableColumn id="792" name="OveCo7"/>
    <tableColumn id="793" name="OveCo8"/>
    <tableColumn id="794" name="OveCo9"/>
    <tableColumn id="795" name="OveCo10"/>
    <tableColumn id="796" name="OveCo11"/>
    <tableColumn id="797" name="OveCo12"/>
    <tableColumn id="798" name="OveCo13"/>
    <tableColumn id="799" name="OveCo14"/>
    <tableColumn id="800" name="OveCo15"/>
    <tableColumn id="801" name="OveCo16"/>
    <tableColumn id="802" name="OveCo17"/>
    <tableColumn id="803" name="OveCo18"/>
    <tableColumn id="804" name="OveCo19"/>
    <tableColumn id="805" name="OveCo20"/>
    <tableColumn id="806" name="OveCo21"/>
    <tableColumn id="807" name="OveCo22"/>
    <tableColumn id="808" name="OveCo23"/>
    <tableColumn id="809" name="OveCo24"/>
    <tableColumn id="810" name="OveCo25"/>
    <tableColumn id="811" name="OveCo26"/>
    <tableColumn id="812" name="OveCo27"/>
    <tableColumn id="813" name="ObeCo0"/>
    <tableColumn id="814" name="ObeCo1"/>
    <tableColumn id="815" name="ObeCo2"/>
    <tableColumn id="816" name="ObeCo3"/>
    <tableColumn id="817" name="ObeCo4"/>
    <tableColumn id="818" name="ObeCo5"/>
    <tableColumn id="819" name="ObeCo6"/>
    <tableColumn id="820" name="ObeCo7"/>
    <tableColumn id="821" name="ObeCo8"/>
    <tableColumn id="822" name="ObeCo9"/>
    <tableColumn id="823" name="ObeCo10"/>
    <tableColumn id="824" name="ObeCo11"/>
    <tableColumn id="825" name="ObeCo12"/>
    <tableColumn id="826" name="ObeCo13"/>
    <tableColumn id="827" name="ObeCo14"/>
    <tableColumn id="828" name="ObeCo15"/>
    <tableColumn id="829" name="ObeCo16"/>
    <tableColumn id="830" name="ObeCo17"/>
    <tableColumn id="831" name="ObeCo18"/>
    <tableColumn id="832" name="ObeCo19"/>
    <tableColumn id="833" name="ObeCo20"/>
    <tableColumn id="834" name="ObeCo21"/>
    <tableColumn id="835" name="ObeCo22"/>
    <tableColumn id="836" name="ObeCo23"/>
    <tableColumn id="837" name="ObeCo24"/>
    <tableColumn id="838" name="ObeCo25"/>
    <tableColumn id="839" name="ObeCo26"/>
    <tableColumn id="840" name="ObeCo27"/>
    <tableColumn id="841" name="SteDa0"/>
    <tableColumn id="842" name="SteDa1"/>
    <tableColumn id="843" name="SteDa2"/>
    <tableColumn id="844" name="SteDa3"/>
    <tableColumn id="845" name="SteDa4"/>
    <tableColumn id="846" name="SteDa5"/>
    <tableColumn id="847" name="SteDa6"/>
    <tableColumn id="848" name="SteDa7"/>
    <tableColumn id="849" name="SteDa8"/>
    <tableColumn id="850" name="SteDa9"/>
    <tableColumn id="851" name="SteDa10"/>
    <tableColumn id="852" name="SteDa11"/>
    <tableColumn id="853" name="SteDa12"/>
    <tableColumn id="854" name="SteDa13"/>
    <tableColumn id="855" name="SteDa14"/>
    <tableColumn id="856" name="SteDa15"/>
    <tableColumn id="857" name="SteDa16"/>
    <tableColumn id="858" name="SteDa17"/>
    <tableColumn id="859" name="SteDa18"/>
    <tableColumn id="860" name="SteDa19"/>
    <tableColumn id="861" name="SteDa20"/>
    <tableColumn id="862" name="SteDa21"/>
    <tableColumn id="863" name="SteDa22"/>
    <tableColumn id="864" name="SteDa23"/>
    <tableColumn id="865" name="SteDa24"/>
    <tableColumn id="866" name="SteDa25"/>
    <tableColumn id="867" name="SteDa26"/>
    <tableColumn id="868" name="SteDa27"/>
    <tableColumn id="869" name="NASDa0"/>
    <tableColumn id="870" name="NASDa1"/>
    <tableColumn id="871" name="NASDa2"/>
    <tableColumn id="872" name="NASDa3"/>
    <tableColumn id="873" name="NASDa4"/>
    <tableColumn id="874" name="NASDa5"/>
    <tableColumn id="875" name="NASDa6"/>
    <tableColumn id="876" name="NASDa7"/>
    <tableColumn id="877" name="NASDa8"/>
    <tableColumn id="878" name="NASDa9"/>
    <tableColumn id="879" name="NASDa10"/>
    <tableColumn id="880" name="NASDa11"/>
    <tableColumn id="881" name="NASDa12"/>
    <tableColumn id="882" name="NASDa13"/>
    <tableColumn id="883" name="NASDa14"/>
    <tableColumn id="884" name="NASDa15"/>
    <tableColumn id="885" name="NASDa16"/>
    <tableColumn id="886" name="NASDa17"/>
    <tableColumn id="887" name="NASDa18"/>
    <tableColumn id="888" name="NASDa19"/>
    <tableColumn id="889" name="NASDa20"/>
    <tableColumn id="890" name="NASDa21"/>
    <tableColumn id="891" name="NASDa22"/>
    <tableColumn id="892" name="NASDa23"/>
    <tableColumn id="893" name="NASDa24"/>
    <tableColumn id="894" name="NASDa25"/>
    <tableColumn id="895" name="NASDa26"/>
    <tableColumn id="896" name="NASDa27"/>
    <tableColumn id="897" name="CIRDa0"/>
    <tableColumn id="898" name="CIRDa1"/>
    <tableColumn id="899" name="CIRDa2"/>
    <tableColumn id="900" name="CIRDa3"/>
    <tableColumn id="901" name="CIRDa4"/>
    <tableColumn id="902" name="CIRDa5"/>
    <tableColumn id="903" name="CIRDa6"/>
    <tableColumn id="904" name="CIRDa7"/>
    <tableColumn id="905" name="CIRDa8"/>
    <tableColumn id="906" name="CIRDa9"/>
    <tableColumn id="907" name="CIRDa10"/>
    <tableColumn id="908" name="CIRDa11"/>
    <tableColumn id="909" name="CIRDa12"/>
    <tableColumn id="910" name="CIRDa13"/>
    <tableColumn id="911" name="CIRDa14"/>
    <tableColumn id="912" name="CIRDa15"/>
    <tableColumn id="913" name="CIRDa16"/>
    <tableColumn id="914" name="CIRDa17"/>
    <tableColumn id="915" name="CIRDa18"/>
    <tableColumn id="916" name="CIRDa19"/>
    <tableColumn id="917" name="CIRDa20"/>
    <tableColumn id="918" name="CIRDa21"/>
    <tableColumn id="919" name="CIRDa22"/>
    <tableColumn id="920" name="CIRDa23"/>
    <tableColumn id="921" name="CIRDa24"/>
    <tableColumn id="922" name="CIRDa25"/>
    <tableColumn id="923" name="CIRDa26"/>
    <tableColumn id="924" name="CIRDa27"/>
    <tableColumn id="925" name="HCCDa0"/>
    <tableColumn id="926" name="HCCDa1"/>
    <tableColumn id="927" name="HCCDa2"/>
    <tableColumn id="928" name="HCCDa3"/>
    <tableColumn id="929" name="HCCDa4"/>
    <tableColumn id="930" name="HCCDa5"/>
    <tableColumn id="931" name="HCCDa6"/>
    <tableColumn id="932" name="HCCDa7"/>
    <tableColumn id="933" name="HCCDa8"/>
    <tableColumn id="934" name="HCCDa9"/>
    <tableColumn id="935" name="HCCDa10"/>
    <tableColumn id="936" name="HCCDa11"/>
    <tableColumn id="937" name="HCCDa12"/>
    <tableColumn id="938" name="HCCDa13"/>
    <tableColumn id="939" name="HCCDa14"/>
    <tableColumn id="940" name="HCCDa15"/>
    <tableColumn id="941" name="HCCDa16"/>
    <tableColumn id="942" name="HCCDa17"/>
    <tableColumn id="943" name="HCCDa18"/>
    <tableColumn id="944" name="HCCDa19"/>
    <tableColumn id="945" name="HCCDa20"/>
    <tableColumn id="946" name="HCCDa21"/>
    <tableColumn id="947" name="HCCDa22"/>
    <tableColumn id="948" name="HCCDa23"/>
    <tableColumn id="949" name="HCCDa24"/>
    <tableColumn id="950" name="HCCDa25"/>
    <tableColumn id="951" name="HCCDa26"/>
    <tableColumn id="952" name="HCCDa27"/>
    <tableColumn id="953" name="LIDDa0"/>
    <tableColumn id="954" name="LIDDa1"/>
    <tableColumn id="955" name="LIDDa2"/>
    <tableColumn id="956" name="LIDDa3"/>
    <tableColumn id="957" name="LIDDa4"/>
    <tableColumn id="958" name="LIDDa5"/>
    <tableColumn id="959" name="LIDDa6"/>
    <tableColumn id="960" name="LIDDa7"/>
    <tableColumn id="961" name="LIDDa8"/>
    <tableColumn id="962" name="LIDDa9"/>
    <tableColumn id="963" name="LIDDa10"/>
    <tableColumn id="964" name="LIDDa11"/>
    <tableColumn id="965" name="LIDDa12"/>
    <tableColumn id="966" name="LIDDa13"/>
    <tableColumn id="967" name="LIDDa14"/>
    <tableColumn id="968" name="LIDDa15"/>
    <tableColumn id="969" name="LIDDa16"/>
    <tableColumn id="970" name="LIDDa17"/>
    <tableColumn id="971" name="LIDDa18"/>
    <tableColumn id="972" name="LIDDa19"/>
    <tableColumn id="973" name="LIDDa20"/>
    <tableColumn id="974" name="LIDDa21"/>
    <tableColumn id="975" name="LIDDa22"/>
    <tableColumn id="976" name="LIDDa23"/>
    <tableColumn id="977" name="LIDDa24"/>
    <tableColumn id="978" name="LIDDa25"/>
    <tableColumn id="979" name="LIDDa26"/>
    <tableColumn id="980" name="LIDDa27"/>
    <tableColumn id="981" name="NADDa0"/>
    <tableColumn id="982" name="NADDa1"/>
    <tableColumn id="983" name="NADDa2"/>
    <tableColumn id="984" name="NADDa3"/>
    <tableColumn id="985" name="NADDa4"/>
    <tableColumn id="986" name="NADDa5"/>
    <tableColumn id="987" name="NADDa6"/>
    <tableColumn id="988" name="NADDa7"/>
    <tableColumn id="989" name="NADDa8"/>
    <tableColumn id="990" name="NADDa9"/>
    <tableColumn id="991" name="NADDa10"/>
    <tableColumn id="992" name="NADDa11"/>
    <tableColumn id="993" name="NADDa12"/>
    <tableColumn id="994" name="NADDa13"/>
    <tableColumn id="995" name="NADDa14"/>
    <tableColumn id="996" name="NADDa15"/>
    <tableColumn id="997" name="NADDa16"/>
    <tableColumn id="998" name="NADDa17"/>
    <tableColumn id="999" name="NADDa18"/>
    <tableColumn id="1000" name="NADDa19"/>
    <tableColumn id="1001" name="NADDa20"/>
    <tableColumn id="1002" name="NADDa21"/>
    <tableColumn id="1003" name="NADDa22"/>
    <tableColumn id="1004" name="NADDa23"/>
    <tableColumn id="1005" name="NADDa24"/>
    <tableColumn id="1006" name="NADDa25"/>
    <tableColumn id="1007" name="NADDa26"/>
    <tableColumn id="1008" name="NADDa27"/>
    <tableColumn id="1009" name="CHDDa0"/>
    <tableColumn id="1010" name="CHDDa1"/>
    <tableColumn id="1011" name="CHDDa2"/>
    <tableColumn id="1012" name="CHDDa3"/>
    <tableColumn id="1013" name="CHDDa4"/>
    <tableColumn id="1014" name="CHDDa5"/>
    <tableColumn id="1015" name="CHDDa6"/>
    <tableColumn id="1016" name="CHDDa7"/>
    <tableColumn id="1017" name="CHDDa8"/>
    <tableColumn id="1018" name="CHDDa9"/>
    <tableColumn id="1019" name="CHDDa10"/>
    <tableColumn id="1020" name="CHDDa11"/>
    <tableColumn id="1021" name="CHDDa12"/>
    <tableColumn id="1022" name="CHDDa13"/>
    <tableColumn id="1023" name="CHDDa14"/>
    <tableColumn id="1024" name="CHDDa15"/>
    <tableColumn id="1025" name="CHDDa16"/>
    <tableColumn id="1026" name="CHDDa17"/>
    <tableColumn id="1027" name="CHDDa18"/>
    <tableColumn id="1028" name="CHDDa19"/>
    <tableColumn id="1029" name="CHDDa20"/>
    <tableColumn id="1030" name="CHDDa21"/>
    <tableColumn id="1031" name="CHDDa22"/>
    <tableColumn id="1032" name="CHDDa23"/>
    <tableColumn id="1033" name="CHDDa24"/>
    <tableColumn id="1034" name="CHDDa25"/>
    <tableColumn id="1035" name="CHDDa26"/>
    <tableColumn id="1036" name="CHDDa27"/>
    <tableColumn id="1037" name="CHDDDa0"/>
    <tableColumn id="1038" name="CHDDDa1"/>
    <tableColumn id="1039" name="CHDDDa2"/>
    <tableColumn id="1040" name="CHDDDa3"/>
    <tableColumn id="1041" name="CHDDDa4"/>
    <tableColumn id="1042" name="CHDDDa5"/>
    <tableColumn id="1043" name="CHDDDa6"/>
    <tableColumn id="1044" name="CHDDDa7"/>
    <tableColumn id="1045" name="CHDDDa8"/>
    <tableColumn id="1046" name="CHDDDa9"/>
    <tableColumn id="1047" name="CHDDDa10"/>
    <tableColumn id="1048" name="CHDDDa11"/>
    <tableColumn id="1049" name="CHDDDa12"/>
    <tableColumn id="1050" name="CHDDDa13"/>
    <tableColumn id="1051" name="CHDDDa14"/>
    <tableColumn id="1052" name="CHDDDa15"/>
    <tableColumn id="1053" name="CHDDDa16"/>
    <tableColumn id="1054" name="CHDDDa17"/>
    <tableColumn id="1055" name="CHDDDa18"/>
    <tableColumn id="1056" name="CHDDDa19"/>
    <tableColumn id="1057" name="CHDDDa20"/>
    <tableColumn id="1058" name="CHDDDa21"/>
    <tableColumn id="1059" name="CHDDDa22"/>
    <tableColumn id="1060" name="CHDDDa23"/>
    <tableColumn id="1061" name="CHDDDa24"/>
    <tableColumn id="1062" name="CHDDDa25"/>
    <tableColumn id="1063" name="CHDDDa26"/>
    <tableColumn id="1064" name="CHDDDa27"/>
    <tableColumn id="1065" name="T2DDa0"/>
    <tableColumn id="1066" name="T2DDa1"/>
    <tableColumn id="1067" name="T2DDa2"/>
    <tableColumn id="1068" name="T2DDa3"/>
    <tableColumn id="1069" name="T2DDa4"/>
    <tableColumn id="1070" name="T2DDa5"/>
    <tableColumn id="1071" name="T2DDa6"/>
    <tableColumn id="1072" name="T2DDa7"/>
    <tableColumn id="1073" name="T2DDa8"/>
    <tableColumn id="1074" name="T2DDa9"/>
    <tableColumn id="1075" name="T2DDa10"/>
    <tableColumn id="1076" name="T2DDa11"/>
    <tableColumn id="1077" name="T2DDa12"/>
    <tableColumn id="1078" name="T2DDa13"/>
    <tableColumn id="1079" name="T2DDa14"/>
    <tableColumn id="1080" name="T2DDa15"/>
    <tableColumn id="1081" name="T2DDa16"/>
    <tableColumn id="1082" name="T2DDa17"/>
    <tableColumn id="1083" name="T2DDa18"/>
    <tableColumn id="1084" name="T2DDa19"/>
    <tableColumn id="1085" name="T2DDa20"/>
    <tableColumn id="1086" name="T2DDa21"/>
    <tableColumn id="1087" name="T2DDa22"/>
    <tableColumn id="1088" name="T2DDa23"/>
    <tableColumn id="1089" name="T2DDa24"/>
    <tableColumn id="1090" name="T2DDa25"/>
    <tableColumn id="1091" name="T2DDa26"/>
    <tableColumn id="1092" name="T2DDa27"/>
    <tableColumn id="1093" name="T2DDDa0"/>
    <tableColumn id="1094" name="T2DDDa1"/>
    <tableColumn id="1095" name="T2DDDa2"/>
    <tableColumn id="1096" name="T2DDDa3"/>
    <tableColumn id="1097" name="T2DDDa4"/>
    <tableColumn id="1098" name="T2DDDa5"/>
    <tableColumn id="1099" name="T2DDDa6"/>
    <tableColumn id="1100" name="T2DDDa7"/>
    <tableColumn id="1101" name="T2DDDa8"/>
    <tableColumn id="1102" name="T2DDDa9"/>
    <tableColumn id="1103" name="T2DDDa10"/>
    <tableColumn id="1104" name="T2DDDa11"/>
    <tableColumn id="1105" name="T2DDDa12"/>
    <tableColumn id="1106" name="T2DDDa13"/>
    <tableColumn id="1107" name="T2DDDa14"/>
    <tableColumn id="1108" name="T2DDDa15"/>
    <tableColumn id="1109" name="T2DDDa16"/>
    <tableColumn id="1110" name="T2DDDa17"/>
    <tableColumn id="1111" name="T2DDDa18"/>
    <tableColumn id="1112" name="T2DDDa19"/>
    <tableColumn id="1113" name="T2DDDa20"/>
    <tableColumn id="1114" name="T2DDDa21"/>
    <tableColumn id="1115" name="T2DDDa22"/>
    <tableColumn id="1116" name="T2DDDa23"/>
    <tableColumn id="1117" name="T2DDDa24"/>
    <tableColumn id="1118" name="T2DDDa25"/>
    <tableColumn id="1119" name="T2DDDa26"/>
    <tableColumn id="1120" name="T2DDDa27"/>
    <tableColumn id="1121" name="OveDa0"/>
    <tableColumn id="1122" name="OveDa1"/>
    <tableColumn id="1123" name="OveDa2"/>
    <tableColumn id="1124" name="OveDa3"/>
    <tableColumn id="1125" name="OveDa4"/>
    <tableColumn id="1126" name="OveDa5"/>
    <tableColumn id="1127" name="OveDa6"/>
    <tableColumn id="1128" name="OveDa7"/>
    <tableColumn id="1129" name="OveDa8"/>
    <tableColumn id="1130" name="OveDa9"/>
    <tableColumn id="1131" name="OveDa10"/>
    <tableColumn id="1132" name="OveDa11"/>
    <tableColumn id="1133" name="OveDa12"/>
    <tableColumn id="1134" name="OveDa13"/>
    <tableColumn id="1135" name="OveDa14"/>
    <tableColumn id="1136" name="OveDa15"/>
    <tableColumn id="1137" name="OveDa16"/>
    <tableColumn id="1138" name="OveDa17"/>
    <tableColumn id="1139" name="OveDa18"/>
    <tableColumn id="1140" name="OveDa19"/>
    <tableColumn id="1141" name="OveDa20"/>
    <tableColumn id="1142" name="OveDa21"/>
    <tableColumn id="1143" name="OveDa22"/>
    <tableColumn id="1144" name="OveDa23"/>
    <tableColumn id="1145" name="OveDa24"/>
    <tableColumn id="1146" name="OveDa25"/>
    <tableColumn id="1147" name="OveDa26"/>
    <tableColumn id="1148" name="OveDa27"/>
    <tableColumn id="1149" name="ObeDa0"/>
    <tableColumn id="1150" name="ObeDa1"/>
    <tableColumn id="1151" name="ObeDa2"/>
    <tableColumn id="1152" name="ObeDa3"/>
    <tableColumn id="1153" name="ObeDa4"/>
    <tableColumn id="1154" name="ObeDa5"/>
    <tableColumn id="1155" name="ObeDa6"/>
    <tableColumn id="1156" name="ObeDa7"/>
    <tableColumn id="1157" name="ObeDa8"/>
    <tableColumn id="1158" name="ObeDa9"/>
    <tableColumn id="1159" name="ObeDa10"/>
    <tableColumn id="1160" name="ObeDa11"/>
    <tableColumn id="1161" name="ObeDa12"/>
    <tableColumn id="1162" name="ObeDa13"/>
    <tableColumn id="1163" name="ObeDa14"/>
    <tableColumn id="1164" name="ObeDa15"/>
    <tableColumn id="1165" name="ObeDa16"/>
    <tableColumn id="1166" name="ObeDa17"/>
    <tableColumn id="1167" name="ObeDa18"/>
    <tableColumn id="1168" name="ObeDa19"/>
    <tableColumn id="1169" name="ObeDa20"/>
    <tableColumn id="1170" name="ObeDa21"/>
    <tableColumn id="1171" name="ObeDa22"/>
    <tableColumn id="1172" name="ObeDa23"/>
    <tableColumn id="1173" name="ObeDa24"/>
    <tableColumn id="1174" name="ObeDa25"/>
    <tableColumn id="1175" name="ObeDa26"/>
    <tableColumn id="1176" name="ObeDa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SH27"/>
  <sheetViews>
    <sheetView topLeftCell="AKM1" workbookViewId="0">
      <selection activeCell="AJR5" sqref="AJR5"/>
    </sheetView>
  </sheetViews>
  <sheetFormatPr defaultRowHeight="15" x14ac:dyDescent="0.25"/>
  <cols>
    <col min="1" max="1" width="22.5703125" bestFit="1" customWidth="1"/>
    <col min="2" max="2" width="15.5703125" bestFit="1" customWidth="1"/>
    <col min="13" max="30" width="9.5703125" customWidth="1"/>
    <col min="31" max="31" width="10.7109375" bestFit="1" customWidth="1"/>
    <col min="41" max="58" width="9.7109375" customWidth="1"/>
    <col min="69" max="86" width="10" customWidth="1"/>
    <col min="97" max="114" width="10.140625" customWidth="1"/>
    <col min="125" max="142" width="9.85546875" customWidth="1"/>
    <col min="153" max="170" width="10" customWidth="1"/>
    <col min="181" max="198" width="9.28515625" customWidth="1"/>
    <col min="209" max="226" width="10" customWidth="1"/>
    <col min="265" max="282" width="9.85546875" customWidth="1"/>
    <col min="311" max="320" width="9.28515625" customWidth="1"/>
    <col min="321" max="338" width="10.28515625" customWidth="1"/>
    <col min="349" max="366" width="10" customWidth="1"/>
    <col min="367" max="376" width="10.28515625" customWidth="1"/>
    <col min="377" max="394" width="11.28515625" customWidth="1"/>
    <col min="405" max="422" width="9.5703125" customWidth="1"/>
    <col min="423" max="432" width="9.85546875" customWidth="1"/>
    <col min="433" max="450" width="10.85546875" customWidth="1"/>
    <col min="461" max="478" width="10" customWidth="1"/>
    <col min="489" max="506" width="9.85546875" customWidth="1"/>
    <col min="507" max="516" width="9.42578125" customWidth="1"/>
    <col min="517" max="534" width="10.42578125" customWidth="1"/>
    <col min="535" max="544" width="10.140625" customWidth="1"/>
    <col min="545" max="562" width="11.140625" customWidth="1"/>
    <col min="563" max="572" width="9.28515625" customWidth="1"/>
    <col min="573" max="590" width="10.28515625" customWidth="1"/>
    <col min="591" max="600" width="10" customWidth="1"/>
    <col min="601" max="618" width="11" customWidth="1"/>
    <col min="638" max="638" width="10" customWidth="1"/>
    <col min="639" max="639" width="10.140625" customWidth="1"/>
    <col min="640" max="640" width="10" customWidth="1"/>
    <col min="641" max="641" width="10.140625" customWidth="1"/>
    <col min="642" max="642" width="10" customWidth="1"/>
    <col min="643" max="643" width="10.140625" customWidth="1"/>
    <col min="644" max="644" width="10" customWidth="1"/>
    <col min="645" max="645" width="10.140625" customWidth="1"/>
    <col min="646" max="646" width="10" customWidth="1"/>
    <col min="647" max="656" width="10.42578125" customWidth="1"/>
    <col min="657" max="674" width="11.42578125" customWidth="1"/>
    <col min="675" max="684" width="10.140625" customWidth="1"/>
    <col min="685" max="702" width="11.140625" customWidth="1"/>
    <col min="703" max="712" width="11.42578125" customWidth="1"/>
    <col min="713" max="730" width="12.42578125" customWidth="1"/>
    <col min="731" max="740" width="9.7109375" customWidth="1"/>
    <col min="741" max="758" width="10.7109375" customWidth="1"/>
    <col min="759" max="768" width="11" customWidth="1"/>
    <col min="769" max="786" width="12" customWidth="1"/>
    <col min="787" max="796" width="10" customWidth="1"/>
    <col min="797" max="814" width="11" customWidth="1"/>
    <col min="815" max="824" width="10.140625" customWidth="1"/>
    <col min="825" max="842" width="11.140625" customWidth="1"/>
    <col min="843" max="852" width="9.28515625" customWidth="1"/>
    <col min="853" max="870" width="10.28515625" customWidth="1"/>
    <col min="871" max="880" width="10.140625" customWidth="1"/>
    <col min="881" max="898" width="11.140625" customWidth="1"/>
    <col min="899" max="908" width="9.28515625" customWidth="1"/>
    <col min="909" max="926" width="10.28515625" customWidth="1"/>
    <col min="927" max="936" width="10" customWidth="1"/>
    <col min="937" max="954" width="11" customWidth="1"/>
    <col min="965" max="982" width="10.140625" customWidth="1"/>
    <col min="983" max="992" width="10.42578125" customWidth="1"/>
    <col min="993" max="1010" width="11.42578125" customWidth="1"/>
    <col min="1011" max="1020" width="10.140625" customWidth="1"/>
    <col min="1021" max="1038" width="11.140625" customWidth="1"/>
    <col min="1039" max="1048" width="11.42578125" customWidth="1"/>
    <col min="1049" max="1066" width="12.42578125" customWidth="1"/>
    <col min="1067" max="1076" width="9.7109375" customWidth="1"/>
    <col min="1077" max="1094" width="10.7109375" customWidth="1"/>
    <col min="1095" max="1104" width="11" customWidth="1"/>
    <col min="1105" max="1122" width="12" customWidth="1"/>
    <col min="1123" max="1132" width="10" customWidth="1"/>
    <col min="1133" max="1150" width="11" customWidth="1"/>
    <col min="1151" max="1160" width="10.140625" customWidth="1"/>
    <col min="1161" max="1178" width="11.140625" customWidth="1"/>
  </cols>
  <sheetData>
    <row r="1" spans="1:1178" ht="23.25" x14ac:dyDescent="0.35">
      <c r="C1" s="4" t="s">
        <v>4</v>
      </c>
    </row>
    <row r="2" spans="1:1178" ht="18.75" x14ac:dyDescent="0.3">
      <c r="C2" s="5" t="s"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5" t="s">
        <v>6</v>
      </c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SM2" s="5" t="s">
        <v>8</v>
      </c>
      <c r="XR2" s="5"/>
      <c r="AFK2" s="5" t="s">
        <v>7</v>
      </c>
      <c r="AKP2" s="5"/>
    </row>
    <row r="3" spans="1:1178" x14ac:dyDescent="0.25">
      <c r="A3" s="1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0</v>
      </c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  <c r="AN3">
        <v>9</v>
      </c>
      <c r="AO3">
        <v>10</v>
      </c>
      <c r="AP3">
        <v>11</v>
      </c>
      <c r="AQ3">
        <v>12</v>
      </c>
      <c r="AR3">
        <v>13</v>
      </c>
      <c r="AS3">
        <v>14</v>
      </c>
      <c r="AT3">
        <v>15</v>
      </c>
      <c r="AU3">
        <v>16</v>
      </c>
      <c r="AV3">
        <v>17</v>
      </c>
      <c r="AW3">
        <v>18</v>
      </c>
      <c r="AX3">
        <v>19</v>
      </c>
      <c r="AY3">
        <v>20</v>
      </c>
      <c r="AZ3">
        <v>21</v>
      </c>
      <c r="BA3">
        <v>22</v>
      </c>
      <c r="BB3">
        <v>23</v>
      </c>
      <c r="BC3">
        <v>24</v>
      </c>
      <c r="BD3">
        <v>25</v>
      </c>
      <c r="BE3">
        <v>26</v>
      </c>
      <c r="BF3">
        <v>27</v>
      </c>
      <c r="BG3">
        <v>0</v>
      </c>
      <c r="BH3">
        <v>1</v>
      </c>
      <c r="BI3">
        <v>2</v>
      </c>
      <c r="BJ3">
        <v>3</v>
      </c>
      <c r="BK3">
        <v>4</v>
      </c>
      <c r="BL3">
        <v>5</v>
      </c>
      <c r="BM3">
        <v>6</v>
      </c>
      <c r="BN3">
        <v>7</v>
      </c>
      <c r="BO3">
        <v>8</v>
      </c>
      <c r="BP3">
        <v>9</v>
      </c>
      <c r="BQ3">
        <v>10</v>
      </c>
      <c r="BR3">
        <v>11</v>
      </c>
      <c r="BS3">
        <v>12</v>
      </c>
      <c r="BT3">
        <v>13</v>
      </c>
      <c r="BU3">
        <v>14</v>
      </c>
      <c r="BV3">
        <v>15</v>
      </c>
      <c r="BW3">
        <v>16</v>
      </c>
      <c r="BX3">
        <v>17</v>
      </c>
      <c r="BY3">
        <v>18</v>
      </c>
      <c r="BZ3">
        <v>19</v>
      </c>
      <c r="CA3">
        <v>20</v>
      </c>
      <c r="CB3">
        <v>21</v>
      </c>
      <c r="CC3">
        <v>22</v>
      </c>
      <c r="CD3">
        <v>23</v>
      </c>
      <c r="CE3">
        <v>24</v>
      </c>
      <c r="CF3">
        <v>25</v>
      </c>
      <c r="CG3">
        <v>26</v>
      </c>
      <c r="CH3">
        <v>27</v>
      </c>
      <c r="CI3">
        <v>0</v>
      </c>
      <c r="CJ3">
        <v>1</v>
      </c>
      <c r="CK3">
        <v>2</v>
      </c>
      <c r="CL3">
        <v>3</v>
      </c>
      <c r="CM3">
        <v>4</v>
      </c>
      <c r="CN3">
        <v>5</v>
      </c>
      <c r="CO3">
        <v>6</v>
      </c>
      <c r="CP3">
        <v>7</v>
      </c>
      <c r="CQ3">
        <v>8</v>
      </c>
      <c r="CR3">
        <v>9</v>
      </c>
      <c r="CS3">
        <v>10</v>
      </c>
      <c r="CT3">
        <v>11</v>
      </c>
      <c r="CU3">
        <v>12</v>
      </c>
      <c r="CV3">
        <v>13</v>
      </c>
      <c r="CW3">
        <v>14</v>
      </c>
      <c r="CX3">
        <v>15</v>
      </c>
      <c r="CY3">
        <v>16</v>
      </c>
      <c r="CZ3">
        <v>17</v>
      </c>
      <c r="DA3">
        <v>18</v>
      </c>
      <c r="DB3">
        <v>19</v>
      </c>
      <c r="DC3">
        <v>20</v>
      </c>
      <c r="DD3">
        <v>21</v>
      </c>
      <c r="DE3">
        <v>22</v>
      </c>
      <c r="DF3">
        <v>23</v>
      </c>
      <c r="DG3">
        <v>24</v>
      </c>
      <c r="DH3">
        <v>25</v>
      </c>
      <c r="DI3">
        <v>26</v>
      </c>
      <c r="DJ3">
        <v>27</v>
      </c>
      <c r="DK3">
        <v>0</v>
      </c>
      <c r="DL3">
        <v>1</v>
      </c>
      <c r="DM3">
        <v>2</v>
      </c>
      <c r="DN3">
        <v>3</v>
      </c>
      <c r="DO3">
        <v>4</v>
      </c>
      <c r="DP3">
        <v>5</v>
      </c>
      <c r="DQ3">
        <v>6</v>
      </c>
      <c r="DR3">
        <v>7</v>
      </c>
      <c r="DS3">
        <v>8</v>
      </c>
      <c r="DT3">
        <v>9</v>
      </c>
      <c r="DU3">
        <v>10</v>
      </c>
      <c r="DV3">
        <v>11</v>
      </c>
      <c r="DW3">
        <v>12</v>
      </c>
      <c r="DX3">
        <v>13</v>
      </c>
      <c r="DY3">
        <v>14</v>
      </c>
      <c r="DZ3">
        <v>15</v>
      </c>
      <c r="EA3">
        <v>16</v>
      </c>
      <c r="EB3">
        <v>17</v>
      </c>
      <c r="EC3">
        <v>18</v>
      </c>
      <c r="ED3">
        <v>19</v>
      </c>
      <c r="EE3">
        <v>20</v>
      </c>
      <c r="EF3">
        <v>21</v>
      </c>
      <c r="EG3">
        <v>22</v>
      </c>
      <c r="EH3">
        <v>23</v>
      </c>
      <c r="EI3">
        <v>24</v>
      </c>
      <c r="EJ3">
        <v>25</v>
      </c>
      <c r="EK3">
        <v>26</v>
      </c>
      <c r="EL3">
        <v>27</v>
      </c>
      <c r="EM3">
        <v>0</v>
      </c>
      <c r="EN3">
        <v>1</v>
      </c>
      <c r="EO3">
        <v>2</v>
      </c>
      <c r="EP3">
        <v>3</v>
      </c>
      <c r="EQ3">
        <v>4</v>
      </c>
      <c r="ER3">
        <v>5</v>
      </c>
      <c r="ES3">
        <v>6</v>
      </c>
      <c r="ET3">
        <v>7</v>
      </c>
      <c r="EU3">
        <v>8</v>
      </c>
      <c r="EV3">
        <v>9</v>
      </c>
      <c r="EW3">
        <v>10</v>
      </c>
      <c r="EX3">
        <v>11</v>
      </c>
      <c r="EY3">
        <v>12</v>
      </c>
      <c r="EZ3">
        <v>13</v>
      </c>
      <c r="FA3">
        <v>14</v>
      </c>
      <c r="FB3">
        <v>15</v>
      </c>
      <c r="FC3">
        <v>16</v>
      </c>
      <c r="FD3">
        <v>17</v>
      </c>
      <c r="FE3">
        <v>18</v>
      </c>
      <c r="FF3">
        <v>19</v>
      </c>
      <c r="FG3">
        <v>20</v>
      </c>
      <c r="FH3">
        <v>21</v>
      </c>
      <c r="FI3">
        <v>22</v>
      </c>
      <c r="FJ3">
        <v>23</v>
      </c>
      <c r="FK3">
        <v>24</v>
      </c>
      <c r="FL3">
        <v>25</v>
      </c>
      <c r="FM3">
        <v>26</v>
      </c>
      <c r="FN3">
        <v>27</v>
      </c>
      <c r="FO3">
        <v>0</v>
      </c>
      <c r="FP3">
        <v>1</v>
      </c>
      <c r="FQ3">
        <v>2</v>
      </c>
      <c r="FR3">
        <v>3</v>
      </c>
      <c r="FS3">
        <v>4</v>
      </c>
      <c r="FT3">
        <v>5</v>
      </c>
      <c r="FU3">
        <v>6</v>
      </c>
      <c r="FV3">
        <v>7</v>
      </c>
      <c r="FW3">
        <v>8</v>
      </c>
      <c r="FX3">
        <v>9</v>
      </c>
      <c r="FY3">
        <v>10</v>
      </c>
      <c r="FZ3">
        <v>11</v>
      </c>
      <c r="GA3">
        <v>12</v>
      </c>
      <c r="GB3">
        <v>13</v>
      </c>
      <c r="GC3">
        <v>14</v>
      </c>
      <c r="GD3">
        <v>15</v>
      </c>
      <c r="GE3">
        <v>16</v>
      </c>
      <c r="GF3">
        <v>17</v>
      </c>
      <c r="GG3">
        <v>18</v>
      </c>
      <c r="GH3">
        <v>19</v>
      </c>
      <c r="GI3">
        <v>20</v>
      </c>
      <c r="GJ3">
        <v>21</v>
      </c>
      <c r="GK3">
        <v>22</v>
      </c>
      <c r="GL3">
        <v>23</v>
      </c>
      <c r="GM3">
        <v>24</v>
      </c>
      <c r="GN3">
        <v>25</v>
      </c>
      <c r="GO3">
        <v>26</v>
      </c>
      <c r="GP3">
        <v>27</v>
      </c>
      <c r="GQ3">
        <v>0</v>
      </c>
      <c r="GR3">
        <v>1</v>
      </c>
      <c r="GS3">
        <v>2</v>
      </c>
      <c r="GT3">
        <v>3</v>
      </c>
      <c r="GU3">
        <v>4</v>
      </c>
      <c r="GV3">
        <v>5</v>
      </c>
      <c r="GW3">
        <v>6</v>
      </c>
      <c r="GX3">
        <v>7</v>
      </c>
      <c r="GY3">
        <v>8</v>
      </c>
      <c r="GZ3">
        <v>9</v>
      </c>
      <c r="HA3">
        <v>10</v>
      </c>
      <c r="HB3">
        <v>11</v>
      </c>
      <c r="HC3">
        <v>12</v>
      </c>
      <c r="HD3">
        <v>13</v>
      </c>
      <c r="HE3">
        <v>14</v>
      </c>
      <c r="HF3">
        <v>15</v>
      </c>
      <c r="HG3">
        <v>16</v>
      </c>
      <c r="HH3">
        <v>17</v>
      </c>
      <c r="HI3">
        <v>18</v>
      </c>
      <c r="HJ3">
        <v>19</v>
      </c>
      <c r="HK3">
        <v>20</v>
      </c>
      <c r="HL3">
        <v>21</v>
      </c>
      <c r="HM3">
        <v>22</v>
      </c>
      <c r="HN3">
        <v>23</v>
      </c>
      <c r="HO3">
        <v>24</v>
      </c>
      <c r="HP3">
        <v>25</v>
      </c>
      <c r="HQ3">
        <v>26</v>
      </c>
      <c r="HR3">
        <v>27</v>
      </c>
      <c r="HS3">
        <v>0</v>
      </c>
      <c r="HT3">
        <v>1</v>
      </c>
      <c r="HU3">
        <v>2</v>
      </c>
      <c r="HV3">
        <v>3</v>
      </c>
      <c r="HW3">
        <v>4</v>
      </c>
      <c r="HX3">
        <v>5</v>
      </c>
      <c r="HY3">
        <v>6</v>
      </c>
      <c r="HZ3">
        <v>7</v>
      </c>
      <c r="IA3">
        <v>8</v>
      </c>
      <c r="IB3">
        <v>9</v>
      </c>
      <c r="IC3">
        <v>10</v>
      </c>
      <c r="ID3">
        <v>11</v>
      </c>
      <c r="IE3">
        <v>12</v>
      </c>
      <c r="IF3">
        <v>13</v>
      </c>
      <c r="IG3">
        <v>14</v>
      </c>
      <c r="IH3">
        <v>15</v>
      </c>
      <c r="II3">
        <v>16</v>
      </c>
      <c r="IJ3">
        <v>17</v>
      </c>
      <c r="IK3">
        <v>18</v>
      </c>
      <c r="IL3">
        <v>19</v>
      </c>
      <c r="IM3">
        <v>20</v>
      </c>
      <c r="IN3">
        <v>21</v>
      </c>
      <c r="IO3">
        <v>22</v>
      </c>
      <c r="IP3">
        <v>23</v>
      </c>
      <c r="IQ3">
        <v>24</v>
      </c>
      <c r="IR3">
        <v>25</v>
      </c>
      <c r="IS3">
        <v>26</v>
      </c>
      <c r="IT3">
        <v>27</v>
      </c>
      <c r="IU3">
        <v>0</v>
      </c>
      <c r="IV3">
        <v>1</v>
      </c>
      <c r="IW3">
        <v>2</v>
      </c>
      <c r="IX3">
        <v>3</v>
      </c>
      <c r="IY3">
        <v>4</v>
      </c>
      <c r="IZ3">
        <v>5</v>
      </c>
      <c r="JA3">
        <v>6</v>
      </c>
      <c r="JB3">
        <v>7</v>
      </c>
      <c r="JC3">
        <v>8</v>
      </c>
      <c r="JD3">
        <v>9</v>
      </c>
      <c r="JE3">
        <v>10</v>
      </c>
      <c r="JF3">
        <v>11</v>
      </c>
      <c r="JG3">
        <v>12</v>
      </c>
      <c r="JH3">
        <v>13</v>
      </c>
      <c r="JI3">
        <v>14</v>
      </c>
      <c r="JJ3">
        <v>15</v>
      </c>
      <c r="JK3">
        <v>16</v>
      </c>
      <c r="JL3">
        <v>17</v>
      </c>
      <c r="JM3">
        <v>18</v>
      </c>
      <c r="JN3">
        <v>19</v>
      </c>
      <c r="JO3">
        <v>20</v>
      </c>
      <c r="JP3">
        <v>21</v>
      </c>
      <c r="JQ3">
        <v>22</v>
      </c>
      <c r="JR3">
        <v>23</v>
      </c>
      <c r="JS3">
        <v>24</v>
      </c>
      <c r="JT3">
        <v>25</v>
      </c>
      <c r="JU3">
        <v>26</v>
      </c>
      <c r="JV3">
        <v>27</v>
      </c>
      <c r="JW3">
        <v>0</v>
      </c>
      <c r="JX3">
        <v>1</v>
      </c>
      <c r="JY3">
        <v>2</v>
      </c>
      <c r="JZ3">
        <v>3</v>
      </c>
      <c r="KA3">
        <v>4</v>
      </c>
      <c r="KB3">
        <v>5</v>
      </c>
      <c r="KC3">
        <v>6</v>
      </c>
      <c r="KD3">
        <v>7</v>
      </c>
      <c r="KE3">
        <v>8</v>
      </c>
      <c r="KF3">
        <v>9</v>
      </c>
      <c r="KG3">
        <v>10</v>
      </c>
      <c r="KH3">
        <v>11</v>
      </c>
      <c r="KI3">
        <v>12</v>
      </c>
      <c r="KJ3">
        <v>13</v>
      </c>
      <c r="KK3">
        <v>14</v>
      </c>
      <c r="KL3">
        <v>15</v>
      </c>
      <c r="KM3">
        <v>16</v>
      </c>
      <c r="KN3">
        <v>17</v>
      </c>
      <c r="KO3">
        <v>18</v>
      </c>
      <c r="KP3">
        <v>19</v>
      </c>
      <c r="KQ3">
        <v>20</v>
      </c>
      <c r="KR3">
        <v>21</v>
      </c>
      <c r="KS3">
        <v>22</v>
      </c>
      <c r="KT3">
        <v>23</v>
      </c>
      <c r="KU3">
        <v>24</v>
      </c>
      <c r="KV3">
        <v>25</v>
      </c>
      <c r="KW3">
        <v>26</v>
      </c>
      <c r="KX3">
        <v>27</v>
      </c>
      <c r="KY3">
        <v>0</v>
      </c>
      <c r="KZ3">
        <v>1</v>
      </c>
      <c r="LA3">
        <v>2</v>
      </c>
      <c r="LB3">
        <v>3</v>
      </c>
      <c r="LC3">
        <v>4</v>
      </c>
      <c r="LD3">
        <v>5</v>
      </c>
      <c r="LE3">
        <v>6</v>
      </c>
      <c r="LF3">
        <v>7</v>
      </c>
      <c r="LG3">
        <v>8</v>
      </c>
      <c r="LH3">
        <v>9</v>
      </c>
      <c r="LI3">
        <v>10</v>
      </c>
      <c r="LJ3">
        <v>11</v>
      </c>
      <c r="LK3">
        <v>12</v>
      </c>
      <c r="LL3">
        <v>13</v>
      </c>
      <c r="LM3">
        <v>14</v>
      </c>
      <c r="LN3">
        <v>15</v>
      </c>
      <c r="LO3">
        <v>16</v>
      </c>
      <c r="LP3">
        <v>17</v>
      </c>
      <c r="LQ3">
        <v>18</v>
      </c>
      <c r="LR3">
        <v>19</v>
      </c>
      <c r="LS3">
        <v>20</v>
      </c>
      <c r="LT3">
        <v>21</v>
      </c>
      <c r="LU3">
        <v>22</v>
      </c>
      <c r="LV3">
        <v>23</v>
      </c>
      <c r="LW3">
        <v>24</v>
      </c>
      <c r="LX3">
        <v>25</v>
      </c>
      <c r="LY3">
        <v>26</v>
      </c>
      <c r="LZ3">
        <v>27</v>
      </c>
      <c r="MA3">
        <v>0</v>
      </c>
      <c r="MB3">
        <v>1</v>
      </c>
      <c r="MC3">
        <v>2</v>
      </c>
      <c r="MD3">
        <v>3</v>
      </c>
      <c r="ME3">
        <v>4</v>
      </c>
      <c r="MF3">
        <v>5</v>
      </c>
      <c r="MG3">
        <v>6</v>
      </c>
      <c r="MH3">
        <v>7</v>
      </c>
      <c r="MI3">
        <v>8</v>
      </c>
      <c r="MJ3">
        <v>9</v>
      </c>
      <c r="MK3">
        <v>10</v>
      </c>
      <c r="ML3">
        <v>11</v>
      </c>
      <c r="MM3">
        <v>12</v>
      </c>
      <c r="MN3">
        <v>13</v>
      </c>
      <c r="MO3">
        <v>14</v>
      </c>
      <c r="MP3">
        <v>15</v>
      </c>
      <c r="MQ3">
        <v>16</v>
      </c>
      <c r="MR3">
        <v>17</v>
      </c>
      <c r="MS3">
        <v>18</v>
      </c>
      <c r="MT3">
        <v>19</v>
      </c>
      <c r="MU3">
        <v>20</v>
      </c>
      <c r="MV3">
        <v>21</v>
      </c>
      <c r="MW3">
        <v>22</v>
      </c>
      <c r="MX3">
        <v>23</v>
      </c>
      <c r="MY3">
        <v>24</v>
      </c>
      <c r="MZ3">
        <v>25</v>
      </c>
      <c r="NA3">
        <v>26</v>
      </c>
      <c r="NB3">
        <v>27</v>
      </c>
      <c r="NC3">
        <v>0</v>
      </c>
      <c r="ND3">
        <v>1</v>
      </c>
      <c r="NE3">
        <v>2</v>
      </c>
      <c r="NF3">
        <v>3</v>
      </c>
      <c r="NG3">
        <v>4</v>
      </c>
      <c r="NH3">
        <v>5</v>
      </c>
      <c r="NI3">
        <v>6</v>
      </c>
      <c r="NJ3">
        <v>7</v>
      </c>
      <c r="NK3">
        <v>8</v>
      </c>
      <c r="NL3">
        <v>9</v>
      </c>
      <c r="NM3">
        <v>10</v>
      </c>
      <c r="NN3">
        <v>11</v>
      </c>
      <c r="NO3">
        <v>12</v>
      </c>
      <c r="NP3">
        <v>13</v>
      </c>
      <c r="NQ3">
        <v>14</v>
      </c>
      <c r="NR3">
        <v>15</v>
      </c>
      <c r="NS3">
        <v>16</v>
      </c>
      <c r="NT3">
        <v>17</v>
      </c>
      <c r="NU3">
        <v>18</v>
      </c>
      <c r="NV3">
        <v>19</v>
      </c>
      <c r="NW3">
        <v>20</v>
      </c>
      <c r="NX3">
        <v>21</v>
      </c>
      <c r="NY3">
        <v>22</v>
      </c>
      <c r="NZ3">
        <v>23</v>
      </c>
      <c r="OA3">
        <v>24</v>
      </c>
      <c r="OB3">
        <v>25</v>
      </c>
      <c r="OC3">
        <v>26</v>
      </c>
      <c r="OD3">
        <v>27</v>
      </c>
      <c r="OE3">
        <v>0</v>
      </c>
      <c r="OF3">
        <v>1</v>
      </c>
      <c r="OG3">
        <v>2</v>
      </c>
      <c r="OH3">
        <v>3</v>
      </c>
      <c r="OI3">
        <v>4</v>
      </c>
      <c r="OJ3">
        <v>5</v>
      </c>
      <c r="OK3">
        <v>6</v>
      </c>
      <c r="OL3">
        <v>7</v>
      </c>
      <c r="OM3">
        <v>8</v>
      </c>
      <c r="ON3">
        <v>9</v>
      </c>
      <c r="OO3">
        <v>10</v>
      </c>
      <c r="OP3">
        <v>11</v>
      </c>
      <c r="OQ3">
        <v>12</v>
      </c>
      <c r="OR3">
        <v>13</v>
      </c>
      <c r="OS3">
        <v>14</v>
      </c>
      <c r="OT3">
        <v>15</v>
      </c>
      <c r="OU3">
        <v>16</v>
      </c>
      <c r="OV3">
        <v>17</v>
      </c>
      <c r="OW3">
        <v>18</v>
      </c>
      <c r="OX3">
        <v>19</v>
      </c>
      <c r="OY3">
        <v>20</v>
      </c>
      <c r="OZ3">
        <v>21</v>
      </c>
      <c r="PA3">
        <v>22</v>
      </c>
      <c r="PB3">
        <v>23</v>
      </c>
      <c r="PC3">
        <v>24</v>
      </c>
      <c r="PD3">
        <v>25</v>
      </c>
      <c r="PE3">
        <v>26</v>
      </c>
      <c r="PF3">
        <v>27</v>
      </c>
      <c r="PG3">
        <v>0</v>
      </c>
      <c r="PH3">
        <v>1</v>
      </c>
      <c r="PI3">
        <v>2</v>
      </c>
      <c r="PJ3">
        <v>3</v>
      </c>
      <c r="PK3">
        <v>4</v>
      </c>
      <c r="PL3">
        <v>5</v>
      </c>
      <c r="PM3">
        <v>6</v>
      </c>
      <c r="PN3">
        <v>7</v>
      </c>
      <c r="PO3">
        <v>8</v>
      </c>
      <c r="PP3">
        <v>9</v>
      </c>
      <c r="PQ3">
        <v>10</v>
      </c>
      <c r="PR3">
        <v>11</v>
      </c>
      <c r="PS3">
        <v>12</v>
      </c>
      <c r="PT3">
        <v>13</v>
      </c>
      <c r="PU3">
        <v>14</v>
      </c>
      <c r="PV3">
        <v>15</v>
      </c>
      <c r="PW3">
        <v>16</v>
      </c>
      <c r="PX3">
        <v>17</v>
      </c>
      <c r="PY3">
        <v>18</v>
      </c>
      <c r="PZ3">
        <v>19</v>
      </c>
      <c r="QA3">
        <v>20</v>
      </c>
      <c r="QB3">
        <v>21</v>
      </c>
      <c r="QC3">
        <v>22</v>
      </c>
      <c r="QD3">
        <v>23</v>
      </c>
      <c r="QE3">
        <v>24</v>
      </c>
      <c r="QF3">
        <v>25</v>
      </c>
      <c r="QG3">
        <v>26</v>
      </c>
      <c r="QH3">
        <v>27</v>
      </c>
      <c r="QI3">
        <v>0</v>
      </c>
      <c r="QJ3">
        <v>1</v>
      </c>
      <c r="QK3">
        <v>2</v>
      </c>
      <c r="QL3">
        <v>3</v>
      </c>
      <c r="QM3">
        <v>4</v>
      </c>
      <c r="QN3">
        <v>5</v>
      </c>
      <c r="QO3">
        <v>6</v>
      </c>
      <c r="QP3">
        <v>7</v>
      </c>
      <c r="QQ3">
        <v>8</v>
      </c>
      <c r="QR3">
        <v>9</v>
      </c>
      <c r="QS3">
        <v>10</v>
      </c>
      <c r="QT3">
        <v>11</v>
      </c>
      <c r="QU3">
        <v>12</v>
      </c>
      <c r="QV3">
        <v>13</v>
      </c>
      <c r="QW3">
        <v>14</v>
      </c>
      <c r="QX3">
        <v>15</v>
      </c>
      <c r="QY3">
        <v>16</v>
      </c>
      <c r="QZ3">
        <v>17</v>
      </c>
      <c r="RA3">
        <v>18</v>
      </c>
      <c r="RB3">
        <v>19</v>
      </c>
      <c r="RC3">
        <v>20</v>
      </c>
      <c r="RD3">
        <v>21</v>
      </c>
      <c r="RE3">
        <v>22</v>
      </c>
      <c r="RF3">
        <v>23</v>
      </c>
      <c r="RG3">
        <v>24</v>
      </c>
      <c r="RH3">
        <v>25</v>
      </c>
      <c r="RI3">
        <v>26</v>
      </c>
      <c r="RJ3">
        <v>27</v>
      </c>
      <c r="RK3">
        <v>0</v>
      </c>
      <c r="RL3">
        <v>1</v>
      </c>
      <c r="RM3">
        <v>2</v>
      </c>
      <c r="RN3">
        <v>3</v>
      </c>
      <c r="RO3">
        <v>4</v>
      </c>
      <c r="RP3">
        <v>5</v>
      </c>
      <c r="RQ3">
        <v>6</v>
      </c>
      <c r="RR3">
        <v>7</v>
      </c>
      <c r="RS3">
        <v>8</v>
      </c>
      <c r="RT3">
        <v>9</v>
      </c>
      <c r="RU3">
        <v>10</v>
      </c>
      <c r="RV3">
        <v>11</v>
      </c>
      <c r="RW3">
        <v>12</v>
      </c>
      <c r="RX3">
        <v>13</v>
      </c>
      <c r="RY3">
        <v>14</v>
      </c>
      <c r="RZ3">
        <v>15</v>
      </c>
      <c r="SA3">
        <v>16</v>
      </c>
      <c r="SB3">
        <v>17</v>
      </c>
      <c r="SC3">
        <v>18</v>
      </c>
      <c r="SD3">
        <v>19</v>
      </c>
      <c r="SE3">
        <v>20</v>
      </c>
      <c r="SF3">
        <v>21</v>
      </c>
      <c r="SG3">
        <v>22</v>
      </c>
      <c r="SH3">
        <v>23</v>
      </c>
      <c r="SI3">
        <v>24</v>
      </c>
      <c r="SJ3">
        <v>25</v>
      </c>
      <c r="SK3">
        <v>26</v>
      </c>
      <c r="SL3">
        <v>27</v>
      </c>
      <c r="SM3">
        <v>0</v>
      </c>
      <c r="SN3">
        <v>1</v>
      </c>
      <c r="SO3">
        <v>2</v>
      </c>
      <c r="SP3">
        <v>3</v>
      </c>
      <c r="SQ3">
        <v>4</v>
      </c>
      <c r="SR3">
        <v>5</v>
      </c>
      <c r="SS3">
        <v>6</v>
      </c>
      <c r="ST3">
        <v>7</v>
      </c>
      <c r="SU3">
        <v>8</v>
      </c>
      <c r="SV3">
        <v>9</v>
      </c>
      <c r="SW3">
        <v>10</v>
      </c>
      <c r="SX3">
        <v>11</v>
      </c>
      <c r="SY3">
        <v>12</v>
      </c>
      <c r="SZ3">
        <v>13</v>
      </c>
      <c r="TA3">
        <v>14</v>
      </c>
      <c r="TB3">
        <v>15</v>
      </c>
      <c r="TC3">
        <v>16</v>
      </c>
      <c r="TD3">
        <v>17</v>
      </c>
      <c r="TE3">
        <v>18</v>
      </c>
      <c r="TF3">
        <v>19</v>
      </c>
      <c r="TG3">
        <v>20</v>
      </c>
      <c r="TH3">
        <v>21</v>
      </c>
      <c r="TI3">
        <v>22</v>
      </c>
      <c r="TJ3">
        <v>23</v>
      </c>
      <c r="TK3">
        <v>24</v>
      </c>
      <c r="TL3">
        <v>25</v>
      </c>
      <c r="TM3">
        <v>26</v>
      </c>
      <c r="TN3">
        <v>27</v>
      </c>
      <c r="TO3">
        <v>0</v>
      </c>
      <c r="TP3">
        <v>1</v>
      </c>
      <c r="TQ3">
        <v>2</v>
      </c>
      <c r="TR3">
        <v>3</v>
      </c>
      <c r="TS3">
        <v>4</v>
      </c>
      <c r="TT3">
        <v>5</v>
      </c>
      <c r="TU3">
        <v>6</v>
      </c>
      <c r="TV3">
        <v>7</v>
      </c>
      <c r="TW3">
        <v>8</v>
      </c>
      <c r="TX3">
        <v>9</v>
      </c>
      <c r="TY3">
        <v>10</v>
      </c>
      <c r="TZ3">
        <v>11</v>
      </c>
      <c r="UA3">
        <v>12</v>
      </c>
      <c r="UB3">
        <v>13</v>
      </c>
      <c r="UC3">
        <v>14</v>
      </c>
      <c r="UD3">
        <v>15</v>
      </c>
      <c r="UE3">
        <v>16</v>
      </c>
      <c r="UF3">
        <v>17</v>
      </c>
      <c r="UG3">
        <v>18</v>
      </c>
      <c r="UH3">
        <v>19</v>
      </c>
      <c r="UI3">
        <v>20</v>
      </c>
      <c r="UJ3">
        <v>21</v>
      </c>
      <c r="UK3">
        <v>22</v>
      </c>
      <c r="UL3">
        <v>23</v>
      </c>
      <c r="UM3">
        <v>24</v>
      </c>
      <c r="UN3">
        <v>25</v>
      </c>
      <c r="UO3">
        <v>26</v>
      </c>
      <c r="UP3">
        <v>27</v>
      </c>
      <c r="UQ3">
        <v>0</v>
      </c>
      <c r="UR3">
        <v>1</v>
      </c>
      <c r="US3">
        <v>2</v>
      </c>
      <c r="UT3">
        <v>3</v>
      </c>
      <c r="UU3">
        <v>4</v>
      </c>
      <c r="UV3">
        <v>5</v>
      </c>
      <c r="UW3">
        <v>6</v>
      </c>
      <c r="UX3">
        <v>7</v>
      </c>
      <c r="UY3">
        <v>8</v>
      </c>
      <c r="UZ3">
        <v>9</v>
      </c>
      <c r="VA3">
        <v>10</v>
      </c>
      <c r="VB3">
        <v>11</v>
      </c>
      <c r="VC3">
        <v>12</v>
      </c>
      <c r="VD3">
        <v>13</v>
      </c>
      <c r="VE3">
        <v>14</v>
      </c>
      <c r="VF3">
        <v>15</v>
      </c>
      <c r="VG3">
        <v>16</v>
      </c>
      <c r="VH3">
        <v>17</v>
      </c>
      <c r="VI3">
        <v>18</v>
      </c>
      <c r="VJ3">
        <v>19</v>
      </c>
      <c r="VK3">
        <v>20</v>
      </c>
      <c r="VL3">
        <v>21</v>
      </c>
      <c r="VM3">
        <v>22</v>
      </c>
      <c r="VN3">
        <v>23</v>
      </c>
      <c r="VO3">
        <v>24</v>
      </c>
      <c r="VP3">
        <v>25</v>
      </c>
      <c r="VQ3">
        <v>26</v>
      </c>
      <c r="VR3">
        <v>27</v>
      </c>
      <c r="VS3">
        <v>0</v>
      </c>
      <c r="VT3">
        <v>1</v>
      </c>
      <c r="VU3">
        <v>2</v>
      </c>
      <c r="VV3">
        <v>3</v>
      </c>
      <c r="VW3">
        <v>4</v>
      </c>
      <c r="VX3">
        <v>5</v>
      </c>
      <c r="VY3">
        <v>6</v>
      </c>
      <c r="VZ3">
        <v>7</v>
      </c>
      <c r="WA3">
        <v>8</v>
      </c>
      <c r="WB3">
        <v>9</v>
      </c>
      <c r="WC3">
        <v>10</v>
      </c>
      <c r="WD3">
        <v>11</v>
      </c>
      <c r="WE3">
        <v>12</v>
      </c>
      <c r="WF3">
        <v>13</v>
      </c>
      <c r="WG3">
        <v>14</v>
      </c>
      <c r="WH3">
        <v>15</v>
      </c>
      <c r="WI3">
        <v>16</v>
      </c>
      <c r="WJ3">
        <v>17</v>
      </c>
      <c r="WK3">
        <v>18</v>
      </c>
      <c r="WL3">
        <v>19</v>
      </c>
      <c r="WM3">
        <v>20</v>
      </c>
      <c r="WN3">
        <v>21</v>
      </c>
      <c r="WO3">
        <v>22</v>
      </c>
      <c r="WP3">
        <v>23</v>
      </c>
      <c r="WQ3">
        <v>24</v>
      </c>
      <c r="WR3">
        <v>25</v>
      </c>
      <c r="WS3">
        <v>26</v>
      </c>
      <c r="WT3">
        <v>27</v>
      </c>
      <c r="WU3">
        <v>0</v>
      </c>
      <c r="WV3">
        <v>1</v>
      </c>
      <c r="WW3">
        <v>2</v>
      </c>
      <c r="WX3">
        <v>3</v>
      </c>
      <c r="WY3">
        <v>4</v>
      </c>
      <c r="WZ3">
        <v>5</v>
      </c>
      <c r="XA3">
        <v>6</v>
      </c>
      <c r="XB3">
        <v>7</v>
      </c>
      <c r="XC3">
        <v>8</v>
      </c>
      <c r="XD3">
        <v>9</v>
      </c>
      <c r="XE3">
        <v>10</v>
      </c>
      <c r="XF3">
        <v>11</v>
      </c>
      <c r="XG3">
        <v>12</v>
      </c>
      <c r="XH3">
        <v>13</v>
      </c>
      <c r="XI3">
        <v>14</v>
      </c>
      <c r="XJ3">
        <v>15</v>
      </c>
      <c r="XK3">
        <v>16</v>
      </c>
      <c r="XL3">
        <v>17</v>
      </c>
      <c r="XM3">
        <v>18</v>
      </c>
      <c r="XN3">
        <v>19</v>
      </c>
      <c r="XO3">
        <v>20</v>
      </c>
      <c r="XP3">
        <v>21</v>
      </c>
      <c r="XQ3">
        <v>22</v>
      </c>
      <c r="XR3">
        <v>23</v>
      </c>
      <c r="XS3">
        <v>24</v>
      </c>
      <c r="XT3">
        <v>25</v>
      </c>
      <c r="XU3">
        <v>26</v>
      </c>
      <c r="XV3">
        <v>27</v>
      </c>
      <c r="XW3">
        <v>0</v>
      </c>
      <c r="XX3">
        <v>1</v>
      </c>
      <c r="XY3">
        <v>2</v>
      </c>
      <c r="XZ3">
        <v>3</v>
      </c>
      <c r="YA3">
        <v>4</v>
      </c>
      <c r="YB3">
        <v>5</v>
      </c>
      <c r="YC3">
        <v>6</v>
      </c>
      <c r="YD3">
        <v>7</v>
      </c>
      <c r="YE3">
        <v>8</v>
      </c>
      <c r="YF3">
        <v>9</v>
      </c>
      <c r="YG3">
        <v>10</v>
      </c>
      <c r="YH3">
        <v>11</v>
      </c>
      <c r="YI3">
        <v>12</v>
      </c>
      <c r="YJ3">
        <v>13</v>
      </c>
      <c r="YK3">
        <v>14</v>
      </c>
      <c r="YL3">
        <v>15</v>
      </c>
      <c r="YM3">
        <v>16</v>
      </c>
      <c r="YN3">
        <v>17</v>
      </c>
      <c r="YO3">
        <v>18</v>
      </c>
      <c r="YP3">
        <v>19</v>
      </c>
      <c r="YQ3">
        <v>20</v>
      </c>
      <c r="YR3">
        <v>21</v>
      </c>
      <c r="YS3">
        <v>22</v>
      </c>
      <c r="YT3">
        <v>23</v>
      </c>
      <c r="YU3">
        <v>24</v>
      </c>
      <c r="YV3">
        <v>25</v>
      </c>
      <c r="YW3">
        <v>26</v>
      </c>
      <c r="YX3">
        <v>27</v>
      </c>
      <c r="YY3">
        <v>0</v>
      </c>
      <c r="YZ3">
        <v>1</v>
      </c>
      <c r="ZA3">
        <v>2</v>
      </c>
      <c r="ZB3">
        <v>3</v>
      </c>
      <c r="ZC3">
        <v>4</v>
      </c>
      <c r="ZD3">
        <v>5</v>
      </c>
      <c r="ZE3">
        <v>6</v>
      </c>
      <c r="ZF3">
        <v>7</v>
      </c>
      <c r="ZG3">
        <v>8</v>
      </c>
      <c r="ZH3">
        <v>9</v>
      </c>
      <c r="ZI3">
        <v>10</v>
      </c>
      <c r="ZJ3">
        <v>11</v>
      </c>
      <c r="ZK3">
        <v>12</v>
      </c>
      <c r="ZL3">
        <v>13</v>
      </c>
      <c r="ZM3">
        <v>14</v>
      </c>
      <c r="ZN3">
        <v>15</v>
      </c>
      <c r="ZO3">
        <v>16</v>
      </c>
      <c r="ZP3">
        <v>17</v>
      </c>
      <c r="ZQ3">
        <v>18</v>
      </c>
      <c r="ZR3">
        <v>19</v>
      </c>
      <c r="ZS3">
        <v>20</v>
      </c>
      <c r="ZT3">
        <v>21</v>
      </c>
      <c r="ZU3">
        <v>22</v>
      </c>
      <c r="ZV3">
        <v>23</v>
      </c>
      <c r="ZW3">
        <v>24</v>
      </c>
      <c r="ZX3">
        <v>25</v>
      </c>
      <c r="ZY3">
        <v>26</v>
      </c>
      <c r="ZZ3">
        <v>27</v>
      </c>
      <c r="AAA3">
        <v>0</v>
      </c>
      <c r="AAB3">
        <v>1</v>
      </c>
      <c r="AAC3">
        <v>2</v>
      </c>
      <c r="AAD3">
        <v>3</v>
      </c>
      <c r="AAE3">
        <v>4</v>
      </c>
      <c r="AAF3">
        <v>5</v>
      </c>
      <c r="AAG3">
        <v>6</v>
      </c>
      <c r="AAH3">
        <v>7</v>
      </c>
      <c r="AAI3">
        <v>8</v>
      </c>
      <c r="AAJ3">
        <v>9</v>
      </c>
      <c r="AAK3">
        <v>10</v>
      </c>
      <c r="AAL3">
        <v>11</v>
      </c>
      <c r="AAM3">
        <v>12</v>
      </c>
      <c r="AAN3">
        <v>13</v>
      </c>
      <c r="AAO3">
        <v>14</v>
      </c>
      <c r="AAP3">
        <v>15</v>
      </c>
      <c r="AAQ3">
        <v>16</v>
      </c>
      <c r="AAR3">
        <v>17</v>
      </c>
      <c r="AAS3">
        <v>18</v>
      </c>
      <c r="AAT3">
        <v>19</v>
      </c>
      <c r="AAU3">
        <v>20</v>
      </c>
      <c r="AAV3">
        <v>21</v>
      </c>
      <c r="AAW3">
        <v>22</v>
      </c>
      <c r="AAX3">
        <v>23</v>
      </c>
      <c r="AAY3">
        <v>24</v>
      </c>
      <c r="AAZ3">
        <v>25</v>
      </c>
      <c r="ABA3">
        <v>26</v>
      </c>
      <c r="ABB3">
        <v>27</v>
      </c>
      <c r="ABC3">
        <v>0</v>
      </c>
      <c r="ABD3">
        <v>1</v>
      </c>
      <c r="ABE3">
        <v>2</v>
      </c>
      <c r="ABF3">
        <v>3</v>
      </c>
      <c r="ABG3">
        <v>4</v>
      </c>
      <c r="ABH3">
        <v>5</v>
      </c>
      <c r="ABI3">
        <v>6</v>
      </c>
      <c r="ABJ3">
        <v>7</v>
      </c>
      <c r="ABK3">
        <v>8</v>
      </c>
      <c r="ABL3">
        <v>9</v>
      </c>
      <c r="ABM3">
        <v>10</v>
      </c>
      <c r="ABN3">
        <v>11</v>
      </c>
      <c r="ABO3">
        <v>12</v>
      </c>
      <c r="ABP3">
        <v>13</v>
      </c>
      <c r="ABQ3">
        <v>14</v>
      </c>
      <c r="ABR3">
        <v>15</v>
      </c>
      <c r="ABS3">
        <v>16</v>
      </c>
      <c r="ABT3">
        <v>17</v>
      </c>
      <c r="ABU3">
        <v>18</v>
      </c>
      <c r="ABV3">
        <v>19</v>
      </c>
      <c r="ABW3">
        <v>20</v>
      </c>
      <c r="ABX3">
        <v>21</v>
      </c>
      <c r="ABY3">
        <v>22</v>
      </c>
      <c r="ABZ3">
        <v>23</v>
      </c>
      <c r="ACA3">
        <v>24</v>
      </c>
      <c r="ACB3">
        <v>25</v>
      </c>
      <c r="ACC3">
        <v>26</v>
      </c>
      <c r="ACD3">
        <v>27</v>
      </c>
      <c r="ACE3">
        <v>0</v>
      </c>
      <c r="ACF3">
        <v>1</v>
      </c>
      <c r="ACG3">
        <v>2</v>
      </c>
      <c r="ACH3">
        <v>3</v>
      </c>
      <c r="ACI3">
        <v>4</v>
      </c>
      <c r="ACJ3">
        <v>5</v>
      </c>
      <c r="ACK3">
        <v>6</v>
      </c>
      <c r="ACL3">
        <v>7</v>
      </c>
      <c r="ACM3">
        <v>8</v>
      </c>
      <c r="ACN3">
        <v>9</v>
      </c>
      <c r="ACO3">
        <v>10</v>
      </c>
      <c r="ACP3">
        <v>11</v>
      </c>
      <c r="ACQ3">
        <v>12</v>
      </c>
      <c r="ACR3">
        <v>13</v>
      </c>
      <c r="ACS3">
        <v>14</v>
      </c>
      <c r="ACT3">
        <v>15</v>
      </c>
      <c r="ACU3">
        <v>16</v>
      </c>
      <c r="ACV3">
        <v>17</v>
      </c>
      <c r="ACW3">
        <v>18</v>
      </c>
      <c r="ACX3">
        <v>19</v>
      </c>
      <c r="ACY3">
        <v>20</v>
      </c>
      <c r="ACZ3">
        <v>21</v>
      </c>
      <c r="ADA3">
        <v>22</v>
      </c>
      <c r="ADB3">
        <v>23</v>
      </c>
      <c r="ADC3">
        <v>24</v>
      </c>
      <c r="ADD3">
        <v>25</v>
      </c>
      <c r="ADE3">
        <v>26</v>
      </c>
      <c r="ADF3">
        <v>27</v>
      </c>
      <c r="ADG3">
        <v>0</v>
      </c>
      <c r="ADH3">
        <v>1</v>
      </c>
      <c r="ADI3">
        <v>2</v>
      </c>
      <c r="ADJ3">
        <v>3</v>
      </c>
      <c r="ADK3">
        <v>4</v>
      </c>
      <c r="ADL3">
        <v>5</v>
      </c>
      <c r="ADM3">
        <v>6</v>
      </c>
      <c r="ADN3">
        <v>7</v>
      </c>
      <c r="ADO3">
        <v>8</v>
      </c>
      <c r="ADP3">
        <v>9</v>
      </c>
      <c r="ADQ3">
        <v>10</v>
      </c>
      <c r="ADR3">
        <v>11</v>
      </c>
      <c r="ADS3">
        <v>12</v>
      </c>
      <c r="ADT3">
        <v>13</v>
      </c>
      <c r="ADU3">
        <v>14</v>
      </c>
      <c r="ADV3">
        <v>15</v>
      </c>
      <c r="ADW3">
        <v>16</v>
      </c>
      <c r="ADX3">
        <v>17</v>
      </c>
      <c r="ADY3">
        <v>18</v>
      </c>
      <c r="ADZ3">
        <v>19</v>
      </c>
      <c r="AEA3">
        <v>20</v>
      </c>
      <c r="AEB3">
        <v>21</v>
      </c>
      <c r="AEC3">
        <v>22</v>
      </c>
      <c r="AED3">
        <v>23</v>
      </c>
      <c r="AEE3">
        <v>24</v>
      </c>
      <c r="AEF3">
        <v>25</v>
      </c>
      <c r="AEG3">
        <v>26</v>
      </c>
      <c r="AEH3">
        <v>27</v>
      </c>
      <c r="AEI3">
        <v>0</v>
      </c>
      <c r="AEJ3">
        <v>1</v>
      </c>
      <c r="AEK3">
        <v>2</v>
      </c>
      <c r="AEL3">
        <v>3</v>
      </c>
      <c r="AEM3">
        <v>4</v>
      </c>
      <c r="AEN3">
        <v>5</v>
      </c>
      <c r="AEO3">
        <v>6</v>
      </c>
      <c r="AEP3">
        <v>7</v>
      </c>
      <c r="AEQ3">
        <v>8</v>
      </c>
      <c r="AER3">
        <v>9</v>
      </c>
      <c r="AES3">
        <v>10</v>
      </c>
      <c r="AET3">
        <v>11</v>
      </c>
      <c r="AEU3">
        <v>12</v>
      </c>
      <c r="AEV3">
        <v>13</v>
      </c>
      <c r="AEW3">
        <v>14</v>
      </c>
      <c r="AEX3">
        <v>15</v>
      </c>
      <c r="AEY3">
        <v>16</v>
      </c>
      <c r="AEZ3">
        <v>17</v>
      </c>
      <c r="AFA3">
        <v>18</v>
      </c>
      <c r="AFB3">
        <v>19</v>
      </c>
      <c r="AFC3">
        <v>20</v>
      </c>
      <c r="AFD3">
        <v>21</v>
      </c>
      <c r="AFE3">
        <v>22</v>
      </c>
      <c r="AFF3">
        <v>23</v>
      </c>
      <c r="AFG3">
        <v>24</v>
      </c>
      <c r="AFH3">
        <v>25</v>
      </c>
      <c r="AFI3">
        <v>26</v>
      </c>
      <c r="AFJ3">
        <v>27</v>
      </c>
      <c r="AFK3">
        <v>0</v>
      </c>
      <c r="AFL3">
        <v>1</v>
      </c>
      <c r="AFM3">
        <v>2</v>
      </c>
      <c r="AFN3">
        <v>3</v>
      </c>
      <c r="AFO3">
        <v>4</v>
      </c>
      <c r="AFP3">
        <v>5</v>
      </c>
      <c r="AFQ3">
        <v>6</v>
      </c>
      <c r="AFR3">
        <v>7</v>
      </c>
      <c r="AFS3">
        <v>8</v>
      </c>
      <c r="AFT3">
        <v>9</v>
      </c>
      <c r="AFU3">
        <v>10</v>
      </c>
      <c r="AFV3">
        <v>11</v>
      </c>
      <c r="AFW3">
        <v>12</v>
      </c>
      <c r="AFX3">
        <v>13</v>
      </c>
      <c r="AFY3">
        <v>14</v>
      </c>
      <c r="AFZ3">
        <v>15</v>
      </c>
      <c r="AGA3">
        <v>16</v>
      </c>
      <c r="AGB3">
        <v>17</v>
      </c>
      <c r="AGC3">
        <v>18</v>
      </c>
      <c r="AGD3">
        <v>19</v>
      </c>
      <c r="AGE3">
        <v>20</v>
      </c>
      <c r="AGF3">
        <v>21</v>
      </c>
      <c r="AGG3">
        <v>22</v>
      </c>
      <c r="AGH3">
        <v>23</v>
      </c>
      <c r="AGI3">
        <v>24</v>
      </c>
      <c r="AGJ3">
        <v>25</v>
      </c>
      <c r="AGK3">
        <v>26</v>
      </c>
      <c r="AGL3">
        <v>27</v>
      </c>
      <c r="AGM3">
        <v>0</v>
      </c>
      <c r="AGN3">
        <v>1</v>
      </c>
      <c r="AGO3">
        <v>2</v>
      </c>
      <c r="AGP3">
        <v>3</v>
      </c>
      <c r="AGQ3">
        <v>4</v>
      </c>
      <c r="AGR3">
        <v>5</v>
      </c>
      <c r="AGS3">
        <v>6</v>
      </c>
      <c r="AGT3">
        <v>7</v>
      </c>
      <c r="AGU3">
        <v>8</v>
      </c>
      <c r="AGV3">
        <v>9</v>
      </c>
      <c r="AGW3">
        <v>10</v>
      </c>
      <c r="AGX3">
        <v>11</v>
      </c>
      <c r="AGY3">
        <v>12</v>
      </c>
      <c r="AGZ3">
        <v>13</v>
      </c>
      <c r="AHA3">
        <v>14</v>
      </c>
      <c r="AHB3">
        <v>15</v>
      </c>
      <c r="AHC3">
        <v>16</v>
      </c>
      <c r="AHD3">
        <v>17</v>
      </c>
      <c r="AHE3">
        <v>18</v>
      </c>
      <c r="AHF3">
        <v>19</v>
      </c>
      <c r="AHG3">
        <v>20</v>
      </c>
      <c r="AHH3">
        <v>21</v>
      </c>
      <c r="AHI3">
        <v>22</v>
      </c>
      <c r="AHJ3">
        <v>23</v>
      </c>
      <c r="AHK3">
        <v>24</v>
      </c>
      <c r="AHL3">
        <v>25</v>
      </c>
      <c r="AHM3">
        <v>26</v>
      </c>
      <c r="AHN3">
        <v>27</v>
      </c>
      <c r="AHO3">
        <v>0</v>
      </c>
      <c r="AHP3">
        <v>1</v>
      </c>
      <c r="AHQ3">
        <v>2</v>
      </c>
      <c r="AHR3">
        <v>3</v>
      </c>
      <c r="AHS3">
        <v>4</v>
      </c>
      <c r="AHT3">
        <v>5</v>
      </c>
      <c r="AHU3">
        <v>6</v>
      </c>
      <c r="AHV3">
        <v>7</v>
      </c>
      <c r="AHW3">
        <v>8</v>
      </c>
      <c r="AHX3">
        <v>9</v>
      </c>
      <c r="AHY3">
        <v>10</v>
      </c>
      <c r="AHZ3">
        <v>11</v>
      </c>
      <c r="AIA3">
        <v>12</v>
      </c>
      <c r="AIB3">
        <v>13</v>
      </c>
      <c r="AIC3">
        <v>14</v>
      </c>
      <c r="AID3">
        <v>15</v>
      </c>
      <c r="AIE3">
        <v>16</v>
      </c>
      <c r="AIF3">
        <v>17</v>
      </c>
      <c r="AIG3">
        <v>18</v>
      </c>
      <c r="AIH3">
        <v>19</v>
      </c>
      <c r="AII3">
        <v>20</v>
      </c>
      <c r="AIJ3">
        <v>21</v>
      </c>
      <c r="AIK3">
        <v>22</v>
      </c>
      <c r="AIL3">
        <v>23</v>
      </c>
      <c r="AIM3">
        <v>24</v>
      </c>
      <c r="AIN3">
        <v>25</v>
      </c>
      <c r="AIO3">
        <v>26</v>
      </c>
      <c r="AIP3">
        <v>27</v>
      </c>
      <c r="AIQ3">
        <v>0</v>
      </c>
      <c r="AIR3">
        <v>1</v>
      </c>
      <c r="AIS3">
        <v>2</v>
      </c>
      <c r="AIT3">
        <v>3</v>
      </c>
      <c r="AIU3">
        <v>4</v>
      </c>
      <c r="AIV3">
        <v>5</v>
      </c>
      <c r="AIW3">
        <v>6</v>
      </c>
      <c r="AIX3">
        <v>7</v>
      </c>
      <c r="AIY3">
        <v>8</v>
      </c>
      <c r="AIZ3">
        <v>9</v>
      </c>
      <c r="AJA3">
        <v>10</v>
      </c>
      <c r="AJB3">
        <v>11</v>
      </c>
      <c r="AJC3">
        <v>12</v>
      </c>
      <c r="AJD3">
        <v>13</v>
      </c>
      <c r="AJE3">
        <v>14</v>
      </c>
      <c r="AJF3">
        <v>15</v>
      </c>
      <c r="AJG3">
        <v>16</v>
      </c>
      <c r="AJH3">
        <v>17</v>
      </c>
      <c r="AJI3">
        <v>18</v>
      </c>
      <c r="AJJ3">
        <v>19</v>
      </c>
      <c r="AJK3">
        <v>20</v>
      </c>
      <c r="AJL3">
        <v>21</v>
      </c>
      <c r="AJM3">
        <v>22</v>
      </c>
      <c r="AJN3">
        <v>23</v>
      </c>
      <c r="AJO3">
        <v>24</v>
      </c>
      <c r="AJP3">
        <v>25</v>
      </c>
      <c r="AJQ3">
        <v>26</v>
      </c>
      <c r="AJR3">
        <v>27</v>
      </c>
      <c r="AJS3">
        <v>0</v>
      </c>
      <c r="AJT3">
        <v>1</v>
      </c>
      <c r="AJU3">
        <v>2</v>
      </c>
      <c r="AJV3">
        <v>3</v>
      </c>
      <c r="AJW3">
        <v>4</v>
      </c>
      <c r="AJX3">
        <v>5</v>
      </c>
      <c r="AJY3">
        <v>6</v>
      </c>
      <c r="AJZ3">
        <v>7</v>
      </c>
      <c r="AKA3">
        <v>8</v>
      </c>
      <c r="AKB3">
        <v>9</v>
      </c>
      <c r="AKC3">
        <v>10</v>
      </c>
      <c r="AKD3">
        <v>11</v>
      </c>
      <c r="AKE3">
        <v>12</v>
      </c>
      <c r="AKF3">
        <v>13</v>
      </c>
      <c r="AKG3">
        <v>14</v>
      </c>
      <c r="AKH3">
        <v>15</v>
      </c>
      <c r="AKI3">
        <v>16</v>
      </c>
      <c r="AKJ3">
        <v>17</v>
      </c>
      <c r="AKK3">
        <v>18</v>
      </c>
      <c r="AKL3">
        <v>19</v>
      </c>
      <c r="AKM3">
        <v>20</v>
      </c>
      <c r="AKN3">
        <v>21</v>
      </c>
      <c r="AKO3">
        <v>22</v>
      </c>
      <c r="AKP3">
        <v>23</v>
      </c>
      <c r="AKQ3">
        <v>24</v>
      </c>
      <c r="AKR3">
        <v>25</v>
      </c>
      <c r="AKS3">
        <v>26</v>
      </c>
      <c r="AKT3">
        <v>27</v>
      </c>
      <c r="AKU3">
        <v>0</v>
      </c>
      <c r="AKV3">
        <v>1</v>
      </c>
      <c r="AKW3">
        <v>2</v>
      </c>
      <c r="AKX3">
        <v>3</v>
      </c>
      <c r="AKY3">
        <v>4</v>
      </c>
      <c r="AKZ3">
        <v>5</v>
      </c>
      <c r="ALA3">
        <v>6</v>
      </c>
      <c r="ALB3">
        <v>7</v>
      </c>
      <c r="ALC3">
        <v>8</v>
      </c>
      <c r="ALD3">
        <v>9</v>
      </c>
      <c r="ALE3">
        <v>10</v>
      </c>
      <c r="ALF3">
        <v>11</v>
      </c>
      <c r="ALG3">
        <v>12</v>
      </c>
      <c r="ALH3">
        <v>13</v>
      </c>
      <c r="ALI3">
        <v>14</v>
      </c>
      <c r="ALJ3">
        <v>15</v>
      </c>
      <c r="ALK3">
        <v>16</v>
      </c>
      <c r="ALL3">
        <v>17</v>
      </c>
      <c r="ALM3">
        <v>18</v>
      </c>
      <c r="ALN3">
        <v>19</v>
      </c>
      <c r="ALO3">
        <v>20</v>
      </c>
      <c r="ALP3">
        <v>21</v>
      </c>
      <c r="ALQ3">
        <v>22</v>
      </c>
      <c r="ALR3">
        <v>23</v>
      </c>
      <c r="ALS3">
        <v>24</v>
      </c>
      <c r="ALT3">
        <v>25</v>
      </c>
      <c r="ALU3">
        <v>26</v>
      </c>
      <c r="ALV3">
        <v>27</v>
      </c>
      <c r="ALW3">
        <v>0</v>
      </c>
      <c r="ALX3">
        <v>1</v>
      </c>
      <c r="ALY3">
        <v>2</v>
      </c>
      <c r="ALZ3">
        <v>3</v>
      </c>
      <c r="AMA3">
        <v>4</v>
      </c>
      <c r="AMB3">
        <v>5</v>
      </c>
      <c r="AMC3">
        <v>6</v>
      </c>
      <c r="AMD3">
        <v>7</v>
      </c>
      <c r="AME3">
        <v>8</v>
      </c>
      <c r="AMF3">
        <v>9</v>
      </c>
      <c r="AMG3">
        <v>10</v>
      </c>
      <c r="AMH3">
        <v>11</v>
      </c>
      <c r="AMI3">
        <v>12</v>
      </c>
      <c r="AMJ3">
        <v>13</v>
      </c>
      <c r="AMK3">
        <v>14</v>
      </c>
      <c r="AML3">
        <v>15</v>
      </c>
      <c r="AMM3">
        <v>16</v>
      </c>
      <c r="AMN3">
        <v>17</v>
      </c>
      <c r="AMO3">
        <v>18</v>
      </c>
      <c r="AMP3">
        <v>19</v>
      </c>
      <c r="AMQ3">
        <v>20</v>
      </c>
      <c r="AMR3">
        <v>21</v>
      </c>
      <c r="AMS3">
        <v>22</v>
      </c>
      <c r="AMT3">
        <v>23</v>
      </c>
      <c r="AMU3">
        <v>24</v>
      </c>
      <c r="AMV3">
        <v>25</v>
      </c>
      <c r="AMW3">
        <v>26</v>
      </c>
      <c r="AMX3">
        <v>27</v>
      </c>
      <c r="AMY3">
        <v>0</v>
      </c>
      <c r="AMZ3">
        <v>1</v>
      </c>
      <c r="ANA3">
        <v>2</v>
      </c>
      <c r="ANB3">
        <v>3</v>
      </c>
      <c r="ANC3">
        <v>4</v>
      </c>
      <c r="AND3">
        <v>5</v>
      </c>
      <c r="ANE3">
        <v>6</v>
      </c>
      <c r="ANF3">
        <v>7</v>
      </c>
      <c r="ANG3">
        <v>8</v>
      </c>
      <c r="ANH3">
        <v>9</v>
      </c>
      <c r="ANI3">
        <v>10</v>
      </c>
      <c r="ANJ3">
        <v>11</v>
      </c>
      <c r="ANK3">
        <v>12</v>
      </c>
      <c r="ANL3">
        <v>13</v>
      </c>
      <c r="ANM3">
        <v>14</v>
      </c>
      <c r="ANN3">
        <v>15</v>
      </c>
      <c r="ANO3">
        <v>16</v>
      </c>
      <c r="ANP3">
        <v>17</v>
      </c>
      <c r="ANQ3">
        <v>18</v>
      </c>
      <c r="ANR3">
        <v>19</v>
      </c>
      <c r="ANS3">
        <v>20</v>
      </c>
      <c r="ANT3">
        <v>21</v>
      </c>
      <c r="ANU3">
        <v>22</v>
      </c>
      <c r="ANV3">
        <v>23</v>
      </c>
      <c r="ANW3">
        <v>24</v>
      </c>
      <c r="ANX3">
        <v>25</v>
      </c>
      <c r="ANY3">
        <v>26</v>
      </c>
      <c r="ANZ3">
        <v>27</v>
      </c>
      <c r="AOA3">
        <v>0</v>
      </c>
      <c r="AOB3">
        <v>1</v>
      </c>
      <c r="AOC3">
        <v>2</v>
      </c>
      <c r="AOD3">
        <v>3</v>
      </c>
      <c r="AOE3">
        <v>4</v>
      </c>
      <c r="AOF3">
        <v>5</v>
      </c>
      <c r="AOG3">
        <v>6</v>
      </c>
      <c r="AOH3">
        <v>7</v>
      </c>
      <c r="AOI3">
        <v>8</v>
      </c>
      <c r="AOJ3">
        <v>9</v>
      </c>
      <c r="AOK3">
        <v>10</v>
      </c>
      <c r="AOL3">
        <v>11</v>
      </c>
      <c r="AOM3">
        <v>12</v>
      </c>
      <c r="AON3">
        <v>13</v>
      </c>
      <c r="AOO3">
        <v>14</v>
      </c>
      <c r="AOP3">
        <v>15</v>
      </c>
      <c r="AOQ3">
        <v>16</v>
      </c>
      <c r="AOR3">
        <v>17</v>
      </c>
      <c r="AOS3">
        <v>18</v>
      </c>
      <c r="AOT3">
        <v>19</v>
      </c>
      <c r="AOU3">
        <v>20</v>
      </c>
      <c r="AOV3">
        <v>21</v>
      </c>
      <c r="AOW3">
        <v>22</v>
      </c>
      <c r="AOX3">
        <v>23</v>
      </c>
      <c r="AOY3">
        <v>24</v>
      </c>
      <c r="AOZ3">
        <v>25</v>
      </c>
      <c r="APA3">
        <v>26</v>
      </c>
      <c r="APB3">
        <v>27</v>
      </c>
      <c r="APC3">
        <v>0</v>
      </c>
      <c r="APD3">
        <v>1</v>
      </c>
      <c r="APE3">
        <v>2</v>
      </c>
      <c r="APF3">
        <v>3</v>
      </c>
      <c r="APG3">
        <v>4</v>
      </c>
      <c r="APH3">
        <v>5</v>
      </c>
      <c r="API3">
        <v>6</v>
      </c>
      <c r="APJ3">
        <v>7</v>
      </c>
      <c r="APK3">
        <v>8</v>
      </c>
      <c r="APL3">
        <v>9</v>
      </c>
      <c r="APM3">
        <v>10</v>
      </c>
      <c r="APN3">
        <v>11</v>
      </c>
      <c r="APO3">
        <v>12</v>
      </c>
      <c r="APP3">
        <v>13</v>
      </c>
      <c r="APQ3">
        <v>14</v>
      </c>
      <c r="APR3">
        <v>15</v>
      </c>
      <c r="APS3">
        <v>16</v>
      </c>
      <c r="APT3">
        <v>17</v>
      </c>
      <c r="APU3">
        <v>18</v>
      </c>
      <c r="APV3">
        <v>19</v>
      </c>
      <c r="APW3">
        <v>20</v>
      </c>
      <c r="APX3">
        <v>21</v>
      </c>
      <c r="APY3">
        <v>22</v>
      </c>
      <c r="APZ3">
        <v>23</v>
      </c>
      <c r="AQA3">
        <v>24</v>
      </c>
      <c r="AQB3">
        <v>25</v>
      </c>
      <c r="AQC3">
        <v>26</v>
      </c>
      <c r="AQD3">
        <v>27</v>
      </c>
      <c r="AQE3">
        <v>0</v>
      </c>
      <c r="AQF3">
        <v>1</v>
      </c>
      <c r="AQG3">
        <v>2</v>
      </c>
      <c r="AQH3">
        <v>3</v>
      </c>
      <c r="AQI3">
        <v>4</v>
      </c>
      <c r="AQJ3">
        <v>5</v>
      </c>
      <c r="AQK3">
        <v>6</v>
      </c>
      <c r="AQL3">
        <v>7</v>
      </c>
      <c r="AQM3">
        <v>8</v>
      </c>
      <c r="AQN3">
        <v>9</v>
      </c>
      <c r="AQO3">
        <v>10</v>
      </c>
      <c r="AQP3">
        <v>11</v>
      </c>
      <c r="AQQ3">
        <v>12</v>
      </c>
      <c r="AQR3">
        <v>13</v>
      </c>
      <c r="AQS3">
        <v>14</v>
      </c>
      <c r="AQT3">
        <v>15</v>
      </c>
      <c r="AQU3">
        <v>16</v>
      </c>
      <c r="AQV3">
        <v>17</v>
      </c>
      <c r="AQW3">
        <v>18</v>
      </c>
      <c r="AQX3">
        <v>19</v>
      </c>
      <c r="AQY3">
        <v>20</v>
      </c>
      <c r="AQZ3">
        <v>21</v>
      </c>
      <c r="ARA3">
        <v>22</v>
      </c>
      <c r="ARB3">
        <v>23</v>
      </c>
      <c r="ARC3">
        <v>24</v>
      </c>
      <c r="ARD3">
        <v>25</v>
      </c>
      <c r="ARE3">
        <v>26</v>
      </c>
      <c r="ARF3">
        <v>27</v>
      </c>
      <c r="ARG3">
        <v>0</v>
      </c>
      <c r="ARH3">
        <v>1</v>
      </c>
      <c r="ARI3">
        <v>2</v>
      </c>
      <c r="ARJ3">
        <v>3</v>
      </c>
      <c r="ARK3">
        <v>4</v>
      </c>
      <c r="ARL3">
        <v>5</v>
      </c>
      <c r="ARM3">
        <v>6</v>
      </c>
      <c r="ARN3">
        <v>7</v>
      </c>
      <c r="ARO3">
        <v>8</v>
      </c>
      <c r="ARP3">
        <v>9</v>
      </c>
      <c r="ARQ3">
        <v>10</v>
      </c>
      <c r="ARR3">
        <v>11</v>
      </c>
      <c r="ARS3">
        <v>12</v>
      </c>
      <c r="ART3">
        <v>13</v>
      </c>
      <c r="ARU3">
        <v>14</v>
      </c>
      <c r="ARV3">
        <v>15</v>
      </c>
      <c r="ARW3">
        <v>16</v>
      </c>
      <c r="ARX3">
        <v>17</v>
      </c>
      <c r="ARY3">
        <v>18</v>
      </c>
      <c r="ARZ3">
        <v>19</v>
      </c>
      <c r="ASA3">
        <v>20</v>
      </c>
      <c r="ASB3">
        <v>21</v>
      </c>
      <c r="ASC3">
        <v>22</v>
      </c>
      <c r="ASD3">
        <v>23</v>
      </c>
      <c r="ASE3">
        <v>24</v>
      </c>
      <c r="ASF3">
        <v>25</v>
      </c>
      <c r="ASG3">
        <v>26</v>
      </c>
      <c r="ASH3">
        <v>27</v>
      </c>
    </row>
    <row r="4" spans="1:1178" x14ac:dyDescent="0.25">
      <c r="A4" s="2" t="s">
        <v>2</v>
      </c>
      <c r="B4" t="s">
        <v>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44</v>
      </c>
      <c r="AD4" t="s">
        <v>45</v>
      </c>
      <c r="AE4" t="s">
        <v>46</v>
      </c>
      <c r="AF4" t="s">
        <v>47</v>
      </c>
      <c r="AG4" t="s">
        <v>48</v>
      </c>
      <c r="AH4" t="s">
        <v>49</v>
      </c>
      <c r="AI4" t="s">
        <v>50</v>
      </c>
      <c r="AJ4" t="s">
        <v>51</v>
      </c>
      <c r="AK4" t="s">
        <v>52</v>
      </c>
      <c r="AL4" t="s">
        <v>53</v>
      </c>
      <c r="AM4" t="s">
        <v>54</v>
      </c>
      <c r="AN4" t="s">
        <v>55</v>
      </c>
      <c r="AO4" t="s">
        <v>56</v>
      </c>
      <c r="AP4" t="s">
        <v>57</v>
      </c>
      <c r="AQ4" t="s">
        <v>58</v>
      </c>
      <c r="AR4" t="s">
        <v>59</v>
      </c>
      <c r="AS4" t="s">
        <v>60</v>
      </c>
      <c r="AT4" t="s">
        <v>61</v>
      </c>
      <c r="AU4" t="s">
        <v>62</v>
      </c>
      <c r="AV4" t="s">
        <v>63</v>
      </c>
      <c r="AW4" t="s">
        <v>64</v>
      </c>
      <c r="AX4" t="s">
        <v>65</v>
      </c>
      <c r="AY4" t="s">
        <v>66</v>
      </c>
      <c r="AZ4" t="s">
        <v>67</v>
      </c>
      <c r="BA4" t="s">
        <v>68</v>
      </c>
      <c r="BB4" t="s">
        <v>69</v>
      </c>
      <c r="BC4" t="s">
        <v>70</v>
      </c>
      <c r="BD4" t="s">
        <v>71</v>
      </c>
      <c r="BE4" t="s">
        <v>72</v>
      </c>
      <c r="BF4" t="s">
        <v>73</v>
      </c>
      <c r="BG4" t="s">
        <v>74</v>
      </c>
      <c r="BH4" t="s">
        <v>75</v>
      </c>
      <c r="BI4" t="s">
        <v>76</v>
      </c>
      <c r="BJ4" t="s">
        <v>77</v>
      </c>
      <c r="BK4" t="s">
        <v>78</v>
      </c>
      <c r="BL4" t="s">
        <v>79</v>
      </c>
      <c r="BM4" t="s">
        <v>80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86</v>
      </c>
      <c r="BT4" t="s">
        <v>87</v>
      </c>
      <c r="BU4" t="s">
        <v>88</v>
      </c>
      <c r="BV4" t="s">
        <v>89</v>
      </c>
      <c r="BW4" t="s">
        <v>90</v>
      </c>
      <c r="BX4" t="s">
        <v>91</v>
      </c>
      <c r="BY4" t="s">
        <v>92</v>
      </c>
      <c r="BZ4" t="s">
        <v>93</v>
      </c>
      <c r="CA4" t="s">
        <v>94</v>
      </c>
      <c r="CB4" t="s">
        <v>95</v>
      </c>
      <c r="CC4" t="s">
        <v>96</v>
      </c>
      <c r="CD4" t="s">
        <v>97</v>
      </c>
      <c r="CE4" t="s">
        <v>98</v>
      </c>
      <c r="CF4" t="s">
        <v>99</v>
      </c>
      <c r="CG4" t="s">
        <v>100</v>
      </c>
      <c r="CH4" t="s">
        <v>101</v>
      </c>
      <c r="CI4" t="s">
        <v>102</v>
      </c>
      <c r="CJ4" t="s">
        <v>103</v>
      </c>
      <c r="CK4" t="s">
        <v>104</v>
      </c>
      <c r="CL4" t="s">
        <v>105</v>
      </c>
      <c r="CM4" t="s">
        <v>106</v>
      </c>
      <c r="CN4" t="s">
        <v>107</v>
      </c>
      <c r="CO4" t="s">
        <v>108</v>
      </c>
      <c r="CP4" t="s">
        <v>109</v>
      </c>
      <c r="CQ4" t="s">
        <v>110</v>
      </c>
      <c r="CR4" t="s">
        <v>111</v>
      </c>
      <c r="CS4" t="s">
        <v>112</v>
      </c>
      <c r="CT4" t="s">
        <v>113</v>
      </c>
      <c r="CU4" t="s">
        <v>114</v>
      </c>
      <c r="CV4" t="s">
        <v>115</v>
      </c>
      <c r="CW4" t="s">
        <v>116</v>
      </c>
      <c r="CX4" t="s">
        <v>117</v>
      </c>
      <c r="CY4" t="s">
        <v>118</v>
      </c>
      <c r="CZ4" t="s">
        <v>119</v>
      </c>
      <c r="DA4" t="s">
        <v>120</v>
      </c>
      <c r="DB4" t="s">
        <v>121</v>
      </c>
      <c r="DC4" t="s">
        <v>122</v>
      </c>
      <c r="DD4" t="s">
        <v>123</v>
      </c>
      <c r="DE4" t="s">
        <v>124</v>
      </c>
      <c r="DF4" t="s">
        <v>125</v>
      </c>
      <c r="DG4" t="s">
        <v>126</v>
      </c>
      <c r="DH4" t="s">
        <v>127</v>
      </c>
      <c r="DI4" t="s">
        <v>128</v>
      </c>
      <c r="DJ4" t="s">
        <v>129</v>
      </c>
      <c r="DK4" t="s">
        <v>130</v>
      </c>
      <c r="DL4" t="s">
        <v>131</v>
      </c>
      <c r="DM4" t="s">
        <v>132</v>
      </c>
      <c r="DN4" t="s">
        <v>133</v>
      </c>
      <c r="DO4" t="s">
        <v>134</v>
      </c>
      <c r="DP4" t="s">
        <v>135</v>
      </c>
      <c r="DQ4" t="s">
        <v>136</v>
      </c>
      <c r="DR4" t="s">
        <v>137</v>
      </c>
      <c r="DS4" t="s">
        <v>138</v>
      </c>
      <c r="DT4" t="s">
        <v>139</v>
      </c>
      <c r="DU4" t="s">
        <v>140</v>
      </c>
      <c r="DV4" t="s">
        <v>141</v>
      </c>
      <c r="DW4" t="s">
        <v>142</v>
      </c>
      <c r="DX4" t="s">
        <v>143</v>
      </c>
      <c r="DY4" t="s">
        <v>144</v>
      </c>
      <c r="DZ4" t="s">
        <v>145</v>
      </c>
      <c r="EA4" t="s">
        <v>146</v>
      </c>
      <c r="EB4" t="s">
        <v>147</v>
      </c>
      <c r="EC4" t="s">
        <v>148</v>
      </c>
      <c r="ED4" t="s">
        <v>149</v>
      </c>
      <c r="EE4" t="s">
        <v>150</v>
      </c>
      <c r="EF4" t="s">
        <v>151</v>
      </c>
      <c r="EG4" t="s">
        <v>152</v>
      </c>
      <c r="EH4" t="s">
        <v>153</v>
      </c>
      <c r="EI4" t="s">
        <v>154</v>
      </c>
      <c r="EJ4" t="s">
        <v>155</v>
      </c>
      <c r="EK4" t="s">
        <v>156</v>
      </c>
      <c r="EL4" t="s">
        <v>157</v>
      </c>
      <c r="EM4" t="s">
        <v>158</v>
      </c>
      <c r="EN4" t="s">
        <v>159</v>
      </c>
      <c r="EO4" t="s">
        <v>160</v>
      </c>
      <c r="EP4" t="s">
        <v>161</v>
      </c>
      <c r="EQ4" t="s">
        <v>162</v>
      </c>
      <c r="ER4" t="s">
        <v>163</v>
      </c>
      <c r="ES4" t="s">
        <v>164</v>
      </c>
      <c r="ET4" t="s">
        <v>165</v>
      </c>
      <c r="EU4" t="s">
        <v>166</v>
      </c>
      <c r="EV4" t="s">
        <v>167</v>
      </c>
      <c r="EW4" t="s">
        <v>168</v>
      </c>
      <c r="EX4" t="s">
        <v>169</v>
      </c>
      <c r="EY4" t="s">
        <v>170</v>
      </c>
      <c r="EZ4" t="s">
        <v>171</v>
      </c>
      <c r="FA4" t="s">
        <v>172</v>
      </c>
      <c r="FB4" t="s">
        <v>173</v>
      </c>
      <c r="FC4" t="s">
        <v>174</v>
      </c>
      <c r="FD4" t="s">
        <v>175</v>
      </c>
      <c r="FE4" t="s">
        <v>176</v>
      </c>
      <c r="FF4" t="s">
        <v>177</v>
      </c>
      <c r="FG4" t="s">
        <v>178</v>
      </c>
      <c r="FH4" t="s">
        <v>179</v>
      </c>
      <c r="FI4" t="s">
        <v>180</v>
      </c>
      <c r="FJ4" t="s">
        <v>181</v>
      </c>
      <c r="FK4" t="s">
        <v>182</v>
      </c>
      <c r="FL4" t="s">
        <v>183</v>
      </c>
      <c r="FM4" t="s">
        <v>184</v>
      </c>
      <c r="FN4" t="s">
        <v>185</v>
      </c>
      <c r="FO4" s="6" t="s">
        <v>186</v>
      </c>
      <c r="FP4" t="s">
        <v>187</v>
      </c>
      <c r="FQ4" s="6" t="s">
        <v>188</v>
      </c>
      <c r="FR4" t="s">
        <v>189</v>
      </c>
      <c r="FS4" s="6" t="s">
        <v>190</v>
      </c>
      <c r="FT4" t="s">
        <v>191</v>
      </c>
      <c r="FU4" s="6" t="s">
        <v>192</v>
      </c>
      <c r="FV4" t="s">
        <v>193</v>
      </c>
      <c r="FW4" s="6" t="s">
        <v>194</v>
      </c>
      <c r="FX4" t="s">
        <v>195</v>
      </c>
      <c r="FY4" s="6" t="s">
        <v>196</v>
      </c>
      <c r="FZ4" t="s">
        <v>197</v>
      </c>
      <c r="GA4" s="6" t="s">
        <v>198</v>
      </c>
      <c r="GB4" t="s">
        <v>199</v>
      </c>
      <c r="GC4" s="6" t="s">
        <v>200</v>
      </c>
      <c r="GD4" t="s">
        <v>201</v>
      </c>
      <c r="GE4" s="6" t="s">
        <v>202</v>
      </c>
      <c r="GF4" t="s">
        <v>203</v>
      </c>
      <c r="GG4" s="6" t="s">
        <v>204</v>
      </c>
      <c r="GH4" t="s">
        <v>205</v>
      </c>
      <c r="GI4" s="6" t="s">
        <v>206</v>
      </c>
      <c r="GJ4" t="s">
        <v>207</v>
      </c>
      <c r="GK4" s="6" t="s">
        <v>208</v>
      </c>
      <c r="GL4" t="s">
        <v>209</v>
      </c>
      <c r="GM4" s="6" t="s">
        <v>210</v>
      </c>
      <c r="GN4" t="s">
        <v>211</v>
      </c>
      <c r="GO4" s="6" t="s">
        <v>212</v>
      </c>
      <c r="GP4" t="s">
        <v>213</v>
      </c>
      <c r="GQ4" t="s">
        <v>214</v>
      </c>
      <c r="GR4" t="s">
        <v>215</v>
      </c>
      <c r="GS4" t="s">
        <v>216</v>
      </c>
      <c r="GT4" t="s">
        <v>217</v>
      </c>
      <c r="GU4" t="s">
        <v>218</v>
      </c>
      <c r="GV4" t="s">
        <v>219</v>
      </c>
      <c r="GW4" t="s">
        <v>220</v>
      </c>
      <c r="GX4" t="s">
        <v>221</v>
      </c>
      <c r="GY4" t="s">
        <v>222</v>
      </c>
      <c r="GZ4" t="s">
        <v>223</v>
      </c>
      <c r="HA4" t="s">
        <v>224</v>
      </c>
      <c r="HB4" t="s">
        <v>225</v>
      </c>
      <c r="HC4" t="s">
        <v>226</v>
      </c>
      <c r="HD4" t="s">
        <v>227</v>
      </c>
      <c r="HE4" t="s">
        <v>228</v>
      </c>
      <c r="HF4" t="s">
        <v>229</v>
      </c>
      <c r="HG4" t="s">
        <v>230</v>
      </c>
      <c r="HH4" t="s">
        <v>231</v>
      </c>
      <c r="HI4" t="s">
        <v>232</v>
      </c>
      <c r="HJ4" t="s">
        <v>233</v>
      </c>
      <c r="HK4" t="s">
        <v>234</v>
      </c>
      <c r="HL4" t="s">
        <v>235</v>
      </c>
      <c r="HM4" t="s">
        <v>236</v>
      </c>
      <c r="HN4" t="s">
        <v>237</v>
      </c>
      <c r="HO4" t="s">
        <v>238</v>
      </c>
      <c r="HP4" t="s">
        <v>239</v>
      </c>
      <c r="HQ4" t="s">
        <v>240</v>
      </c>
      <c r="HR4" t="s">
        <v>241</v>
      </c>
      <c r="HS4" t="s">
        <v>242</v>
      </c>
      <c r="HT4" t="s">
        <v>243</v>
      </c>
      <c r="HU4" t="s">
        <v>244</v>
      </c>
      <c r="HV4" t="s">
        <v>245</v>
      </c>
      <c r="HW4" t="s">
        <v>246</v>
      </c>
      <c r="HX4" t="s">
        <v>247</v>
      </c>
      <c r="HY4" t="s">
        <v>248</v>
      </c>
      <c r="HZ4" t="s">
        <v>249</v>
      </c>
      <c r="IA4" t="s">
        <v>250</v>
      </c>
      <c r="IB4" t="s">
        <v>251</v>
      </c>
      <c r="IC4" t="s">
        <v>252</v>
      </c>
      <c r="ID4" t="s">
        <v>253</v>
      </c>
      <c r="IE4" t="s">
        <v>254</v>
      </c>
      <c r="IF4" t="s">
        <v>255</v>
      </c>
      <c r="IG4" t="s">
        <v>256</v>
      </c>
      <c r="IH4" t="s">
        <v>257</v>
      </c>
      <c r="II4" t="s">
        <v>258</v>
      </c>
      <c r="IJ4" t="s">
        <v>259</v>
      </c>
      <c r="IK4" t="s">
        <v>260</v>
      </c>
      <c r="IL4" t="s">
        <v>261</v>
      </c>
      <c r="IM4" t="s">
        <v>262</v>
      </c>
      <c r="IN4" t="s">
        <v>263</v>
      </c>
      <c r="IO4" t="s">
        <v>264</v>
      </c>
      <c r="IP4" t="s">
        <v>265</v>
      </c>
      <c r="IQ4" t="s">
        <v>266</v>
      </c>
      <c r="IR4" t="s">
        <v>267</v>
      </c>
      <c r="IS4" t="s">
        <v>268</v>
      </c>
      <c r="IT4" t="s">
        <v>269</v>
      </c>
      <c r="IU4" t="s">
        <v>270</v>
      </c>
      <c r="IV4" t="s">
        <v>271</v>
      </c>
      <c r="IW4" t="s">
        <v>272</v>
      </c>
      <c r="IX4" t="s">
        <v>273</v>
      </c>
      <c r="IY4" t="s">
        <v>274</v>
      </c>
      <c r="IZ4" t="s">
        <v>275</v>
      </c>
      <c r="JA4" t="s">
        <v>276</v>
      </c>
      <c r="JB4" t="s">
        <v>277</v>
      </c>
      <c r="JC4" t="s">
        <v>278</v>
      </c>
      <c r="JD4" t="s">
        <v>279</v>
      </c>
      <c r="JE4" t="s">
        <v>280</v>
      </c>
      <c r="JF4" t="s">
        <v>281</v>
      </c>
      <c r="JG4" t="s">
        <v>282</v>
      </c>
      <c r="JH4" t="s">
        <v>283</v>
      </c>
      <c r="JI4" t="s">
        <v>284</v>
      </c>
      <c r="JJ4" t="s">
        <v>285</v>
      </c>
      <c r="JK4" t="s">
        <v>286</v>
      </c>
      <c r="JL4" t="s">
        <v>287</v>
      </c>
      <c r="JM4" t="s">
        <v>288</v>
      </c>
      <c r="JN4" t="s">
        <v>289</v>
      </c>
      <c r="JO4" t="s">
        <v>290</v>
      </c>
      <c r="JP4" t="s">
        <v>291</v>
      </c>
      <c r="JQ4" t="s">
        <v>292</v>
      </c>
      <c r="JR4" t="s">
        <v>293</v>
      </c>
      <c r="JS4" t="s">
        <v>294</v>
      </c>
      <c r="JT4" t="s">
        <v>295</v>
      </c>
      <c r="JU4" t="s">
        <v>296</v>
      </c>
      <c r="JV4" t="s">
        <v>297</v>
      </c>
      <c r="JW4" t="s">
        <v>298</v>
      </c>
      <c r="JX4" t="s">
        <v>299</v>
      </c>
      <c r="JY4" t="s">
        <v>300</v>
      </c>
      <c r="JZ4" t="s">
        <v>301</v>
      </c>
      <c r="KA4" t="s">
        <v>302</v>
      </c>
      <c r="KB4" t="s">
        <v>303</v>
      </c>
      <c r="KC4" t="s">
        <v>304</v>
      </c>
      <c r="KD4" t="s">
        <v>305</v>
      </c>
      <c r="KE4" t="s">
        <v>306</v>
      </c>
      <c r="KF4" t="s">
        <v>307</v>
      </c>
      <c r="KG4" t="s">
        <v>308</v>
      </c>
      <c r="KH4" t="s">
        <v>309</v>
      </c>
      <c r="KI4" t="s">
        <v>310</v>
      </c>
      <c r="KJ4" t="s">
        <v>311</v>
      </c>
      <c r="KK4" t="s">
        <v>312</v>
      </c>
      <c r="KL4" t="s">
        <v>313</v>
      </c>
      <c r="KM4" t="s">
        <v>314</v>
      </c>
      <c r="KN4" t="s">
        <v>315</v>
      </c>
      <c r="KO4" t="s">
        <v>316</v>
      </c>
      <c r="KP4" t="s">
        <v>317</v>
      </c>
      <c r="KQ4" t="s">
        <v>318</v>
      </c>
      <c r="KR4" t="s">
        <v>319</v>
      </c>
      <c r="KS4" t="s">
        <v>320</v>
      </c>
      <c r="KT4" t="s">
        <v>321</v>
      </c>
      <c r="KU4" t="s">
        <v>322</v>
      </c>
      <c r="KV4" t="s">
        <v>323</v>
      </c>
      <c r="KW4" t="s">
        <v>324</v>
      </c>
      <c r="KX4" t="s">
        <v>325</v>
      </c>
      <c r="KY4" t="s">
        <v>326</v>
      </c>
      <c r="KZ4" t="s">
        <v>327</v>
      </c>
      <c r="LA4" t="s">
        <v>328</v>
      </c>
      <c r="LB4" t="s">
        <v>329</v>
      </c>
      <c r="LC4" t="s">
        <v>330</v>
      </c>
      <c r="LD4" t="s">
        <v>331</v>
      </c>
      <c r="LE4" t="s">
        <v>332</v>
      </c>
      <c r="LF4" t="s">
        <v>333</v>
      </c>
      <c r="LG4" t="s">
        <v>334</v>
      </c>
      <c r="LH4" t="s">
        <v>335</v>
      </c>
      <c r="LI4" t="s">
        <v>336</v>
      </c>
      <c r="LJ4" t="s">
        <v>337</v>
      </c>
      <c r="LK4" t="s">
        <v>338</v>
      </c>
      <c r="LL4" t="s">
        <v>339</v>
      </c>
      <c r="LM4" t="s">
        <v>340</v>
      </c>
      <c r="LN4" t="s">
        <v>341</v>
      </c>
      <c r="LO4" t="s">
        <v>342</v>
      </c>
      <c r="LP4" t="s">
        <v>343</v>
      </c>
      <c r="LQ4" t="s">
        <v>344</v>
      </c>
      <c r="LR4" t="s">
        <v>345</v>
      </c>
      <c r="LS4" t="s">
        <v>346</v>
      </c>
      <c r="LT4" t="s">
        <v>347</v>
      </c>
      <c r="LU4" t="s">
        <v>348</v>
      </c>
      <c r="LV4" t="s">
        <v>349</v>
      </c>
      <c r="LW4" t="s">
        <v>350</v>
      </c>
      <c r="LX4" t="s">
        <v>351</v>
      </c>
      <c r="LY4" t="s">
        <v>352</v>
      </c>
      <c r="LZ4" t="s">
        <v>353</v>
      </c>
      <c r="MA4" t="s">
        <v>354</v>
      </c>
      <c r="MB4" t="s">
        <v>355</v>
      </c>
      <c r="MC4" t="s">
        <v>356</v>
      </c>
      <c r="MD4" t="s">
        <v>357</v>
      </c>
      <c r="ME4" t="s">
        <v>358</v>
      </c>
      <c r="MF4" t="s">
        <v>359</v>
      </c>
      <c r="MG4" t="s">
        <v>360</v>
      </c>
      <c r="MH4" t="s">
        <v>361</v>
      </c>
      <c r="MI4" t="s">
        <v>362</v>
      </c>
      <c r="MJ4" t="s">
        <v>363</v>
      </c>
      <c r="MK4" t="s">
        <v>364</v>
      </c>
      <c r="ML4" t="s">
        <v>365</v>
      </c>
      <c r="MM4" t="s">
        <v>366</v>
      </c>
      <c r="MN4" t="s">
        <v>367</v>
      </c>
      <c r="MO4" t="s">
        <v>368</v>
      </c>
      <c r="MP4" t="s">
        <v>369</v>
      </c>
      <c r="MQ4" t="s">
        <v>370</v>
      </c>
      <c r="MR4" t="s">
        <v>371</v>
      </c>
      <c r="MS4" t="s">
        <v>372</v>
      </c>
      <c r="MT4" t="s">
        <v>373</v>
      </c>
      <c r="MU4" t="s">
        <v>374</v>
      </c>
      <c r="MV4" t="s">
        <v>375</v>
      </c>
      <c r="MW4" t="s">
        <v>376</v>
      </c>
      <c r="MX4" t="s">
        <v>377</v>
      </c>
      <c r="MY4" t="s">
        <v>378</v>
      </c>
      <c r="MZ4" t="s">
        <v>379</v>
      </c>
      <c r="NA4" t="s">
        <v>380</v>
      </c>
      <c r="NB4" t="s">
        <v>381</v>
      </c>
      <c r="NC4" t="s">
        <v>382</v>
      </c>
      <c r="ND4" t="s">
        <v>383</v>
      </c>
      <c r="NE4" t="s">
        <v>384</v>
      </c>
      <c r="NF4" t="s">
        <v>385</v>
      </c>
      <c r="NG4" t="s">
        <v>386</v>
      </c>
      <c r="NH4" t="s">
        <v>387</v>
      </c>
      <c r="NI4" t="s">
        <v>388</v>
      </c>
      <c r="NJ4" t="s">
        <v>389</v>
      </c>
      <c r="NK4" t="s">
        <v>390</v>
      </c>
      <c r="NL4" t="s">
        <v>391</v>
      </c>
      <c r="NM4" t="s">
        <v>392</v>
      </c>
      <c r="NN4" t="s">
        <v>393</v>
      </c>
      <c r="NO4" t="s">
        <v>394</v>
      </c>
      <c r="NP4" t="s">
        <v>395</v>
      </c>
      <c r="NQ4" t="s">
        <v>396</v>
      </c>
      <c r="NR4" t="s">
        <v>397</v>
      </c>
      <c r="NS4" t="s">
        <v>398</v>
      </c>
      <c r="NT4" t="s">
        <v>399</v>
      </c>
      <c r="NU4" t="s">
        <v>400</v>
      </c>
      <c r="NV4" t="s">
        <v>401</v>
      </c>
      <c r="NW4" t="s">
        <v>402</v>
      </c>
      <c r="NX4" t="s">
        <v>403</v>
      </c>
      <c r="NY4" t="s">
        <v>404</v>
      </c>
      <c r="NZ4" t="s">
        <v>405</v>
      </c>
      <c r="OA4" t="s">
        <v>406</v>
      </c>
      <c r="OB4" t="s">
        <v>407</v>
      </c>
      <c r="OC4" t="s">
        <v>408</v>
      </c>
      <c r="OD4" t="s">
        <v>409</v>
      </c>
      <c r="OE4" t="s">
        <v>410</v>
      </c>
      <c r="OF4" t="s">
        <v>411</v>
      </c>
      <c r="OG4" t="s">
        <v>412</v>
      </c>
      <c r="OH4" t="s">
        <v>413</v>
      </c>
      <c r="OI4" t="s">
        <v>414</v>
      </c>
      <c r="OJ4" t="s">
        <v>415</v>
      </c>
      <c r="OK4" t="s">
        <v>416</v>
      </c>
      <c r="OL4" t="s">
        <v>417</v>
      </c>
      <c r="OM4" t="s">
        <v>418</v>
      </c>
      <c r="ON4" t="s">
        <v>419</v>
      </c>
      <c r="OO4" t="s">
        <v>420</v>
      </c>
      <c r="OP4" t="s">
        <v>421</v>
      </c>
      <c r="OQ4" t="s">
        <v>422</v>
      </c>
      <c r="OR4" t="s">
        <v>423</v>
      </c>
      <c r="OS4" t="s">
        <v>424</v>
      </c>
      <c r="OT4" t="s">
        <v>425</v>
      </c>
      <c r="OU4" t="s">
        <v>426</v>
      </c>
      <c r="OV4" t="s">
        <v>427</v>
      </c>
      <c r="OW4" t="s">
        <v>428</v>
      </c>
      <c r="OX4" t="s">
        <v>429</v>
      </c>
      <c r="OY4" t="s">
        <v>430</v>
      </c>
      <c r="OZ4" t="s">
        <v>431</v>
      </c>
      <c r="PA4" t="s">
        <v>432</v>
      </c>
      <c r="PB4" t="s">
        <v>433</v>
      </c>
      <c r="PC4" t="s">
        <v>434</v>
      </c>
      <c r="PD4" t="s">
        <v>435</v>
      </c>
      <c r="PE4" t="s">
        <v>436</v>
      </c>
      <c r="PF4" t="s">
        <v>437</v>
      </c>
      <c r="PG4" t="s">
        <v>438</v>
      </c>
      <c r="PH4" t="s">
        <v>439</v>
      </c>
      <c r="PI4" t="s">
        <v>440</v>
      </c>
      <c r="PJ4" t="s">
        <v>441</v>
      </c>
      <c r="PK4" t="s">
        <v>442</v>
      </c>
      <c r="PL4" t="s">
        <v>443</v>
      </c>
      <c r="PM4" t="s">
        <v>444</v>
      </c>
      <c r="PN4" t="s">
        <v>445</v>
      </c>
      <c r="PO4" t="s">
        <v>446</v>
      </c>
      <c r="PP4" t="s">
        <v>447</v>
      </c>
      <c r="PQ4" t="s">
        <v>448</v>
      </c>
      <c r="PR4" t="s">
        <v>449</v>
      </c>
      <c r="PS4" t="s">
        <v>450</v>
      </c>
      <c r="PT4" t="s">
        <v>451</v>
      </c>
      <c r="PU4" t="s">
        <v>452</v>
      </c>
      <c r="PV4" t="s">
        <v>453</v>
      </c>
      <c r="PW4" t="s">
        <v>454</v>
      </c>
      <c r="PX4" t="s">
        <v>455</v>
      </c>
      <c r="PY4" t="s">
        <v>456</v>
      </c>
      <c r="PZ4" t="s">
        <v>457</v>
      </c>
      <c r="QA4" t="s">
        <v>458</v>
      </c>
      <c r="QB4" t="s">
        <v>459</v>
      </c>
      <c r="QC4" t="s">
        <v>460</v>
      </c>
      <c r="QD4" t="s">
        <v>461</v>
      </c>
      <c r="QE4" t="s">
        <v>462</v>
      </c>
      <c r="QF4" t="s">
        <v>463</v>
      </c>
      <c r="QG4" t="s">
        <v>464</v>
      </c>
      <c r="QH4" t="s">
        <v>465</v>
      </c>
      <c r="QI4" t="s">
        <v>466</v>
      </c>
      <c r="QJ4" t="s">
        <v>467</v>
      </c>
      <c r="QK4" t="s">
        <v>468</v>
      </c>
      <c r="QL4" t="s">
        <v>469</v>
      </c>
      <c r="QM4" t="s">
        <v>470</v>
      </c>
      <c r="QN4" t="s">
        <v>471</v>
      </c>
      <c r="QO4" t="s">
        <v>472</v>
      </c>
      <c r="QP4" t="s">
        <v>473</v>
      </c>
      <c r="QQ4" t="s">
        <v>474</v>
      </c>
      <c r="QR4" t="s">
        <v>475</v>
      </c>
      <c r="QS4" t="s">
        <v>476</v>
      </c>
      <c r="QT4" t="s">
        <v>477</v>
      </c>
      <c r="QU4" t="s">
        <v>478</v>
      </c>
      <c r="QV4" t="s">
        <v>479</v>
      </c>
      <c r="QW4" t="s">
        <v>480</v>
      </c>
      <c r="QX4" t="s">
        <v>481</v>
      </c>
      <c r="QY4" t="s">
        <v>482</v>
      </c>
      <c r="QZ4" t="s">
        <v>483</v>
      </c>
      <c r="RA4" t="s">
        <v>484</v>
      </c>
      <c r="RB4" t="s">
        <v>485</v>
      </c>
      <c r="RC4" t="s">
        <v>486</v>
      </c>
      <c r="RD4" t="s">
        <v>487</v>
      </c>
      <c r="RE4" t="s">
        <v>488</v>
      </c>
      <c r="RF4" t="s">
        <v>489</v>
      </c>
      <c r="RG4" t="s">
        <v>490</v>
      </c>
      <c r="RH4" t="s">
        <v>491</v>
      </c>
      <c r="RI4" t="s">
        <v>492</v>
      </c>
      <c r="RJ4" t="s">
        <v>493</v>
      </c>
      <c r="RK4" t="s">
        <v>494</v>
      </c>
      <c r="RL4" t="s">
        <v>495</v>
      </c>
      <c r="RM4" t="s">
        <v>496</v>
      </c>
      <c r="RN4" t="s">
        <v>497</v>
      </c>
      <c r="RO4" t="s">
        <v>498</v>
      </c>
      <c r="RP4" t="s">
        <v>499</v>
      </c>
      <c r="RQ4" t="s">
        <v>500</v>
      </c>
      <c r="RR4" t="s">
        <v>501</v>
      </c>
      <c r="RS4" t="s">
        <v>502</v>
      </c>
      <c r="RT4" t="s">
        <v>503</v>
      </c>
      <c r="RU4" t="s">
        <v>504</v>
      </c>
      <c r="RV4" t="s">
        <v>505</v>
      </c>
      <c r="RW4" t="s">
        <v>506</v>
      </c>
      <c r="RX4" t="s">
        <v>507</v>
      </c>
      <c r="RY4" t="s">
        <v>508</v>
      </c>
      <c r="RZ4" t="s">
        <v>509</v>
      </c>
      <c r="SA4" t="s">
        <v>510</v>
      </c>
      <c r="SB4" t="s">
        <v>511</v>
      </c>
      <c r="SC4" t="s">
        <v>512</v>
      </c>
      <c r="SD4" t="s">
        <v>513</v>
      </c>
      <c r="SE4" t="s">
        <v>514</v>
      </c>
      <c r="SF4" t="s">
        <v>515</v>
      </c>
      <c r="SG4" t="s">
        <v>516</v>
      </c>
      <c r="SH4" t="s">
        <v>517</v>
      </c>
      <c r="SI4" t="s">
        <v>518</v>
      </c>
      <c r="SJ4" t="s">
        <v>519</v>
      </c>
      <c r="SK4" t="s">
        <v>520</v>
      </c>
      <c r="SL4" t="s">
        <v>521</v>
      </c>
      <c r="SM4" s="6" t="s">
        <v>522</v>
      </c>
      <c r="SN4" t="s">
        <v>523</v>
      </c>
      <c r="SO4" s="6" t="s">
        <v>524</v>
      </c>
      <c r="SP4" t="s">
        <v>525</v>
      </c>
      <c r="SQ4" s="6" t="s">
        <v>526</v>
      </c>
      <c r="SR4" t="s">
        <v>527</v>
      </c>
      <c r="SS4" s="6" t="s">
        <v>528</v>
      </c>
      <c r="ST4" t="s">
        <v>529</v>
      </c>
      <c r="SU4" s="6" t="s">
        <v>530</v>
      </c>
      <c r="SV4" t="s">
        <v>531</v>
      </c>
      <c r="SW4" s="6" t="s">
        <v>532</v>
      </c>
      <c r="SX4" t="s">
        <v>533</v>
      </c>
      <c r="SY4" s="6" t="s">
        <v>534</v>
      </c>
      <c r="SZ4" t="s">
        <v>535</v>
      </c>
      <c r="TA4" s="6" t="s">
        <v>536</v>
      </c>
      <c r="TB4" t="s">
        <v>537</v>
      </c>
      <c r="TC4" s="6" t="s">
        <v>538</v>
      </c>
      <c r="TD4" t="s">
        <v>539</v>
      </c>
      <c r="TE4" s="6" t="s">
        <v>540</v>
      </c>
      <c r="TF4" t="s">
        <v>541</v>
      </c>
      <c r="TG4" s="6" t="s">
        <v>542</v>
      </c>
      <c r="TH4" t="s">
        <v>543</v>
      </c>
      <c r="TI4" s="6" t="s">
        <v>544</v>
      </c>
      <c r="TJ4" t="s">
        <v>545</v>
      </c>
      <c r="TK4" s="6" t="s">
        <v>546</v>
      </c>
      <c r="TL4" t="s">
        <v>547</v>
      </c>
      <c r="TM4" s="6" t="s">
        <v>548</v>
      </c>
      <c r="TN4" t="s">
        <v>549</v>
      </c>
      <c r="TO4" t="s">
        <v>550</v>
      </c>
      <c r="TP4" t="s">
        <v>551</v>
      </c>
      <c r="TQ4" t="s">
        <v>552</v>
      </c>
      <c r="TR4" t="s">
        <v>553</v>
      </c>
      <c r="TS4" t="s">
        <v>554</v>
      </c>
      <c r="TT4" t="s">
        <v>555</v>
      </c>
      <c r="TU4" t="s">
        <v>556</v>
      </c>
      <c r="TV4" t="s">
        <v>557</v>
      </c>
      <c r="TW4" t="s">
        <v>558</v>
      </c>
      <c r="TX4" t="s">
        <v>559</v>
      </c>
      <c r="TY4" t="s">
        <v>560</v>
      </c>
      <c r="TZ4" t="s">
        <v>561</v>
      </c>
      <c r="UA4" t="s">
        <v>562</v>
      </c>
      <c r="UB4" t="s">
        <v>563</v>
      </c>
      <c r="UC4" t="s">
        <v>564</v>
      </c>
      <c r="UD4" t="s">
        <v>565</v>
      </c>
      <c r="UE4" t="s">
        <v>566</v>
      </c>
      <c r="UF4" t="s">
        <v>567</v>
      </c>
      <c r="UG4" t="s">
        <v>568</v>
      </c>
      <c r="UH4" t="s">
        <v>569</v>
      </c>
      <c r="UI4" t="s">
        <v>570</v>
      </c>
      <c r="UJ4" t="s">
        <v>571</v>
      </c>
      <c r="UK4" t="s">
        <v>572</v>
      </c>
      <c r="UL4" t="s">
        <v>573</v>
      </c>
      <c r="UM4" t="s">
        <v>574</v>
      </c>
      <c r="UN4" t="s">
        <v>575</v>
      </c>
      <c r="UO4" t="s">
        <v>576</v>
      </c>
      <c r="UP4" t="s">
        <v>577</v>
      </c>
      <c r="UQ4" t="s">
        <v>578</v>
      </c>
      <c r="UR4" t="s">
        <v>579</v>
      </c>
      <c r="US4" t="s">
        <v>580</v>
      </c>
      <c r="UT4" t="s">
        <v>581</v>
      </c>
      <c r="UU4" t="s">
        <v>582</v>
      </c>
      <c r="UV4" t="s">
        <v>583</v>
      </c>
      <c r="UW4" t="s">
        <v>584</v>
      </c>
      <c r="UX4" t="s">
        <v>585</v>
      </c>
      <c r="UY4" t="s">
        <v>586</v>
      </c>
      <c r="UZ4" t="s">
        <v>587</v>
      </c>
      <c r="VA4" t="s">
        <v>588</v>
      </c>
      <c r="VB4" t="s">
        <v>589</v>
      </c>
      <c r="VC4" t="s">
        <v>590</v>
      </c>
      <c r="VD4" t="s">
        <v>591</v>
      </c>
      <c r="VE4" t="s">
        <v>592</v>
      </c>
      <c r="VF4" t="s">
        <v>593</v>
      </c>
      <c r="VG4" t="s">
        <v>594</v>
      </c>
      <c r="VH4" t="s">
        <v>595</v>
      </c>
      <c r="VI4" t="s">
        <v>596</v>
      </c>
      <c r="VJ4" t="s">
        <v>597</v>
      </c>
      <c r="VK4" t="s">
        <v>598</v>
      </c>
      <c r="VL4" t="s">
        <v>599</v>
      </c>
      <c r="VM4" t="s">
        <v>600</v>
      </c>
      <c r="VN4" t="s">
        <v>601</v>
      </c>
      <c r="VO4" t="s">
        <v>602</v>
      </c>
      <c r="VP4" t="s">
        <v>603</v>
      </c>
      <c r="VQ4" t="s">
        <v>604</v>
      </c>
      <c r="VR4" t="s">
        <v>605</v>
      </c>
      <c r="VS4" t="s">
        <v>606</v>
      </c>
      <c r="VT4" t="s">
        <v>607</v>
      </c>
      <c r="VU4" t="s">
        <v>608</v>
      </c>
      <c r="VV4" t="s">
        <v>609</v>
      </c>
      <c r="VW4" t="s">
        <v>610</v>
      </c>
      <c r="VX4" t="s">
        <v>611</v>
      </c>
      <c r="VY4" t="s">
        <v>612</v>
      </c>
      <c r="VZ4" t="s">
        <v>613</v>
      </c>
      <c r="WA4" t="s">
        <v>614</v>
      </c>
      <c r="WB4" t="s">
        <v>615</v>
      </c>
      <c r="WC4" t="s">
        <v>616</v>
      </c>
      <c r="WD4" t="s">
        <v>617</v>
      </c>
      <c r="WE4" t="s">
        <v>618</v>
      </c>
      <c r="WF4" t="s">
        <v>619</v>
      </c>
      <c r="WG4" t="s">
        <v>620</v>
      </c>
      <c r="WH4" t="s">
        <v>621</v>
      </c>
      <c r="WI4" t="s">
        <v>622</v>
      </c>
      <c r="WJ4" t="s">
        <v>623</v>
      </c>
      <c r="WK4" t="s">
        <v>624</v>
      </c>
      <c r="WL4" t="s">
        <v>625</v>
      </c>
      <c r="WM4" t="s">
        <v>626</v>
      </c>
      <c r="WN4" t="s">
        <v>627</v>
      </c>
      <c r="WO4" t="s">
        <v>628</v>
      </c>
      <c r="WP4" t="s">
        <v>629</v>
      </c>
      <c r="WQ4" t="s">
        <v>630</v>
      </c>
      <c r="WR4" t="s">
        <v>631</v>
      </c>
      <c r="WS4" t="s">
        <v>632</v>
      </c>
      <c r="WT4" t="s">
        <v>633</v>
      </c>
      <c r="WU4" t="s">
        <v>634</v>
      </c>
      <c r="WV4" t="s">
        <v>635</v>
      </c>
      <c r="WW4" t="s">
        <v>636</v>
      </c>
      <c r="WX4" t="s">
        <v>637</v>
      </c>
      <c r="WY4" t="s">
        <v>638</v>
      </c>
      <c r="WZ4" t="s">
        <v>639</v>
      </c>
      <c r="XA4" t="s">
        <v>640</v>
      </c>
      <c r="XB4" t="s">
        <v>641</v>
      </c>
      <c r="XC4" t="s">
        <v>642</v>
      </c>
      <c r="XD4" t="s">
        <v>643</v>
      </c>
      <c r="XE4" t="s">
        <v>644</v>
      </c>
      <c r="XF4" t="s">
        <v>645</v>
      </c>
      <c r="XG4" t="s">
        <v>646</v>
      </c>
      <c r="XH4" t="s">
        <v>647</v>
      </c>
      <c r="XI4" t="s">
        <v>648</v>
      </c>
      <c r="XJ4" t="s">
        <v>649</v>
      </c>
      <c r="XK4" t="s">
        <v>650</v>
      </c>
      <c r="XL4" t="s">
        <v>651</v>
      </c>
      <c r="XM4" t="s">
        <v>652</v>
      </c>
      <c r="XN4" t="s">
        <v>653</v>
      </c>
      <c r="XO4" t="s">
        <v>654</v>
      </c>
      <c r="XP4" t="s">
        <v>655</v>
      </c>
      <c r="XQ4" t="s">
        <v>656</v>
      </c>
      <c r="XR4" t="s">
        <v>657</v>
      </c>
      <c r="XS4" t="s">
        <v>658</v>
      </c>
      <c r="XT4" t="s">
        <v>659</v>
      </c>
      <c r="XU4" t="s">
        <v>660</v>
      </c>
      <c r="XV4" t="s">
        <v>661</v>
      </c>
      <c r="XW4" t="s">
        <v>662</v>
      </c>
      <c r="XX4" t="s">
        <v>663</v>
      </c>
      <c r="XY4" t="s">
        <v>664</v>
      </c>
      <c r="XZ4" t="s">
        <v>665</v>
      </c>
      <c r="YA4" t="s">
        <v>666</v>
      </c>
      <c r="YB4" t="s">
        <v>667</v>
      </c>
      <c r="YC4" t="s">
        <v>668</v>
      </c>
      <c r="YD4" t="s">
        <v>669</v>
      </c>
      <c r="YE4" t="s">
        <v>670</v>
      </c>
      <c r="YF4" t="s">
        <v>671</v>
      </c>
      <c r="YG4" t="s">
        <v>672</v>
      </c>
      <c r="YH4" t="s">
        <v>673</v>
      </c>
      <c r="YI4" t="s">
        <v>674</v>
      </c>
      <c r="YJ4" t="s">
        <v>675</v>
      </c>
      <c r="YK4" t="s">
        <v>676</v>
      </c>
      <c r="YL4" t="s">
        <v>677</v>
      </c>
      <c r="YM4" t="s">
        <v>678</v>
      </c>
      <c r="YN4" t="s">
        <v>679</v>
      </c>
      <c r="YO4" t="s">
        <v>680</v>
      </c>
      <c r="YP4" t="s">
        <v>681</v>
      </c>
      <c r="YQ4" t="s">
        <v>682</v>
      </c>
      <c r="YR4" t="s">
        <v>683</v>
      </c>
      <c r="YS4" t="s">
        <v>684</v>
      </c>
      <c r="YT4" t="s">
        <v>685</v>
      </c>
      <c r="YU4" t="s">
        <v>686</v>
      </c>
      <c r="YV4" t="s">
        <v>687</v>
      </c>
      <c r="YW4" t="s">
        <v>688</v>
      </c>
      <c r="YX4" t="s">
        <v>689</v>
      </c>
      <c r="YY4" t="s">
        <v>690</v>
      </c>
      <c r="YZ4" t="s">
        <v>691</v>
      </c>
      <c r="ZA4" t="s">
        <v>692</v>
      </c>
      <c r="ZB4" t="s">
        <v>693</v>
      </c>
      <c r="ZC4" t="s">
        <v>694</v>
      </c>
      <c r="ZD4" t="s">
        <v>695</v>
      </c>
      <c r="ZE4" t="s">
        <v>696</v>
      </c>
      <c r="ZF4" t="s">
        <v>697</v>
      </c>
      <c r="ZG4" t="s">
        <v>698</v>
      </c>
      <c r="ZH4" t="s">
        <v>699</v>
      </c>
      <c r="ZI4" t="s">
        <v>700</v>
      </c>
      <c r="ZJ4" t="s">
        <v>701</v>
      </c>
      <c r="ZK4" t="s">
        <v>702</v>
      </c>
      <c r="ZL4" t="s">
        <v>703</v>
      </c>
      <c r="ZM4" t="s">
        <v>704</v>
      </c>
      <c r="ZN4" t="s">
        <v>705</v>
      </c>
      <c r="ZO4" t="s">
        <v>706</v>
      </c>
      <c r="ZP4" t="s">
        <v>707</v>
      </c>
      <c r="ZQ4" t="s">
        <v>708</v>
      </c>
      <c r="ZR4" t="s">
        <v>709</v>
      </c>
      <c r="ZS4" t="s">
        <v>710</v>
      </c>
      <c r="ZT4" t="s">
        <v>711</v>
      </c>
      <c r="ZU4" t="s">
        <v>712</v>
      </c>
      <c r="ZV4" t="s">
        <v>713</v>
      </c>
      <c r="ZW4" t="s">
        <v>714</v>
      </c>
      <c r="ZX4" t="s">
        <v>715</v>
      </c>
      <c r="ZY4" t="s">
        <v>716</v>
      </c>
      <c r="ZZ4" t="s">
        <v>717</v>
      </c>
      <c r="AAA4" t="s">
        <v>718</v>
      </c>
      <c r="AAB4" t="s">
        <v>719</v>
      </c>
      <c r="AAC4" t="s">
        <v>720</v>
      </c>
      <c r="AAD4" t="s">
        <v>721</v>
      </c>
      <c r="AAE4" t="s">
        <v>722</v>
      </c>
      <c r="AAF4" t="s">
        <v>723</v>
      </c>
      <c r="AAG4" t="s">
        <v>724</v>
      </c>
      <c r="AAH4" t="s">
        <v>725</v>
      </c>
      <c r="AAI4" t="s">
        <v>726</v>
      </c>
      <c r="AAJ4" t="s">
        <v>727</v>
      </c>
      <c r="AAK4" t="s">
        <v>728</v>
      </c>
      <c r="AAL4" t="s">
        <v>729</v>
      </c>
      <c r="AAM4" t="s">
        <v>730</v>
      </c>
      <c r="AAN4" t="s">
        <v>731</v>
      </c>
      <c r="AAO4" t="s">
        <v>732</v>
      </c>
      <c r="AAP4" t="s">
        <v>733</v>
      </c>
      <c r="AAQ4" t="s">
        <v>734</v>
      </c>
      <c r="AAR4" t="s">
        <v>735</v>
      </c>
      <c r="AAS4" t="s">
        <v>736</v>
      </c>
      <c r="AAT4" t="s">
        <v>737</v>
      </c>
      <c r="AAU4" t="s">
        <v>738</v>
      </c>
      <c r="AAV4" t="s">
        <v>739</v>
      </c>
      <c r="AAW4" t="s">
        <v>740</v>
      </c>
      <c r="AAX4" t="s">
        <v>741</v>
      </c>
      <c r="AAY4" t="s">
        <v>742</v>
      </c>
      <c r="AAZ4" t="s">
        <v>743</v>
      </c>
      <c r="ABA4" t="s">
        <v>744</v>
      </c>
      <c r="ABB4" t="s">
        <v>745</v>
      </c>
      <c r="ABC4" t="s">
        <v>746</v>
      </c>
      <c r="ABD4" t="s">
        <v>747</v>
      </c>
      <c r="ABE4" t="s">
        <v>748</v>
      </c>
      <c r="ABF4" t="s">
        <v>749</v>
      </c>
      <c r="ABG4" t="s">
        <v>750</v>
      </c>
      <c r="ABH4" t="s">
        <v>751</v>
      </c>
      <c r="ABI4" t="s">
        <v>752</v>
      </c>
      <c r="ABJ4" t="s">
        <v>753</v>
      </c>
      <c r="ABK4" t="s">
        <v>754</v>
      </c>
      <c r="ABL4" t="s">
        <v>755</v>
      </c>
      <c r="ABM4" t="s">
        <v>756</v>
      </c>
      <c r="ABN4" t="s">
        <v>757</v>
      </c>
      <c r="ABO4" t="s">
        <v>758</v>
      </c>
      <c r="ABP4" t="s">
        <v>759</v>
      </c>
      <c r="ABQ4" t="s">
        <v>760</v>
      </c>
      <c r="ABR4" t="s">
        <v>761</v>
      </c>
      <c r="ABS4" t="s">
        <v>762</v>
      </c>
      <c r="ABT4" t="s">
        <v>763</v>
      </c>
      <c r="ABU4" t="s">
        <v>764</v>
      </c>
      <c r="ABV4" t="s">
        <v>765</v>
      </c>
      <c r="ABW4" t="s">
        <v>766</v>
      </c>
      <c r="ABX4" t="s">
        <v>767</v>
      </c>
      <c r="ABY4" t="s">
        <v>768</v>
      </c>
      <c r="ABZ4" t="s">
        <v>769</v>
      </c>
      <c r="ACA4" t="s">
        <v>770</v>
      </c>
      <c r="ACB4" t="s">
        <v>771</v>
      </c>
      <c r="ACC4" t="s">
        <v>772</v>
      </c>
      <c r="ACD4" t="s">
        <v>773</v>
      </c>
      <c r="ACE4" t="s">
        <v>774</v>
      </c>
      <c r="ACF4" t="s">
        <v>775</v>
      </c>
      <c r="ACG4" t="s">
        <v>776</v>
      </c>
      <c r="ACH4" t="s">
        <v>777</v>
      </c>
      <c r="ACI4" t="s">
        <v>778</v>
      </c>
      <c r="ACJ4" t="s">
        <v>779</v>
      </c>
      <c r="ACK4" t="s">
        <v>780</v>
      </c>
      <c r="ACL4" t="s">
        <v>781</v>
      </c>
      <c r="ACM4" t="s">
        <v>782</v>
      </c>
      <c r="ACN4" t="s">
        <v>783</v>
      </c>
      <c r="ACO4" t="s">
        <v>784</v>
      </c>
      <c r="ACP4" t="s">
        <v>785</v>
      </c>
      <c r="ACQ4" t="s">
        <v>786</v>
      </c>
      <c r="ACR4" t="s">
        <v>787</v>
      </c>
      <c r="ACS4" t="s">
        <v>788</v>
      </c>
      <c r="ACT4" t="s">
        <v>789</v>
      </c>
      <c r="ACU4" t="s">
        <v>790</v>
      </c>
      <c r="ACV4" t="s">
        <v>791</v>
      </c>
      <c r="ACW4" t="s">
        <v>792</v>
      </c>
      <c r="ACX4" t="s">
        <v>793</v>
      </c>
      <c r="ACY4" t="s">
        <v>794</v>
      </c>
      <c r="ACZ4" t="s">
        <v>795</v>
      </c>
      <c r="ADA4" t="s">
        <v>796</v>
      </c>
      <c r="ADB4" t="s">
        <v>797</v>
      </c>
      <c r="ADC4" t="s">
        <v>798</v>
      </c>
      <c r="ADD4" t="s">
        <v>799</v>
      </c>
      <c r="ADE4" t="s">
        <v>800</v>
      </c>
      <c r="ADF4" t="s">
        <v>801</v>
      </c>
      <c r="ADG4" t="s">
        <v>802</v>
      </c>
      <c r="ADH4" t="s">
        <v>803</v>
      </c>
      <c r="ADI4" t="s">
        <v>804</v>
      </c>
      <c r="ADJ4" t="s">
        <v>805</v>
      </c>
      <c r="ADK4" t="s">
        <v>806</v>
      </c>
      <c r="ADL4" t="s">
        <v>807</v>
      </c>
      <c r="ADM4" t="s">
        <v>808</v>
      </c>
      <c r="ADN4" t="s">
        <v>809</v>
      </c>
      <c r="ADO4" t="s">
        <v>810</v>
      </c>
      <c r="ADP4" t="s">
        <v>811</v>
      </c>
      <c r="ADQ4" t="s">
        <v>812</v>
      </c>
      <c r="ADR4" t="s">
        <v>813</v>
      </c>
      <c r="ADS4" t="s">
        <v>814</v>
      </c>
      <c r="ADT4" t="s">
        <v>815</v>
      </c>
      <c r="ADU4" t="s">
        <v>816</v>
      </c>
      <c r="ADV4" t="s">
        <v>817</v>
      </c>
      <c r="ADW4" t="s">
        <v>818</v>
      </c>
      <c r="ADX4" t="s">
        <v>819</v>
      </c>
      <c r="ADY4" t="s">
        <v>820</v>
      </c>
      <c r="ADZ4" t="s">
        <v>821</v>
      </c>
      <c r="AEA4" t="s">
        <v>822</v>
      </c>
      <c r="AEB4" t="s">
        <v>823</v>
      </c>
      <c r="AEC4" t="s">
        <v>824</v>
      </c>
      <c r="AED4" t="s">
        <v>825</v>
      </c>
      <c r="AEE4" t="s">
        <v>826</v>
      </c>
      <c r="AEF4" t="s">
        <v>827</v>
      </c>
      <c r="AEG4" t="s">
        <v>828</v>
      </c>
      <c r="AEH4" t="s">
        <v>829</v>
      </c>
      <c r="AEI4" t="s">
        <v>830</v>
      </c>
      <c r="AEJ4" t="s">
        <v>831</v>
      </c>
      <c r="AEK4" t="s">
        <v>832</v>
      </c>
      <c r="AEL4" t="s">
        <v>833</v>
      </c>
      <c r="AEM4" t="s">
        <v>834</v>
      </c>
      <c r="AEN4" t="s">
        <v>835</v>
      </c>
      <c r="AEO4" t="s">
        <v>836</v>
      </c>
      <c r="AEP4" t="s">
        <v>837</v>
      </c>
      <c r="AEQ4" t="s">
        <v>838</v>
      </c>
      <c r="AER4" t="s">
        <v>839</v>
      </c>
      <c r="AES4" t="s">
        <v>840</v>
      </c>
      <c r="AET4" t="s">
        <v>841</v>
      </c>
      <c r="AEU4" t="s">
        <v>842</v>
      </c>
      <c r="AEV4" t="s">
        <v>843</v>
      </c>
      <c r="AEW4" t="s">
        <v>844</v>
      </c>
      <c r="AEX4" t="s">
        <v>845</v>
      </c>
      <c r="AEY4" t="s">
        <v>846</v>
      </c>
      <c r="AEZ4" t="s">
        <v>847</v>
      </c>
      <c r="AFA4" t="s">
        <v>848</v>
      </c>
      <c r="AFB4" t="s">
        <v>849</v>
      </c>
      <c r="AFC4" t="s">
        <v>850</v>
      </c>
      <c r="AFD4" t="s">
        <v>851</v>
      </c>
      <c r="AFE4" t="s">
        <v>852</v>
      </c>
      <c r="AFF4" t="s">
        <v>853</v>
      </c>
      <c r="AFG4" t="s">
        <v>854</v>
      </c>
      <c r="AFH4" t="s">
        <v>855</v>
      </c>
      <c r="AFI4" t="s">
        <v>856</v>
      </c>
      <c r="AFJ4" t="s">
        <v>857</v>
      </c>
      <c r="AFK4" s="6" t="s">
        <v>858</v>
      </c>
      <c r="AFL4" t="s">
        <v>859</v>
      </c>
      <c r="AFM4" s="6" t="s">
        <v>860</v>
      </c>
      <c r="AFN4" t="s">
        <v>861</v>
      </c>
      <c r="AFO4" s="6" t="s">
        <v>862</v>
      </c>
      <c r="AFP4" t="s">
        <v>863</v>
      </c>
      <c r="AFQ4" s="6" t="s">
        <v>864</v>
      </c>
      <c r="AFR4" t="s">
        <v>865</v>
      </c>
      <c r="AFS4" s="6" t="s">
        <v>866</v>
      </c>
      <c r="AFT4" t="s">
        <v>867</v>
      </c>
      <c r="AFU4" s="6" t="s">
        <v>868</v>
      </c>
      <c r="AFV4" t="s">
        <v>869</v>
      </c>
      <c r="AFW4" s="6" t="s">
        <v>870</v>
      </c>
      <c r="AFX4" t="s">
        <v>871</v>
      </c>
      <c r="AFY4" s="6" t="s">
        <v>872</v>
      </c>
      <c r="AFZ4" t="s">
        <v>873</v>
      </c>
      <c r="AGA4" s="6" t="s">
        <v>874</v>
      </c>
      <c r="AGB4" t="s">
        <v>875</v>
      </c>
      <c r="AGC4" s="6" t="s">
        <v>876</v>
      </c>
      <c r="AGD4" t="s">
        <v>877</v>
      </c>
      <c r="AGE4" s="6" t="s">
        <v>878</v>
      </c>
      <c r="AGF4" t="s">
        <v>879</v>
      </c>
      <c r="AGG4" s="6" t="s">
        <v>880</v>
      </c>
      <c r="AGH4" t="s">
        <v>881</v>
      </c>
      <c r="AGI4" s="6" t="s">
        <v>882</v>
      </c>
      <c r="AGJ4" t="s">
        <v>883</v>
      </c>
      <c r="AGK4" s="6" t="s">
        <v>884</v>
      </c>
      <c r="AGL4" t="s">
        <v>885</v>
      </c>
      <c r="AGM4" t="s">
        <v>886</v>
      </c>
      <c r="AGN4" t="s">
        <v>887</v>
      </c>
      <c r="AGO4" t="s">
        <v>888</v>
      </c>
      <c r="AGP4" t="s">
        <v>889</v>
      </c>
      <c r="AGQ4" t="s">
        <v>890</v>
      </c>
      <c r="AGR4" t="s">
        <v>891</v>
      </c>
      <c r="AGS4" t="s">
        <v>892</v>
      </c>
      <c r="AGT4" t="s">
        <v>893</v>
      </c>
      <c r="AGU4" t="s">
        <v>894</v>
      </c>
      <c r="AGV4" t="s">
        <v>895</v>
      </c>
      <c r="AGW4" t="s">
        <v>896</v>
      </c>
      <c r="AGX4" t="s">
        <v>897</v>
      </c>
      <c r="AGY4" t="s">
        <v>898</v>
      </c>
      <c r="AGZ4" t="s">
        <v>899</v>
      </c>
      <c r="AHA4" t="s">
        <v>900</v>
      </c>
      <c r="AHB4" t="s">
        <v>901</v>
      </c>
      <c r="AHC4" t="s">
        <v>902</v>
      </c>
      <c r="AHD4" t="s">
        <v>903</v>
      </c>
      <c r="AHE4" t="s">
        <v>904</v>
      </c>
      <c r="AHF4" t="s">
        <v>905</v>
      </c>
      <c r="AHG4" t="s">
        <v>906</v>
      </c>
      <c r="AHH4" t="s">
        <v>907</v>
      </c>
      <c r="AHI4" t="s">
        <v>908</v>
      </c>
      <c r="AHJ4" t="s">
        <v>909</v>
      </c>
      <c r="AHK4" t="s">
        <v>910</v>
      </c>
      <c r="AHL4" t="s">
        <v>911</v>
      </c>
      <c r="AHM4" t="s">
        <v>912</v>
      </c>
      <c r="AHN4" t="s">
        <v>913</v>
      </c>
      <c r="AHO4" t="s">
        <v>914</v>
      </c>
      <c r="AHP4" t="s">
        <v>915</v>
      </c>
      <c r="AHQ4" t="s">
        <v>916</v>
      </c>
      <c r="AHR4" t="s">
        <v>917</v>
      </c>
      <c r="AHS4" t="s">
        <v>918</v>
      </c>
      <c r="AHT4" t="s">
        <v>919</v>
      </c>
      <c r="AHU4" t="s">
        <v>920</v>
      </c>
      <c r="AHV4" t="s">
        <v>921</v>
      </c>
      <c r="AHW4" t="s">
        <v>922</v>
      </c>
      <c r="AHX4" t="s">
        <v>923</v>
      </c>
      <c r="AHY4" t="s">
        <v>924</v>
      </c>
      <c r="AHZ4" t="s">
        <v>925</v>
      </c>
      <c r="AIA4" t="s">
        <v>926</v>
      </c>
      <c r="AIB4" t="s">
        <v>927</v>
      </c>
      <c r="AIC4" t="s">
        <v>928</v>
      </c>
      <c r="AID4" t="s">
        <v>929</v>
      </c>
      <c r="AIE4" t="s">
        <v>930</v>
      </c>
      <c r="AIF4" t="s">
        <v>931</v>
      </c>
      <c r="AIG4" t="s">
        <v>932</v>
      </c>
      <c r="AIH4" t="s">
        <v>933</v>
      </c>
      <c r="AII4" t="s">
        <v>934</v>
      </c>
      <c r="AIJ4" t="s">
        <v>935</v>
      </c>
      <c r="AIK4" t="s">
        <v>936</v>
      </c>
      <c r="AIL4" t="s">
        <v>937</v>
      </c>
      <c r="AIM4" t="s">
        <v>938</v>
      </c>
      <c r="AIN4" t="s">
        <v>939</v>
      </c>
      <c r="AIO4" t="s">
        <v>940</v>
      </c>
      <c r="AIP4" t="s">
        <v>941</v>
      </c>
      <c r="AIQ4" t="s">
        <v>942</v>
      </c>
      <c r="AIR4" t="s">
        <v>943</v>
      </c>
      <c r="AIS4" t="s">
        <v>944</v>
      </c>
      <c r="AIT4" t="s">
        <v>945</v>
      </c>
      <c r="AIU4" t="s">
        <v>946</v>
      </c>
      <c r="AIV4" t="s">
        <v>947</v>
      </c>
      <c r="AIW4" t="s">
        <v>948</v>
      </c>
      <c r="AIX4" t="s">
        <v>949</v>
      </c>
      <c r="AIY4" t="s">
        <v>950</v>
      </c>
      <c r="AIZ4" t="s">
        <v>951</v>
      </c>
      <c r="AJA4" t="s">
        <v>952</v>
      </c>
      <c r="AJB4" t="s">
        <v>953</v>
      </c>
      <c r="AJC4" t="s">
        <v>954</v>
      </c>
      <c r="AJD4" t="s">
        <v>955</v>
      </c>
      <c r="AJE4" t="s">
        <v>956</v>
      </c>
      <c r="AJF4" t="s">
        <v>957</v>
      </c>
      <c r="AJG4" t="s">
        <v>958</v>
      </c>
      <c r="AJH4" t="s">
        <v>959</v>
      </c>
      <c r="AJI4" t="s">
        <v>960</v>
      </c>
      <c r="AJJ4" t="s">
        <v>961</v>
      </c>
      <c r="AJK4" t="s">
        <v>962</v>
      </c>
      <c r="AJL4" t="s">
        <v>963</v>
      </c>
      <c r="AJM4" t="s">
        <v>964</v>
      </c>
      <c r="AJN4" t="s">
        <v>965</v>
      </c>
      <c r="AJO4" t="s">
        <v>966</v>
      </c>
      <c r="AJP4" t="s">
        <v>967</v>
      </c>
      <c r="AJQ4" t="s">
        <v>968</v>
      </c>
      <c r="AJR4" t="s">
        <v>969</v>
      </c>
      <c r="AJS4" t="s">
        <v>970</v>
      </c>
      <c r="AJT4" t="s">
        <v>971</v>
      </c>
      <c r="AJU4" t="s">
        <v>972</v>
      </c>
      <c r="AJV4" t="s">
        <v>973</v>
      </c>
      <c r="AJW4" t="s">
        <v>974</v>
      </c>
      <c r="AJX4" t="s">
        <v>975</v>
      </c>
      <c r="AJY4" t="s">
        <v>976</v>
      </c>
      <c r="AJZ4" t="s">
        <v>977</v>
      </c>
      <c r="AKA4" t="s">
        <v>978</v>
      </c>
      <c r="AKB4" t="s">
        <v>979</v>
      </c>
      <c r="AKC4" t="s">
        <v>980</v>
      </c>
      <c r="AKD4" t="s">
        <v>981</v>
      </c>
      <c r="AKE4" t="s">
        <v>982</v>
      </c>
      <c r="AKF4" t="s">
        <v>983</v>
      </c>
      <c r="AKG4" t="s">
        <v>984</v>
      </c>
      <c r="AKH4" t="s">
        <v>985</v>
      </c>
      <c r="AKI4" t="s">
        <v>986</v>
      </c>
      <c r="AKJ4" t="s">
        <v>987</v>
      </c>
      <c r="AKK4" t="s">
        <v>988</v>
      </c>
      <c r="AKL4" t="s">
        <v>989</v>
      </c>
      <c r="AKM4" t="s">
        <v>990</v>
      </c>
      <c r="AKN4" t="s">
        <v>991</v>
      </c>
      <c r="AKO4" t="s">
        <v>992</v>
      </c>
      <c r="AKP4" t="s">
        <v>993</v>
      </c>
      <c r="AKQ4" t="s">
        <v>994</v>
      </c>
      <c r="AKR4" t="s">
        <v>995</v>
      </c>
      <c r="AKS4" t="s">
        <v>996</v>
      </c>
      <c r="AKT4" t="s">
        <v>997</v>
      </c>
      <c r="AKU4" t="s">
        <v>998</v>
      </c>
      <c r="AKV4" t="s">
        <v>999</v>
      </c>
      <c r="AKW4" t="s">
        <v>1000</v>
      </c>
      <c r="AKX4" t="s">
        <v>1001</v>
      </c>
      <c r="AKY4" t="s">
        <v>1002</v>
      </c>
      <c r="AKZ4" t="s">
        <v>1003</v>
      </c>
      <c r="ALA4" t="s">
        <v>1004</v>
      </c>
      <c r="ALB4" t="s">
        <v>1005</v>
      </c>
      <c r="ALC4" t="s">
        <v>1006</v>
      </c>
      <c r="ALD4" t="s">
        <v>1007</v>
      </c>
      <c r="ALE4" t="s">
        <v>1008</v>
      </c>
      <c r="ALF4" t="s">
        <v>1009</v>
      </c>
      <c r="ALG4" t="s">
        <v>1010</v>
      </c>
      <c r="ALH4" t="s">
        <v>1011</v>
      </c>
      <c r="ALI4" t="s">
        <v>1012</v>
      </c>
      <c r="ALJ4" t="s">
        <v>1013</v>
      </c>
      <c r="ALK4" t="s">
        <v>1014</v>
      </c>
      <c r="ALL4" t="s">
        <v>1015</v>
      </c>
      <c r="ALM4" t="s">
        <v>1016</v>
      </c>
      <c r="ALN4" t="s">
        <v>1017</v>
      </c>
      <c r="ALO4" t="s">
        <v>1018</v>
      </c>
      <c r="ALP4" t="s">
        <v>1019</v>
      </c>
      <c r="ALQ4" t="s">
        <v>1020</v>
      </c>
      <c r="ALR4" t="s">
        <v>1021</v>
      </c>
      <c r="ALS4" t="s">
        <v>1022</v>
      </c>
      <c r="ALT4" t="s">
        <v>1023</v>
      </c>
      <c r="ALU4" t="s">
        <v>1024</v>
      </c>
      <c r="ALV4" t="s">
        <v>1025</v>
      </c>
      <c r="ALW4" t="s">
        <v>1026</v>
      </c>
      <c r="ALX4" t="s">
        <v>1027</v>
      </c>
      <c r="ALY4" t="s">
        <v>1028</v>
      </c>
      <c r="ALZ4" t="s">
        <v>1029</v>
      </c>
      <c r="AMA4" t="s">
        <v>1030</v>
      </c>
      <c r="AMB4" t="s">
        <v>1031</v>
      </c>
      <c r="AMC4" t="s">
        <v>1032</v>
      </c>
      <c r="AMD4" t="s">
        <v>1033</v>
      </c>
      <c r="AME4" t="s">
        <v>1034</v>
      </c>
      <c r="AMF4" t="s">
        <v>1035</v>
      </c>
      <c r="AMG4" t="s">
        <v>1036</v>
      </c>
      <c r="AMH4" t="s">
        <v>1037</v>
      </c>
      <c r="AMI4" t="s">
        <v>1038</v>
      </c>
      <c r="AMJ4" t="s">
        <v>1039</v>
      </c>
      <c r="AMK4" t="s">
        <v>1040</v>
      </c>
      <c r="AML4" t="s">
        <v>1041</v>
      </c>
      <c r="AMM4" t="s">
        <v>1042</v>
      </c>
      <c r="AMN4" t="s">
        <v>1043</v>
      </c>
      <c r="AMO4" t="s">
        <v>1044</v>
      </c>
      <c r="AMP4" t="s">
        <v>1045</v>
      </c>
      <c r="AMQ4" t="s">
        <v>1046</v>
      </c>
      <c r="AMR4" t="s">
        <v>1047</v>
      </c>
      <c r="AMS4" t="s">
        <v>1048</v>
      </c>
      <c r="AMT4" t="s">
        <v>1049</v>
      </c>
      <c r="AMU4" t="s">
        <v>1050</v>
      </c>
      <c r="AMV4" t="s">
        <v>1051</v>
      </c>
      <c r="AMW4" t="s">
        <v>1052</v>
      </c>
      <c r="AMX4" t="s">
        <v>1053</v>
      </c>
      <c r="AMY4" t="s">
        <v>1054</v>
      </c>
      <c r="AMZ4" t="s">
        <v>1055</v>
      </c>
      <c r="ANA4" t="s">
        <v>1056</v>
      </c>
      <c r="ANB4" t="s">
        <v>1057</v>
      </c>
      <c r="ANC4" t="s">
        <v>1058</v>
      </c>
      <c r="AND4" t="s">
        <v>1059</v>
      </c>
      <c r="ANE4" t="s">
        <v>1060</v>
      </c>
      <c r="ANF4" t="s">
        <v>1061</v>
      </c>
      <c r="ANG4" t="s">
        <v>1062</v>
      </c>
      <c r="ANH4" t="s">
        <v>1063</v>
      </c>
      <c r="ANI4" t="s">
        <v>1064</v>
      </c>
      <c r="ANJ4" t="s">
        <v>1065</v>
      </c>
      <c r="ANK4" t="s">
        <v>1066</v>
      </c>
      <c r="ANL4" t="s">
        <v>1067</v>
      </c>
      <c r="ANM4" t="s">
        <v>1068</v>
      </c>
      <c r="ANN4" t="s">
        <v>1069</v>
      </c>
      <c r="ANO4" t="s">
        <v>1070</v>
      </c>
      <c r="ANP4" t="s">
        <v>1071</v>
      </c>
      <c r="ANQ4" t="s">
        <v>1072</v>
      </c>
      <c r="ANR4" t="s">
        <v>1073</v>
      </c>
      <c r="ANS4" t="s">
        <v>1074</v>
      </c>
      <c r="ANT4" t="s">
        <v>1075</v>
      </c>
      <c r="ANU4" t="s">
        <v>1076</v>
      </c>
      <c r="ANV4" t="s">
        <v>1077</v>
      </c>
      <c r="ANW4" t="s">
        <v>1078</v>
      </c>
      <c r="ANX4" t="s">
        <v>1079</v>
      </c>
      <c r="ANY4" t="s">
        <v>1080</v>
      </c>
      <c r="ANZ4" t="s">
        <v>1081</v>
      </c>
      <c r="AOA4" t="s">
        <v>1082</v>
      </c>
      <c r="AOB4" t="s">
        <v>1083</v>
      </c>
      <c r="AOC4" t="s">
        <v>1084</v>
      </c>
      <c r="AOD4" t="s">
        <v>1085</v>
      </c>
      <c r="AOE4" t="s">
        <v>1086</v>
      </c>
      <c r="AOF4" t="s">
        <v>1087</v>
      </c>
      <c r="AOG4" t="s">
        <v>1088</v>
      </c>
      <c r="AOH4" t="s">
        <v>1089</v>
      </c>
      <c r="AOI4" t="s">
        <v>1090</v>
      </c>
      <c r="AOJ4" t="s">
        <v>1091</v>
      </c>
      <c r="AOK4" t="s">
        <v>1092</v>
      </c>
      <c r="AOL4" t="s">
        <v>1093</v>
      </c>
      <c r="AOM4" t="s">
        <v>1094</v>
      </c>
      <c r="AON4" t="s">
        <v>1095</v>
      </c>
      <c r="AOO4" t="s">
        <v>1096</v>
      </c>
      <c r="AOP4" t="s">
        <v>1097</v>
      </c>
      <c r="AOQ4" t="s">
        <v>1098</v>
      </c>
      <c r="AOR4" t="s">
        <v>1099</v>
      </c>
      <c r="AOS4" t="s">
        <v>1100</v>
      </c>
      <c r="AOT4" t="s">
        <v>1101</v>
      </c>
      <c r="AOU4" t="s">
        <v>1102</v>
      </c>
      <c r="AOV4" t="s">
        <v>1103</v>
      </c>
      <c r="AOW4" t="s">
        <v>1104</v>
      </c>
      <c r="AOX4" t="s">
        <v>1105</v>
      </c>
      <c r="AOY4" t="s">
        <v>1106</v>
      </c>
      <c r="AOZ4" t="s">
        <v>1107</v>
      </c>
      <c r="APA4" t="s">
        <v>1108</v>
      </c>
      <c r="APB4" t="s">
        <v>1109</v>
      </c>
      <c r="APC4" t="s">
        <v>1110</v>
      </c>
      <c r="APD4" t="s">
        <v>1111</v>
      </c>
      <c r="APE4" t="s">
        <v>1112</v>
      </c>
      <c r="APF4" t="s">
        <v>1113</v>
      </c>
      <c r="APG4" t="s">
        <v>1114</v>
      </c>
      <c r="APH4" t="s">
        <v>1115</v>
      </c>
      <c r="API4" t="s">
        <v>1116</v>
      </c>
      <c r="APJ4" t="s">
        <v>1117</v>
      </c>
      <c r="APK4" t="s">
        <v>1118</v>
      </c>
      <c r="APL4" t="s">
        <v>1119</v>
      </c>
      <c r="APM4" t="s">
        <v>1120</v>
      </c>
      <c r="APN4" t="s">
        <v>1121</v>
      </c>
      <c r="APO4" t="s">
        <v>1122</v>
      </c>
      <c r="APP4" t="s">
        <v>1123</v>
      </c>
      <c r="APQ4" t="s">
        <v>1124</v>
      </c>
      <c r="APR4" t="s">
        <v>1125</v>
      </c>
      <c r="APS4" t="s">
        <v>1126</v>
      </c>
      <c r="APT4" t="s">
        <v>1127</v>
      </c>
      <c r="APU4" t="s">
        <v>1128</v>
      </c>
      <c r="APV4" t="s">
        <v>1129</v>
      </c>
      <c r="APW4" t="s">
        <v>1130</v>
      </c>
      <c r="APX4" t="s">
        <v>1131</v>
      </c>
      <c r="APY4" t="s">
        <v>1132</v>
      </c>
      <c r="APZ4" t="s">
        <v>1133</v>
      </c>
      <c r="AQA4" t="s">
        <v>1134</v>
      </c>
      <c r="AQB4" t="s">
        <v>1135</v>
      </c>
      <c r="AQC4" t="s">
        <v>1136</v>
      </c>
      <c r="AQD4" t="s">
        <v>1137</v>
      </c>
      <c r="AQE4" t="s">
        <v>1138</v>
      </c>
      <c r="AQF4" t="s">
        <v>1139</v>
      </c>
      <c r="AQG4" t="s">
        <v>1140</v>
      </c>
      <c r="AQH4" t="s">
        <v>1141</v>
      </c>
      <c r="AQI4" t="s">
        <v>1142</v>
      </c>
      <c r="AQJ4" t="s">
        <v>1143</v>
      </c>
      <c r="AQK4" t="s">
        <v>1144</v>
      </c>
      <c r="AQL4" t="s">
        <v>1145</v>
      </c>
      <c r="AQM4" t="s">
        <v>1146</v>
      </c>
      <c r="AQN4" t="s">
        <v>1147</v>
      </c>
      <c r="AQO4" t="s">
        <v>1148</v>
      </c>
      <c r="AQP4" t="s">
        <v>1149</v>
      </c>
      <c r="AQQ4" t="s">
        <v>1150</v>
      </c>
      <c r="AQR4" t="s">
        <v>1151</v>
      </c>
      <c r="AQS4" t="s">
        <v>1152</v>
      </c>
      <c r="AQT4" t="s">
        <v>1153</v>
      </c>
      <c r="AQU4" t="s">
        <v>1154</v>
      </c>
      <c r="AQV4" t="s">
        <v>1155</v>
      </c>
      <c r="AQW4" t="s">
        <v>1156</v>
      </c>
      <c r="AQX4" t="s">
        <v>1157</v>
      </c>
      <c r="AQY4" t="s">
        <v>1158</v>
      </c>
      <c r="AQZ4" t="s">
        <v>1159</v>
      </c>
      <c r="ARA4" t="s">
        <v>1160</v>
      </c>
      <c r="ARB4" t="s">
        <v>1161</v>
      </c>
      <c r="ARC4" t="s">
        <v>1162</v>
      </c>
      <c r="ARD4" t="s">
        <v>1163</v>
      </c>
      <c r="ARE4" t="s">
        <v>1164</v>
      </c>
      <c r="ARF4" t="s">
        <v>1165</v>
      </c>
      <c r="ARG4" t="s">
        <v>1166</v>
      </c>
      <c r="ARH4" t="s">
        <v>1167</v>
      </c>
      <c r="ARI4" t="s">
        <v>1168</v>
      </c>
      <c r="ARJ4" t="s">
        <v>1169</v>
      </c>
      <c r="ARK4" t="s">
        <v>1170</v>
      </c>
      <c r="ARL4" t="s">
        <v>1171</v>
      </c>
      <c r="ARM4" t="s">
        <v>1172</v>
      </c>
      <c r="ARN4" t="s">
        <v>1173</v>
      </c>
      <c r="ARO4" t="s">
        <v>1174</v>
      </c>
      <c r="ARP4" t="s">
        <v>1175</v>
      </c>
      <c r="ARQ4" t="s">
        <v>1176</v>
      </c>
      <c r="ARR4" t="s">
        <v>1177</v>
      </c>
      <c r="ARS4" t="s">
        <v>1178</v>
      </c>
      <c r="ART4" t="s">
        <v>1179</v>
      </c>
      <c r="ARU4" t="s">
        <v>1180</v>
      </c>
      <c r="ARV4" t="s">
        <v>1181</v>
      </c>
      <c r="ARW4" t="s">
        <v>1182</v>
      </c>
      <c r="ARX4" t="s">
        <v>1183</v>
      </c>
      <c r="ARY4" t="s">
        <v>1184</v>
      </c>
      <c r="ARZ4" t="s">
        <v>1185</v>
      </c>
      <c r="ASA4" t="s">
        <v>1186</v>
      </c>
      <c r="ASB4" t="s">
        <v>1187</v>
      </c>
      <c r="ASC4" t="s">
        <v>1188</v>
      </c>
      <c r="ASD4" t="s">
        <v>1189</v>
      </c>
      <c r="ASE4" t="s">
        <v>1190</v>
      </c>
      <c r="ASF4" t="s">
        <v>1191</v>
      </c>
      <c r="ASG4" t="s">
        <v>1192</v>
      </c>
      <c r="ASH4" t="s">
        <v>1193</v>
      </c>
    </row>
    <row r="5" spans="1:1178" x14ac:dyDescent="0.25">
      <c r="A5">
        <v>1</v>
      </c>
      <c r="B5">
        <v>22400</v>
      </c>
      <c r="C5">
        <v>0</v>
      </c>
      <c r="D5">
        <v>0</v>
      </c>
      <c r="E5">
        <v>0</v>
      </c>
      <c r="F5">
        <v>353</v>
      </c>
      <c r="G5">
        <v>345</v>
      </c>
      <c r="H5">
        <v>400</v>
      </c>
      <c r="I5">
        <v>381</v>
      </c>
      <c r="J5">
        <v>375</v>
      </c>
      <c r="K5">
        <v>368</v>
      </c>
      <c r="L5">
        <v>373</v>
      </c>
      <c r="M5">
        <v>396</v>
      </c>
      <c r="N5">
        <v>403</v>
      </c>
      <c r="O5">
        <v>379</v>
      </c>
      <c r="P5">
        <v>373</v>
      </c>
      <c r="Q5">
        <v>353</v>
      </c>
      <c r="R5">
        <v>353</v>
      </c>
      <c r="S5">
        <v>360</v>
      </c>
      <c r="T5">
        <v>343</v>
      </c>
      <c r="U5">
        <v>366</v>
      </c>
      <c r="V5">
        <v>382</v>
      </c>
      <c r="W5">
        <v>359</v>
      </c>
      <c r="X5">
        <v>362</v>
      </c>
      <c r="Y5">
        <v>328</v>
      </c>
      <c r="Z5">
        <v>373</v>
      </c>
      <c r="AA5">
        <v>323</v>
      </c>
      <c r="AB5">
        <v>325</v>
      </c>
      <c r="AC5">
        <v>331</v>
      </c>
      <c r="AD5">
        <v>323</v>
      </c>
      <c r="AE5">
        <v>0</v>
      </c>
      <c r="AF5">
        <v>0</v>
      </c>
      <c r="AG5">
        <v>0</v>
      </c>
      <c r="AH5">
        <v>44</v>
      </c>
      <c r="AI5">
        <v>51</v>
      </c>
      <c r="AJ5">
        <v>55</v>
      </c>
      <c r="AK5">
        <v>52</v>
      </c>
      <c r="AL5">
        <v>64</v>
      </c>
      <c r="AM5">
        <v>57</v>
      </c>
      <c r="AN5">
        <v>78</v>
      </c>
      <c r="AO5">
        <v>71</v>
      </c>
      <c r="AP5">
        <v>71</v>
      </c>
      <c r="AQ5">
        <v>84</v>
      </c>
      <c r="AR5">
        <v>88</v>
      </c>
      <c r="AS5">
        <v>78</v>
      </c>
      <c r="AT5">
        <v>89</v>
      </c>
      <c r="AU5">
        <v>90</v>
      </c>
      <c r="AV5">
        <v>83</v>
      </c>
      <c r="AW5">
        <v>89</v>
      </c>
      <c r="AX5">
        <v>94</v>
      </c>
      <c r="AY5">
        <v>120</v>
      </c>
      <c r="AZ5">
        <v>121</v>
      </c>
      <c r="BA5">
        <v>116</v>
      </c>
      <c r="BB5">
        <v>108</v>
      </c>
      <c r="BC5">
        <v>116</v>
      </c>
      <c r="BD5">
        <v>115</v>
      </c>
      <c r="BE5">
        <v>114</v>
      </c>
      <c r="BF5">
        <v>135</v>
      </c>
      <c r="BG5">
        <v>0</v>
      </c>
      <c r="BH5">
        <v>0</v>
      </c>
      <c r="BI5">
        <v>0</v>
      </c>
      <c r="BJ5">
        <v>177</v>
      </c>
      <c r="BK5">
        <v>181</v>
      </c>
      <c r="BL5">
        <v>176</v>
      </c>
      <c r="BM5">
        <v>171</v>
      </c>
      <c r="BN5">
        <v>171</v>
      </c>
      <c r="BO5">
        <v>192</v>
      </c>
      <c r="BP5">
        <v>173</v>
      </c>
      <c r="BQ5">
        <v>167</v>
      </c>
      <c r="BR5">
        <v>162</v>
      </c>
      <c r="BS5">
        <v>174</v>
      </c>
      <c r="BT5">
        <v>174</v>
      </c>
      <c r="BU5">
        <v>184</v>
      </c>
      <c r="BV5">
        <v>177</v>
      </c>
      <c r="BW5">
        <v>177</v>
      </c>
      <c r="BX5">
        <v>178</v>
      </c>
      <c r="BY5">
        <v>202</v>
      </c>
      <c r="BZ5">
        <v>159</v>
      </c>
      <c r="CA5">
        <v>184</v>
      </c>
      <c r="CB5">
        <v>174</v>
      </c>
      <c r="CC5">
        <v>167</v>
      </c>
      <c r="CD5">
        <v>189</v>
      </c>
      <c r="CE5">
        <v>162</v>
      </c>
      <c r="CF5">
        <v>173</v>
      </c>
      <c r="CG5">
        <v>152</v>
      </c>
      <c r="CH5">
        <v>173</v>
      </c>
      <c r="CI5">
        <v>0</v>
      </c>
      <c r="CJ5">
        <v>0</v>
      </c>
      <c r="CK5">
        <v>0</v>
      </c>
      <c r="CL5">
        <v>42</v>
      </c>
      <c r="CM5">
        <v>41</v>
      </c>
      <c r="CN5">
        <v>56</v>
      </c>
      <c r="CO5">
        <v>42</v>
      </c>
      <c r="CP5">
        <v>46</v>
      </c>
      <c r="CQ5">
        <v>49</v>
      </c>
      <c r="CR5">
        <v>51</v>
      </c>
      <c r="CS5">
        <v>48</v>
      </c>
      <c r="CT5">
        <v>48</v>
      </c>
      <c r="CU5">
        <v>45</v>
      </c>
      <c r="CV5">
        <v>56</v>
      </c>
      <c r="CW5">
        <v>58</v>
      </c>
      <c r="CX5">
        <v>51</v>
      </c>
      <c r="CY5">
        <v>64</v>
      </c>
      <c r="CZ5">
        <v>48</v>
      </c>
      <c r="DA5">
        <v>50</v>
      </c>
      <c r="DB5">
        <v>67</v>
      </c>
      <c r="DC5">
        <v>56</v>
      </c>
      <c r="DD5">
        <v>51</v>
      </c>
      <c r="DE5">
        <v>54</v>
      </c>
      <c r="DF5">
        <v>68</v>
      </c>
      <c r="DG5">
        <v>61</v>
      </c>
      <c r="DH5">
        <v>52</v>
      </c>
      <c r="DI5">
        <v>51</v>
      </c>
      <c r="DJ5">
        <v>54</v>
      </c>
      <c r="DK5">
        <v>0</v>
      </c>
      <c r="DL5">
        <v>0</v>
      </c>
      <c r="DM5">
        <v>0</v>
      </c>
      <c r="DN5">
        <v>3</v>
      </c>
      <c r="DO5">
        <v>5</v>
      </c>
      <c r="DP5">
        <v>3</v>
      </c>
      <c r="DQ5">
        <v>3</v>
      </c>
      <c r="DR5">
        <v>4</v>
      </c>
      <c r="DS5">
        <v>6</v>
      </c>
      <c r="DT5">
        <v>6</v>
      </c>
      <c r="DU5">
        <v>8</v>
      </c>
      <c r="DV5">
        <v>13</v>
      </c>
      <c r="DW5">
        <v>13</v>
      </c>
      <c r="DX5">
        <v>11</v>
      </c>
      <c r="DY5">
        <v>7</v>
      </c>
      <c r="DZ5">
        <v>19</v>
      </c>
      <c r="EA5">
        <v>11</v>
      </c>
      <c r="EB5">
        <v>18</v>
      </c>
      <c r="EC5">
        <v>17</v>
      </c>
      <c r="ED5">
        <v>15</v>
      </c>
      <c r="EE5">
        <v>20</v>
      </c>
      <c r="EF5">
        <v>21</v>
      </c>
      <c r="EG5">
        <v>9</v>
      </c>
      <c r="EH5">
        <v>16</v>
      </c>
      <c r="EI5">
        <v>24</v>
      </c>
      <c r="EJ5">
        <v>15</v>
      </c>
      <c r="EK5">
        <v>22</v>
      </c>
      <c r="EL5">
        <v>24</v>
      </c>
      <c r="EM5">
        <v>0</v>
      </c>
      <c r="EN5">
        <v>0</v>
      </c>
      <c r="EO5">
        <v>0</v>
      </c>
      <c r="EP5">
        <v>20</v>
      </c>
      <c r="EQ5">
        <v>30</v>
      </c>
      <c r="ER5">
        <v>30</v>
      </c>
      <c r="ES5">
        <v>10</v>
      </c>
      <c r="ET5">
        <v>10</v>
      </c>
      <c r="EU5">
        <v>30</v>
      </c>
      <c r="EV5">
        <v>25</v>
      </c>
      <c r="EW5">
        <v>25</v>
      </c>
      <c r="EX5">
        <v>30</v>
      </c>
      <c r="EY5">
        <v>50</v>
      </c>
      <c r="EZ5">
        <v>75</v>
      </c>
      <c r="FA5">
        <v>50</v>
      </c>
      <c r="FB5">
        <v>45</v>
      </c>
      <c r="FC5">
        <v>85</v>
      </c>
      <c r="FD5">
        <v>45</v>
      </c>
      <c r="FE5">
        <v>100</v>
      </c>
      <c r="FF5">
        <v>105</v>
      </c>
      <c r="FG5">
        <v>50</v>
      </c>
      <c r="FH5">
        <v>105</v>
      </c>
      <c r="FI5">
        <v>125</v>
      </c>
      <c r="FJ5">
        <v>30</v>
      </c>
      <c r="FK5">
        <v>85</v>
      </c>
      <c r="FL5">
        <v>105</v>
      </c>
      <c r="FM5">
        <v>95</v>
      </c>
      <c r="FN5">
        <v>100</v>
      </c>
      <c r="FO5">
        <v>0</v>
      </c>
      <c r="FP5">
        <v>0</v>
      </c>
      <c r="FQ5">
        <v>8109</v>
      </c>
      <c r="FR5">
        <v>8184</v>
      </c>
      <c r="FS5">
        <v>8264</v>
      </c>
      <c r="FT5">
        <v>8350</v>
      </c>
      <c r="FU5">
        <v>8412</v>
      </c>
      <c r="FV5">
        <v>8511</v>
      </c>
      <c r="FW5">
        <v>8561</v>
      </c>
      <c r="FX5">
        <v>8588</v>
      </c>
      <c r="FY5">
        <v>8623</v>
      </c>
      <c r="FZ5">
        <v>8653</v>
      </c>
      <c r="GA5">
        <v>8687</v>
      </c>
      <c r="GB5">
        <v>8664</v>
      </c>
      <c r="GC5">
        <v>8709</v>
      </c>
      <c r="GD5">
        <v>8717</v>
      </c>
      <c r="GE5">
        <v>8717</v>
      </c>
      <c r="GF5">
        <v>8727</v>
      </c>
      <c r="GG5">
        <v>8745</v>
      </c>
      <c r="GH5">
        <v>8741</v>
      </c>
      <c r="GI5">
        <v>8703</v>
      </c>
      <c r="GJ5">
        <v>8696</v>
      </c>
      <c r="GK5">
        <v>8684</v>
      </c>
      <c r="GL5">
        <v>8646</v>
      </c>
      <c r="GM5">
        <v>8604</v>
      </c>
      <c r="GN5">
        <v>8617</v>
      </c>
      <c r="GO5">
        <v>8595</v>
      </c>
      <c r="GP5">
        <v>8620</v>
      </c>
      <c r="GQ5">
        <v>0</v>
      </c>
      <c r="GR5">
        <v>0</v>
      </c>
      <c r="GS5">
        <v>684</v>
      </c>
      <c r="GT5">
        <v>795</v>
      </c>
      <c r="GU5">
        <v>940</v>
      </c>
      <c r="GV5">
        <v>1066</v>
      </c>
      <c r="GW5">
        <v>1181</v>
      </c>
      <c r="GX5">
        <v>1273</v>
      </c>
      <c r="GY5">
        <v>1407</v>
      </c>
      <c r="GZ5">
        <v>1498</v>
      </c>
      <c r="HA5">
        <v>1594</v>
      </c>
      <c r="HB5">
        <v>1702</v>
      </c>
      <c r="HC5">
        <v>1787</v>
      </c>
      <c r="HD5">
        <v>1920</v>
      </c>
      <c r="HE5">
        <v>2016</v>
      </c>
      <c r="HF5">
        <v>2104</v>
      </c>
      <c r="HG5">
        <v>2182</v>
      </c>
      <c r="HH5">
        <v>2241</v>
      </c>
      <c r="HI5">
        <v>2287</v>
      </c>
      <c r="HJ5">
        <v>2329</v>
      </c>
      <c r="HK5">
        <v>2386</v>
      </c>
      <c r="HL5">
        <v>2429</v>
      </c>
      <c r="HM5">
        <v>2503</v>
      </c>
      <c r="HN5">
        <v>2533</v>
      </c>
      <c r="HO5">
        <v>2602</v>
      </c>
      <c r="HP5">
        <v>2615</v>
      </c>
      <c r="HQ5">
        <v>2631</v>
      </c>
      <c r="HR5">
        <v>2650</v>
      </c>
      <c r="HS5">
        <v>0</v>
      </c>
      <c r="HT5">
        <v>0</v>
      </c>
      <c r="HU5">
        <v>73</v>
      </c>
      <c r="HV5">
        <v>78</v>
      </c>
      <c r="HW5">
        <v>86</v>
      </c>
      <c r="HX5">
        <v>91</v>
      </c>
      <c r="HY5">
        <v>102</v>
      </c>
      <c r="HZ5">
        <v>107</v>
      </c>
      <c r="IA5">
        <v>116</v>
      </c>
      <c r="IB5">
        <v>130</v>
      </c>
      <c r="IC5">
        <v>138</v>
      </c>
      <c r="ID5">
        <v>153</v>
      </c>
      <c r="IE5">
        <v>165</v>
      </c>
      <c r="IF5">
        <v>173</v>
      </c>
      <c r="IG5">
        <v>187</v>
      </c>
      <c r="IH5">
        <v>198</v>
      </c>
      <c r="II5">
        <v>208</v>
      </c>
      <c r="IJ5">
        <v>216</v>
      </c>
      <c r="IK5">
        <v>236</v>
      </c>
      <c r="IL5">
        <v>258</v>
      </c>
      <c r="IM5">
        <v>274</v>
      </c>
      <c r="IN5">
        <v>285</v>
      </c>
      <c r="IO5">
        <v>300</v>
      </c>
      <c r="IP5">
        <v>308</v>
      </c>
      <c r="IQ5">
        <v>330</v>
      </c>
      <c r="IR5">
        <v>332</v>
      </c>
      <c r="IS5">
        <v>354</v>
      </c>
      <c r="IT5">
        <v>373</v>
      </c>
      <c r="IU5">
        <v>0</v>
      </c>
      <c r="IV5">
        <v>0</v>
      </c>
      <c r="IW5">
        <v>5</v>
      </c>
      <c r="IX5">
        <v>2</v>
      </c>
      <c r="IY5">
        <v>3</v>
      </c>
      <c r="IZ5">
        <v>7</v>
      </c>
      <c r="JA5">
        <v>7</v>
      </c>
      <c r="JB5">
        <v>7</v>
      </c>
      <c r="JC5">
        <v>7</v>
      </c>
      <c r="JD5">
        <v>7</v>
      </c>
      <c r="JE5">
        <v>9</v>
      </c>
      <c r="JF5">
        <v>13</v>
      </c>
      <c r="JG5">
        <v>11</v>
      </c>
      <c r="JH5">
        <v>11</v>
      </c>
      <c r="JI5">
        <v>13</v>
      </c>
      <c r="JJ5">
        <v>11</v>
      </c>
      <c r="JK5">
        <v>12</v>
      </c>
      <c r="JL5">
        <v>14</v>
      </c>
      <c r="JM5">
        <v>12</v>
      </c>
      <c r="JN5">
        <v>19</v>
      </c>
      <c r="JO5">
        <v>16</v>
      </c>
      <c r="JP5">
        <v>21</v>
      </c>
      <c r="JQ5">
        <v>18</v>
      </c>
      <c r="JR5">
        <v>21</v>
      </c>
      <c r="JS5">
        <v>16</v>
      </c>
      <c r="JT5">
        <v>18</v>
      </c>
      <c r="JU5">
        <v>18</v>
      </c>
      <c r="JV5">
        <v>18</v>
      </c>
      <c r="JW5">
        <v>0</v>
      </c>
      <c r="JX5">
        <v>0</v>
      </c>
      <c r="JY5">
        <v>0</v>
      </c>
      <c r="JZ5">
        <v>7</v>
      </c>
      <c r="KA5">
        <v>11</v>
      </c>
      <c r="KB5">
        <v>18</v>
      </c>
      <c r="KC5">
        <v>27</v>
      </c>
      <c r="KD5">
        <v>39</v>
      </c>
      <c r="KE5">
        <v>49</v>
      </c>
      <c r="KF5">
        <v>62</v>
      </c>
      <c r="KG5">
        <v>78</v>
      </c>
      <c r="KH5">
        <v>92</v>
      </c>
      <c r="KI5">
        <v>113</v>
      </c>
      <c r="KJ5">
        <v>125</v>
      </c>
      <c r="KK5">
        <v>145</v>
      </c>
      <c r="KL5">
        <v>163</v>
      </c>
      <c r="KM5">
        <v>180</v>
      </c>
      <c r="KN5">
        <v>210</v>
      </c>
      <c r="KO5">
        <v>229</v>
      </c>
      <c r="KP5">
        <v>245</v>
      </c>
      <c r="KQ5">
        <v>268</v>
      </c>
      <c r="KR5">
        <v>283</v>
      </c>
      <c r="KS5">
        <v>310</v>
      </c>
      <c r="KT5">
        <v>337</v>
      </c>
      <c r="KU5">
        <v>368</v>
      </c>
      <c r="KV5">
        <v>397</v>
      </c>
      <c r="KW5">
        <v>416</v>
      </c>
      <c r="KX5">
        <v>440</v>
      </c>
      <c r="KY5">
        <v>0</v>
      </c>
      <c r="KZ5">
        <v>0</v>
      </c>
      <c r="LA5">
        <v>0</v>
      </c>
      <c r="LB5">
        <v>272</v>
      </c>
      <c r="LC5">
        <v>521</v>
      </c>
      <c r="LD5">
        <v>770</v>
      </c>
      <c r="LE5">
        <v>999</v>
      </c>
      <c r="LF5">
        <v>1224</v>
      </c>
      <c r="LG5">
        <v>1439</v>
      </c>
      <c r="LH5">
        <v>1668</v>
      </c>
      <c r="LI5">
        <v>1888</v>
      </c>
      <c r="LJ5">
        <v>2091</v>
      </c>
      <c r="LK5">
        <v>2277</v>
      </c>
      <c r="LL5">
        <v>2464</v>
      </c>
      <c r="LM5">
        <v>2651</v>
      </c>
      <c r="LN5">
        <v>2845</v>
      </c>
      <c r="LO5">
        <v>3031</v>
      </c>
      <c r="LP5">
        <v>3211</v>
      </c>
      <c r="LQ5">
        <v>3422</v>
      </c>
      <c r="LR5">
        <v>3626</v>
      </c>
      <c r="LS5">
        <v>3830</v>
      </c>
      <c r="LT5">
        <v>4000</v>
      </c>
      <c r="LU5">
        <v>4194</v>
      </c>
      <c r="LV5">
        <v>4366</v>
      </c>
      <c r="LW5">
        <v>4548</v>
      </c>
      <c r="LX5">
        <v>4740</v>
      </c>
      <c r="LY5">
        <v>4917</v>
      </c>
      <c r="LZ5">
        <v>5074</v>
      </c>
      <c r="MA5">
        <v>0</v>
      </c>
      <c r="MB5">
        <v>0</v>
      </c>
      <c r="MC5">
        <v>1454</v>
      </c>
      <c r="MD5">
        <v>1493</v>
      </c>
      <c r="ME5">
        <v>1512</v>
      </c>
      <c r="MF5">
        <v>1552</v>
      </c>
      <c r="MG5">
        <v>1589</v>
      </c>
      <c r="MH5">
        <v>1614</v>
      </c>
      <c r="MI5">
        <v>1633</v>
      </c>
      <c r="MJ5">
        <v>1628</v>
      </c>
      <c r="MK5">
        <v>1625</v>
      </c>
      <c r="ML5">
        <v>1644</v>
      </c>
      <c r="MM5">
        <v>1657</v>
      </c>
      <c r="MN5">
        <v>1671</v>
      </c>
      <c r="MO5">
        <v>1721</v>
      </c>
      <c r="MP5">
        <v>1743</v>
      </c>
      <c r="MQ5">
        <v>1758</v>
      </c>
      <c r="MR5">
        <v>1772</v>
      </c>
      <c r="MS5">
        <v>1788</v>
      </c>
      <c r="MT5">
        <v>1809</v>
      </c>
      <c r="MU5">
        <v>1811</v>
      </c>
      <c r="MV5">
        <v>1848</v>
      </c>
      <c r="MW5">
        <v>1856</v>
      </c>
      <c r="MX5">
        <v>1874</v>
      </c>
      <c r="MY5">
        <v>1880</v>
      </c>
      <c r="MZ5">
        <v>1902</v>
      </c>
      <c r="NA5">
        <v>1922</v>
      </c>
      <c r="NB5">
        <v>1918</v>
      </c>
      <c r="NC5">
        <v>0</v>
      </c>
      <c r="ND5">
        <v>0</v>
      </c>
      <c r="NE5">
        <v>0</v>
      </c>
      <c r="NF5">
        <v>36</v>
      </c>
      <c r="NG5">
        <v>77</v>
      </c>
      <c r="NH5">
        <v>123</v>
      </c>
      <c r="NI5">
        <v>173</v>
      </c>
      <c r="NJ5">
        <v>224</v>
      </c>
      <c r="NK5">
        <v>271</v>
      </c>
      <c r="NL5">
        <v>323</v>
      </c>
      <c r="NM5">
        <v>368</v>
      </c>
      <c r="NN5">
        <v>415</v>
      </c>
      <c r="NO5">
        <v>460</v>
      </c>
      <c r="NP5">
        <v>513</v>
      </c>
      <c r="NQ5">
        <v>564</v>
      </c>
      <c r="NR5">
        <v>608</v>
      </c>
      <c r="NS5">
        <v>662</v>
      </c>
      <c r="NT5">
        <v>715</v>
      </c>
      <c r="NU5">
        <v>767</v>
      </c>
      <c r="NV5">
        <v>820</v>
      </c>
      <c r="NW5">
        <v>868</v>
      </c>
      <c r="NX5">
        <v>926</v>
      </c>
      <c r="NY5">
        <v>978</v>
      </c>
      <c r="NZ5">
        <v>1032</v>
      </c>
      <c r="OA5">
        <v>1091</v>
      </c>
      <c r="OB5">
        <v>1158</v>
      </c>
      <c r="OC5">
        <v>1219</v>
      </c>
      <c r="OD5">
        <v>1280</v>
      </c>
      <c r="OE5">
        <v>0</v>
      </c>
      <c r="OF5">
        <v>0</v>
      </c>
      <c r="OG5">
        <v>2128</v>
      </c>
      <c r="OH5">
        <v>2278</v>
      </c>
      <c r="OI5">
        <v>2465</v>
      </c>
      <c r="OJ5">
        <v>2605</v>
      </c>
      <c r="OK5">
        <v>2773</v>
      </c>
      <c r="OL5">
        <v>2960</v>
      </c>
      <c r="OM5">
        <v>3134</v>
      </c>
      <c r="ON5">
        <v>3241</v>
      </c>
      <c r="OO5">
        <v>3378</v>
      </c>
      <c r="OP5">
        <v>3494</v>
      </c>
      <c r="OQ5">
        <v>3606</v>
      </c>
      <c r="OR5">
        <v>3745</v>
      </c>
      <c r="OS5">
        <v>3859</v>
      </c>
      <c r="OT5">
        <v>4012</v>
      </c>
      <c r="OU5">
        <v>4104</v>
      </c>
      <c r="OV5">
        <v>4219</v>
      </c>
      <c r="OW5">
        <v>4344</v>
      </c>
      <c r="OX5">
        <v>4430</v>
      </c>
      <c r="OY5">
        <v>4509</v>
      </c>
      <c r="OZ5">
        <v>4554</v>
      </c>
      <c r="PA5">
        <v>4644</v>
      </c>
      <c r="PB5">
        <v>4707</v>
      </c>
      <c r="PC5">
        <v>4698</v>
      </c>
      <c r="PD5">
        <v>4709</v>
      </c>
      <c r="PE5">
        <v>4757</v>
      </c>
      <c r="PF5">
        <v>4783</v>
      </c>
      <c r="PG5">
        <v>0</v>
      </c>
      <c r="PH5">
        <v>0</v>
      </c>
      <c r="PI5">
        <v>0</v>
      </c>
      <c r="PJ5">
        <v>70</v>
      </c>
      <c r="PK5">
        <v>136</v>
      </c>
      <c r="PL5">
        <v>218</v>
      </c>
      <c r="PM5">
        <v>304</v>
      </c>
      <c r="PN5">
        <v>381</v>
      </c>
      <c r="PO5">
        <v>472</v>
      </c>
      <c r="PP5">
        <v>571</v>
      </c>
      <c r="PQ5">
        <v>665</v>
      </c>
      <c r="PR5">
        <v>765</v>
      </c>
      <c r="PS5">
        <v>878</v>
      </c>
      <c r="PT5">
        <v>994</v>
      </c>
      <c r="PU5">
        <v>1095</v>
      </c>
      <c r="PV5">
        <v>1224</v>
      </c>
      <c r="PW5">
        <v>1350</v>
      </c>
      <c r="PX5">
        <v>1494</v>
      </c>
      <c r="PY5">
        <v>1624</v>
      </c>
      <c r="PZ5">
        <v>1760</v>
      </c>
      <c r="QA5">
        <v>1910</v>
      </c>
      <c r="QB5">
        <v>2067</v>
      </c>
      <c r="QC5">
        <v>2193</v>
      </c>
      <c r="QD5">
        <v>2370</v>
      </c>
      <c r="QE5">
        <v>2564</v>
      </c>
      <c r="QF5">
        <v>2726</v>
      </c>
      <c r="QG5">
        <v>2901</v>
      </c>
      <c r="QH5">
        <v>3068</v>
      </c>
      <c r="QI5">
        <v>0</v>
      </c>
      <c r="QJ5">
        <v>0</v>
      </c>
      <c r="QK5">
        <v>7459</v>
      </c>
      <c r="QL5">
        <v>7766</v>
      </c>
      <c r="QM5">
        <v>7925</v>
      </c>
      <c r="QN5">
        <v>7951</v>
      </c>
      <c r="QO5">
        <v>7929</v>
      </c>
      <c r="QP5">
        <v>7905</v>
      </c>
      <c r="QQ5">
        <v>7790</v>
      </c>
      <c r="QR5">
        <v>7661</v>
      </c>
      <c r="QS5">
        <v>7605</v>
      </c>
      <c r="QT5">
        <v>7527</v>
      </c>
      <c r="QU5">
        <v>7465</v>
      </c>
      <c r="QV5">
        <v>7383</v>
      </c>
      <c r="QW5">
        <v>7316</v>
      </c>
      <c r="QX5">
        <v>7288</v>
      </c>
      <c r="QY5">
        <v>7211</v>
      </c>
      <c r="QZ5">
        <v>7197</v>
      </c>
      <c r="RA5">
        <v>7130</v>
      </c>
      <c r="RB5">
        <v>7058</v>
      </c>
      <c r="RC5">
        <v>7079</v>
      </c>
      <c r="RD5">
        <v>7017</v>
      </c>
      <c r="RE5">
        <v>7014</v>
      </c>
      <c r="RF5">
        <v>6978</v>
      </c>
      <c r="RG5">
        <v>6980</v>
      </c>
      <c r="RH5">
        <v>6909</v>
      </c>
      <c r="RI5">
        <v>6902</v>
      </c>
      <c r="RJ5">
        <v>6888</v>
      </c>
      <c r="RK5">
        <v>0</v>
      </c>
      <c r="RL5">
        <v>0</v>
      </c>
      <c r="RM5">
        <v>8460</v>
      </c>
      <c r="RN5">
        <v>8850</v>
      </c>
      <c r="RO5">
        <v>9184</v>
      </c>
      <c r="RP5">
        <v>9519</v>
      </c>
      <c r="RQ5">
        <v>9758</v>
      </c>
      <c r="RR5">
        <v>9991</v>
      </c>
      <c r="RS5">
        <v>10254</v>
      </c>
      <c r="RT5">
        <v>10524</v>
      </c>
      <c r="RU5">
        <v>10687</v>
      </c>
      <c r="RV5">
        <v>10896</v>
      </c>
      <c r="RW5">
        <v>11055</v>
      </c>
      <c r="RX5">
        <v>11211</v>
      </c>
      <c r="RY5">
        <v>11370</v>
      </c>
      <c r="RZ5">
        <v>11484</v>
      </c>
      <c r="SA5">
        <v>11578</v>
      </c>
      <c r="SB5">
        <v>11637</v>
      </c>
      <c r="SC5">
        <v>11701</v>
      </c>
      <c r="SD5">
        <v>11814</v>
      </c>
      <c r="SE5">
        <v>11797</v>
      </c>
      <c r="SF5">
        <v>11904</v>
      </c>
      <c r="SG5">
        <v>11935</v>
      </c>
      <c r="SH5">
        <v>11980</v>
      </c>
      <c r="SI5">
        <v>11966</v>
      </c>
      <c r="SJ5">
        <v>11957</v>
      </c>
      <c r="SK5">
        <v>11928</v>
      </c>
      <c r="SL5">
        <v>11932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954740.99540000001</v>
      </c>
      <c r="SU5">
        <v>932378.50520000001</v>
      </c>
      <c r="SV5">
        <v>908076.772</v>
      </c>
      <c r="SW5">
        <v>885220.9682</v>
      </c>
      <c r="SX5">
        <v>862427.87549999997</v>
      </c>
      <c r="SY5">
        <v>840598.63119999995</v>
      </c>
      <c r="SZ5">
        <v>813954.40130000003</v>
      </c>
      <c r="TA5">
        <v>794351.46</v>
      </c>
      <c r="TB5">
        <v>771923.44010000001</v>
      </c>
      <c r="TC5">
        <v>749440.23309999995</v>
      </c>
      <c r="TD5">
        <v>728446.58129999996</v>
      </c>
      <c r="TE5">
        <v>708688.39740000002</v>
      </c>
      <c r="TF5">
        <v>687732.27209999994</v>
      </c>
      <c r="TG5">
        <v>664798.5183</v>
      </c>
      <c r="TH5">
        <v>644916.31779999996</v>
      </c>
      <c r="TI5">
        <v>625268.31929999997</v>
      </c>
      <c r="TJ5">
        <v>604400.22369999997</v>
      </c>
      <c r="TK5">
        <v>583945.83100000001</v>
      </c>
      <c r="TL5">
        <v>567794.30050000001</v>
      </c>
      <c r="TM5">
        <v>549849.19319999998</v>
      </c>
      <c r="TN5">
        <v>535386.91440000001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306384.50429999997</v>
      </c>
      <c r="TW5">
        <v>328772.33470000001</v>
      </c>
      <c r="TX5">
        <v>339840.98749999999</v>
      </c>
      <c r="TY5">
        <v>351087.23220000003</v>
      </c>
      <c r="TZ5">
        <v>363956.13959999999</v>
      </c>
      <c r="UA5">
        <v>371002.48790000001</v>
      </c>
      <c r="UB5">
        <v>387004.7304</v>
      </c>
      <c r="UC5">
        <v>394519.38540000003</v>
      </c>
      <c r="UD5">
        <v>399748.02879999997</v>
      </c>
      <c r="UE5">
        <v>402492.80099999998</v>
      </c>
      <c r="UF5">
        <v>401335.8934</v>
      </c>
      <c r="UG5">
        <v>397644.59700000001</v>
      </c>
      <c r="UH5">
        <v>393152.6299</v>
      </c>
      <c r="UI5">
        <v>391043.35580000002</v>
      </c>
      <c r="UJ5">
        <v>386495.78490000003</v>
      </c>
      <c r="UK5">
        <v>386670.3505</v>
      </c>
      <c r="UL5">
        <v>379907.60509999999</v>
      </c>
      <c r="UM5">
        <v>378889.75760000001</v>
      </c>
      <c r="UN5">
        <v>369691.99050000001</v>
      </c>
      <c r="UO5">
        <v>361120.35749999998</v>
      </c>
      <c r="UP5">
        <v>353134.19439999998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170755.55069999999</v>
      </c>
      <c r="UY5">
        <v>179726.37580000001</v>
      </c>
      <c r="UZ5">
        <v>195550.9613</v>
      </c>
      <c r="VA5">
        <v>201538.70540000001</v>
      </c>
      <c r="VB5">
        <v>216936.97709999999</v>
      </c>
      <c r="VC5">
        <v>227137.5165</v>
      </c>
      <c r="VD5">
        <v>231213.8297</v>
      </c>
      <c r="VE5">
        <v>242645.41310000001</v>
      </c>
      <c r="VF5">
        <v>249435.60449999999</v>
      </c>
      <c r="VG5">
        <v>254401.32260000001</v>
      </c>
      <c r="VH5">
        <v>256491.25140000001</v>
      </c>
      <c r="VI5">
        <v>272078.09830000001</v>
      </c>
      <c r="VJ5">
        <v>288777.97169999999</v>
      </c>
      <c r="VK5">
        <v>297754.0613</v>
      </c>
      <c r="VL5">
        <v>300687.07919999998</v>
      </c>
      <c r="VM5">
        <v>307293.89799999999</v>
      </c>
      <c r="VN5">
        <v>306299.41930000001</v>
      </c>
      <c r="VO5">
        <v>318619.36820000003</v>
      </c>
      <c r="VP5">
        <v>311213.9754</v>
      </c>
      <c r="VQ5">
        <v>322171.4449</v>
      </c>
      <c r="VR5">
        <v>329575.85690000001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108297.4093</v>
      </c>
      <c r="WA5">
        <v>105143.1158</v>
      </c>
      <c r="WB5">
        <v>102080.6949</v>
      </c>
      <c r="WC5">
        <v>127423.89109999999</v>
      </c>
      <c r="WD5">
        <v>178695.85579999999</v>
      </c>
      <c r="WE5">
        <v>146800.18030000001</v>
      </c>
      <c r="WF5">
        <v>142524.44690000001</v>
      </c>
      <c r="WG5">
        <v>163532.022</v>
      </c>
      <c r="WH5">
        <v>134342.96059999999</v>
      </c>
      <c r="WI5">
        <v>142287.33689999999</v>
      </c>
      <c r="WJ5">
        <v>161166.88649999999</v>
      </c>
      <c r="WK5">
        <v>134119.46170000001</v>
      </c>
      <c r="WL5">
        <v>206170.69349999999</v>
      </c>
      <c r="WM5">
        <v>168560.6079</v>
      </c>
      <c r="WN5">
        <v>214792.0368</v>
      </c>
      <c r="WO5">
        <v>178745.10690000001</v>
      </c>
      <c r="WP5">
        <v>202462.09520000001</v>
      </c>
      <c r="WQ5">
        <v>149763.91690000001</v>
      </c>
      <c r="WR5">
        <v>163577.0937</v>
      </c>
      <c r="WS5">
        <v>158812.71230000001</v>
      </c>
      <c r="WT5">
        <v>154187.09940000001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23400000</v>
      </c>
      <c r="ZG5">
        <v>23000000</v>
      </c>
      <c r="ZH5">
        <v>22200000</v>
      </c>
      <c r="ZI5">
        <v>21500000</v>
      </c>
      <c r="ZJ5">
        <v>21100000</v>
      </c>
      <c r="ZK5">
        <v>20700000</v>
      </c>
      <c r="ZL5">
        <v>20300000</v>
      </c>
      <c r="ZM5">
        <v>20300000</v>
      </c>
      <c r="ZN5">
        <v>19900000</v>
      </c>
      <c r="ZO5">
        <v>19500000</v>
      </c>
      <c r="ZP5">
        <v>19100000</v>
      </c>
      <c r="ZQ5">
        <v>18700000</v>
      </c>
      <c r="ZR5">
        <v>18400000</v>
      </c>
      <c r="ZS5">
        <v>17900000</v>
      </c>
      <c r="ZT5">
        <v>17700000</v>
      </c>
      <c r="ZU5">
        <v>17200000</v>
      </c>
      <c r="ZV5">
        <v>16900000</v>
      </c>
      <c r="ZW5">
        <v>16500000</v>
      </c>
      <c r="ZX5">
        <v>16200000</v>
      </c>
      <c r="ZY5">
        <v>15900000</v>
      </c>
      <c r="ZZ5">
        <v>15400000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13100000</v>
      </c>
      <c r="ABK5">
        <v>13500000</v>
      </c>
      <c r="ABL5">
        <v>13500000</v>
      </c>
      <c r="ABM5">
        <v>13700000</v>
      </c>
      <c r="ABN5">
        <v>13700000</v>
      </c>
      <c r="ABO5">
        <v>13800000</v>
      </c>
      <c r="ABP5">
        <v>13900000</v>
      </c>
      <c r="ABQ5">
        <v>13900000</v>
      </c>
      <c r="ABR5">
        <v>14000000</v>
      </c>
      <c r="ABS5">
        <v>13900000</v>
      </c>
      <c r="ABT5">
        <v>13900000</v>
      </c>
      <c r="ABU5">
        <v>13900000</v>
      </c>
      <c r="ABV5">
        <v>13700000</v>
      </c>
      <c r="ABW5">
        <v>13600000</v>
      </c>
      <c r="ABX5">
        <v>13300000</v>
      </c>
      <c r="ABY5">
        <v>13200000</v>
      </c>
      <c r="ABZ5">
        <v>13000000</v>
      </c>
      <c r="ACA5">
        <v>12600000</v>
      </c>
      <c r="ACB5">
        <v>12200000</v>
      </c>
      <c r="ACC5">
        <v>12000000</v>
      </c>
      <c r="ACD5">
        <v>11700000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1850000</v>
      </c>
      <c r="ADO5">
        <v>1770000</v>
      </c>
      <c r="ADP5">
        <v>1690000</v>
      </c>
      <c r="ADQ5">
        <v>1630000</v>
      </c>
      <c r="ADR5">
        <v>1570000</v>
      </c>
      <c r="ADS5">
        <v>1510000</v>
      </c>
      <c r="ADT5">
        <v>1450000</v>
      </c>
      <c r="ADU5">
        <v>1390000</v>
      </c>
      <c r="ADV5">
        <v>1350000</v>
      </c>
      <c r="ADW5">
        <v>1290000</v>
      </c>
      <c r="ADX5">
        <v>1250000</v>
      </c>
      <c r="ADY5">
        <v>1210000</v>
      </c>
      <c r="ADZ5">
        <v>1160000</v>
      </c>
      <c r="AEA5">
        <v>1130000</v>
      </c>
      <c r="AEB5">
        <v>1090000</v>
      </c>
      <c r="AEC5">
        <v>1050000</v>
      </c>
      <c r="AED5">
        <v>1020000</v>
      </c>
      <c r="AEE5">
        <v>988580.34490000003</v>
      </c>
      <c r="AEF5">
        <v>950023.8689</v>
      </c>
      <c r="AEG5">
        <v>921418.76899999997</v>
      </c>
      <c r="AEH5">
        <v>892766.76249999995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7570000</v>
      </c>
      <c r="AEQ5">
        <v>7540000</v>
      </c>
      <c r="AER5">
        <v>7520000</v>
      </c>
      <c r="AES5">
        <v>7410000</v>
      </c>
      <c r="AET5">
        <v>7340000</v>
      </c>
      <c r="AEU5">
        <v>7230000</v>
      </c>
      <c r="AEV5">
        <v>7110000</v>
      </c>
      <c r="AEW5">
        <v>7010000</v>
      </c>
      <c r="AEX5">
        <v>6870000</v>
      </c>
      <c r="AEY5">
        <v>6720000</v>
      </c>
      <c r="AEZ5">
        <v>6560000</v>
      </c>
      <c r="AFA5">
        <v>6410000</v>
      </c>
      <c r="AFB5">
        <v>6280000</v>
      </c>
      <c r="AFC5">
        <v>6090000</v>
      </c>
      <c r="AFD5">
        <v>5960000</v>
      </c>
      <c r="AFE5">
        <v>5810000</v>
      </c>
      <c r="AFF5">
        <v>5660000</v>
      </c>
      <c r="AFG5">
        <v>5490000</v>
      </c>
      <c r="AFH5">
        <v>5320000</v>
      </c>
      <c r="AFI5">
        <v>5150000</v>
      </c>
      <c r="AFJ5">
        <v>5010000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105.18497379999999</v>
      </c>
      <c r="AGU5">
        <v>112.8709479</v>
      </c>
      <c r="AGV5">
        <v>116.670931</v>
      </c>
      <c r="AGW5">
        <v>120.5318833</v>
      </c>
      <c r="AGX5">
        <v>124.9499126</v>
      </c>
      <c r="AGY5">
        <v>127.3689969</v>
      </c>
      <c r="AGZ5">
        <v>132.86273249999999</v>
      </c>
      <c r="AHA5">
        <v>135.4425914</v>
      </c>
      <c r="AHB5">
        <v>137.23763880000001</v>
      </c>
      <c r="AHC5">
        <v>138.1799475</v>
      </c>
      <c r="AHD5">
        <v>137.78276919999999</v>
      </c>
      <c r="AHE5">
        <v>136.51550889999999</v>
      </c>
      <c r="AHF5">
        <v>134.97337010000001</v>
      </c>
      <c r="AHG5">
        <v>134.24923440000001</v>
      </c>
      <c r="AHH5">
        <v>132.68800630000001</v>
      </c>
      <c r="AHI5">
        <v>132.74793639999999</v>
      </c>
      <c r="AHJ5">
        <v>130.42621589999999</v>
      </c>
      <c r="AHK5">
        <v>130.0767783</v>
      </c>
      <c r="AHL5">
        <v>126.91908960000001</v>
      </c>
      <c r="AHM5">
        <v>123.9763592</v>
      </c>
      <c r="AHN5">
        <v>121.23462670000001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20.850623670000001</v>
      </c>
      <c r="AHW5">
        <v>21.946033440000001</v>
      </c>
      <c r="AHX5">
        <v>23.878342379999999</v>
      </c>
      <c r="AHY5">
        <v>24.609494009999999</v>
      </c>
      <c r="AHZ5">
        <v>26.489746610000001</v>
      </c>
      <c r="AIA5">
        <v>27.735314370000001</v>
      </c>
      <c r="AIB5">
        <v>28.233064939999998</v>
      </c>
      <c r="AIC5">
        <v>29.628953039999999</v>
      </c>
      <c r="AID5">
        <v>30.458089940000001</v>
      </c>
      <c r="AIE5">
        <v>31.064443990000001</v>
      </c>
      <c r="AIF5">
        <v>31.319641059999999</v>
      </c>
      <c r="AIG5">
        <v>33.222920219999999</v>
      </c>
      <c r="AIH5">
        <v>35.262108840000003</v>
      </c>
      <c r="AII5">
        <v>36.358161449999997</v>
      </c>
      <c r="AIJ5">
        <v>36.716306469999999</v>
      </c>
      <c r="AIK5">
        <v>37.52305209</v>
      </c>
      <c r="AIL5">
        <v>37.40161827</v>
      </c>
      <c r="AIM5">
        <v>38.905982940000001</v>
      </c>
      <c r="AIN5">
        <v>38.001725020000002</v>
      </c>
      <c r="AIO5">
        <v>39.339720020000001</v>
      </c>
      <c r="AIP5">
        <v>40.243858179999997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1.817653714</v>
      </c>
      <c r="AIY5">
        <v>1.764712343</v>
      </c>
      <c r="AIZ5">
        <v>1.7133129549999999</v>
      </c>
      <c r="AJA5">
        <v>2.1386708169999999</v>
      </c>
      <c r="AJB5">
        <v>2.999214738</v>
      </c>
      <c r="AJC5">
        <v>2.4638806660000001</v>
      </c>
      <c r="AJD5">
        <v>2.392117152</v>
      </c>
      <c r="AJE5">
        <v>2.7447063520000001</v>
      </c>
      <c r="AJF5">
        <v>2.2547998410000001</v>
      </c>
      <c r="AJG5">
        <v>2.3881375199999999</v>
      </c>
      <c r="AJH5">
        <v>2.7050101359999998</v>
      </c>
      <c r="AJI5">
        <v>2.251048656</v>
      </c>
      <c r="AJJ5">
        <v>3.460349876</v>
      </c>
      <c r="AJK5">
        <v>2.8291056729999999</v>
      </c>
      <c r="AJL5">
        <v>3.6050497049999999</v>
      </c>
      <c r="AJM5">
        <v>3.0000413629999998</v>
      </c>
      <c r="AJN5">
        <v>3.3981051039999999</v>
      </c>
      <c r="AJO5">
        <v>2.5136237480000001</v>
      </c>
      <c r="AJP5">
        <v>2.7454628310000002</v>
      </c>
      <c r="AJQ5">
        <v>2.665497894</v>
      </c>
      <c r="AJR5">
        <v>2.587862033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189.65606070000001</v>
      </c>
      <c r="AKA5">
        <v>160.9302927</v>
      </c>
      <c r="AKB5">
        <v>205.7969612</v>
      </c>
      <c r="AKC5">
        <v>258.09163510000002</v>
      </c>
      <c r="AKD5">
        <v>182.68532719999999</v>
      </c>
      <c r="AKE5">
        <v>305.69652189999999</v>
      </c>
      <c r="AKF5">
        <v>178.6953024</v>
      </c>
      <c r="AKG5">
        <v>234.1855429</v>
      </c>
      <c r="AKH5">
        <v>213.57180930000001</v>
      </c>
      <c r="AKI5">
        <v>216.85497409999999</v>
      </c>
      <c r="AKJ5">
        <v>389.26570349999997</v>
      </c>
      <c r="AKK5">
        <v>230.10209420000001</v>
      </c>
      <c r="AKL5">
        <v>175.88588229999999</v>
      </c>
      <c r="AKM5">
        <v>269.67455039999999</v>
      </c>
      <c r="AKN5">
        <v>174.70516509999999</v>
      </c>
      <c r="AKO5">
        <v>269.98630370000001</v>
      </c>
      <c r="AKP5">
        <v>245.9917768</v>
      </c>
      <c r="AKQ5">
        <v>315.76773009999999</v>
      </c>
      <c r="AKR5">
        <v>269.62326630000001</v>
      </c>
      <c r="AKS5">
        <v>156.3443437</v>
      </c>
      <c r="AKT5">
        <v>206.6141595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97.217582010000001</v>
      </c>
      <c r="AME5">
        <v>95.497113499999998</v>
      </c>
      <c r="AMF5">
        <v>92.431762840000005</v>
      </c>
      <c r="AMG5">
        <v>89.574207810000004</v>
      </c>
      <c r="AMH5">
        <v>87.982074760000003</v>
      </c>
      <c r="AMI5">
        <v>86.09494832</v>
      </c>
      <c r="AMJ5">
        <v>84.293558149999996</v>
      </c>
      <c r="AMK5">
        <v>84.287191309999997</v>
      </c>
      <c r="AML5">
        <v>82.878307629999995</v>
      </c>
      <c r="AMM5">
        <v>81.156840849999995</v>
      </c>
      <c r="AMN5">
        <v>79.420525299999994</v>
      </c>
      <c r="AMO5">
        <v>77.803534619999994</v>
      </c>
      <c r="AMP5">
        <v>76.424596620000003</v>
      </c>
      <c r="AMQ5">
        <v>74.280670270000002</v>
      </c>
      <c r="AMR5">
        <v>73.590559659999997</v>
      </c>
      <c r="AMS5">
        <v>71.756440299999994</v>
      </c>
      <c r="AMT5">
        <v>70.342091319999994</v>
      </c>
      <c r="AMU5">
        <v>68.51194769</v>
      </c>
      <c r="AMV5">
        <v>67.294838110000001</v>
      </c>
      <c r="AMW5">
        <v>66.021805779999994</v>
      </c>
      <c r="AMX5">
        <v>63.965440280000003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387.8751279</v>
      </c>
      <c r="ANG5">
        <v>335.38545620000002</v>
      </c>
      <c r="ANH5">
        <v>372.7886815</v>
      </c>
      <c r="ANI5">
        <v>312.71513779999998</v>
      </c>
      <c r="ANJ5">
        <v>279.87783180000002</v>
      </c>
      <c r="ANK5">
        <v>306.7550632</v>
      </c>
      <c r="ANL5">
        <v>337.38116980000001</v>
      </c>
      <c r="ANM5">
        <v>240.94484009999999</v>
      </c>
      <c r="ANN5">
        <v>261.04538760000003</v>
      </c>
      <c r="ANO5">
        <v>272.4578123</v>
      </c>
      <c r="ANP5">
        <v>306.61082199999998</v>
      </c>
      <c r="ANQ5">
        <v>218.74680069999999</v>
      </c>
      <c r="ANR5">
        <v>242.26438210000001</v>
      </c>
      <c r="ANS5">
        <v>210.6913394</v>
      </c>
      <c r="ANT5">
        <v>263.41453860000001</v>
      </c>
      <c r="ANU5">
        <v>192.63897800000001</v>
      </c>
      <c r="ANV5">
        <v>195.39323949999999</v>
      </c>
      <c r="ANW5">
        <v>214.17529139999999</v>
      </c>
      <c r="ANX5">
        <v>240.1515</v>
      </c>
      <c r="ANY5">
        <v>228.1994694</v>
      </c>
      <c r="ANZ5">
        <v>175.37102279999999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87.784492729999997</v>
      </c>
      <c r="AOI5">
        <v>90.237667349999995</v>
      </c>
      <c r="AOJ5">
        <v>90.600516690000006</v>
      </c>
      <c r="AOK5">
        <v>91.679885859999999</v>
      </c>
      <c r="AOL5">
        <v>92.066173809999995</v>
      </c>
      <c r="AOM5">
        <v>92.249854889999995</v>
      </c>
      <c r="AON5">
        <v>93.015337579999994</v>
      </c>
      <c r="AOO5">
        <v>93.055125340000004</v>
      </c>
      <c r="AOP5">
        <v>93.926733589999998</v>
      </c>
      <c r="AOQ5">
        <v>93.282123209999995</v>
      </c>
      <c r="AOR5">
        <v>93.102934809999994</v>
      </c>
      <c r="AOS5">
        <v>93.069297890000001</v>
      </c>
      <c r="AOT5">
        <v>92.147407799999996</v>
      </c>
      <c r="AOU5">
        <v>91.058901520000006</v>
      </c>
      <c r="AOV5">
        <v>89.289002909999994</v>
      </c>
      <c r="AOW5">
        <v>88.401560880000005</v>
      </c>
      <c r="AOX5">
        <v>86.991074620000006</v>
      </c>
      <c r="AOY5">
        <v>84.295867670000007</v>
      </c>
      <c r="AOZ5">
        <v>82.032271699999995</v>
      </c>
      <c r="APA5">
        <v>80.454802819999998</v>
      </c>
      <c r="APB5">
        <v>78.538387360000002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866.95060690000003</v>
      </c>
      <c r="APK5">
        <v>891.23690590000001</v>
      </c>
      <c r="APL5">
        <v>1048.373752</v>
      </c>
      <c r="APM5">
        <v>943.0584897</v>
      </c>
      <c r="APN5">
        <v>999.96218910000005</v>
      </c>
      <c r="APO5">
        <v>1051.0479580000001</v>
      </c>
      <c r="APP5">
        <v>1068.309681</v>
      </c>
      <c r="APQ5">
        <v>871.05332329999999</v>
      </c>
      <c r="APR5">
        <v>1049.491033</v>
      </c>
      <c r="APS5">
        <v>1103.2108909999999</v>
      </c>
      <c r="APT5">
        <v>1138.7230890000001</v>
      </c>
      <c r="APU5">
        <v>991.45196869999995</v>
      </c>
      <c r="APV5">
        <v>1009.756209</v>
      </c>
      <c r="APW5">
        <v>1070.2486839999999</v>
      </c>
      <c r="APX5">
        <v>1087.6934719999999</v>
      </c>
      <c r="APY5">
        <v>927.02995820000001</v>
      </c>
      <c r="APZ5">
        <v>1046.592142</v>
      </c>
      <c r="AQA5">
        <v>1187.672511</v>
      </c>
      <c r="AQB5">
        <v>1006.320236</v>
      </c>
      <c r="AQC5">
        <v>956.18378540000003</v>
      </c>
      <c r="AQD5">
        <v>953.1049951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63.445210889999998</v>
      </c>
      <c r="ARO5">
        <v>63.218760230000001</v>
      </c>
      <c r="ARP5">
        <v>62.993577940000002</v>
      </c>
      <c r="ARQ5">
        <v>62.106066159999997</v>
      </c>
      <c r="ARR5">
        <v>61.476351080000001</v>
      </c>
      <c r="ARS5">
        <v>60.556743109999999</v>
      </c>
      <c r="ART5">
        <v>59.622597249999998</v>
      </c>
      <c r="ARU5">
        <v>58.706985150000001</v>
      </c>
      <c r="ARV5">
        <v>57.56854757</v>
      </c>
      <c r="ARW5">
        <v>56.349284930000003</v>
      </c>
      <c r="ARX5">
        <v>54.986828780000003</v>
      </c>
      <c r="ARY5">
        <v>53.678873590000002</v>
      </c>
      <c r="ARZ5">
        <v>52.618705110000001</v>
      </c>
      <c r="ASA5">
        <v>51.012610039999998</v>
      </c>
      <c r="ASB5">
        <v>49.97601907</v>
      </c>
      <c r="ASC5">
        <v>48.646762090000003</v>
      </c>
      <c r="ASD5">
        <v>47.407942689999999</v>
      </c>
      <c r="ASE5">
        <v>45.97334086</v>
      </c>
      <c r="ASF5">
        <v>44.60074066</v>
      </c>
      <c r="ASG5">
        <v>43.19666788</v>
      </c>
      <c r="ASH5">
        <v>41.952576389999997</v>
      </c>
    </row>
    <row r="6" spans="1:1178" x14ac:dyDescent="0.25">
      <c r="A6">
        <v>2</v>
      </c>
      <c r="B6">
        <v>22400</v>
      </c>
      <c r="C6">
        <v>0</v>
      </c>
      <c r="D6">
        <v>0</v>
      </c>
      <c r="E6">
        <v>0</v>
      </c>
      <c r="F6">
        <v>353</v>
      </c>
      <c r="G6">
        <v>340</v>
      </c>
      <c r="H6">
        <v>396</v>
      </c>
      <c r="I6">
        <v>375</v>
      </c>
      <c r="J6">
        <v>374</v>
      </c>
      <c r="K6">
        <v>356</v>
      </c>
      <c r="L6">
        <v>366</v>
      </c>
      <c r="M6">
        <v>388</v>
      </c>
      <c r="N6">
        <v>393</v>
      </c>
      <c r="O6">
        <v>365</v>
      </c>
      <c r="P6">
        <v>363</v>
      </c>
      <c r="Q6">
        <v>344</v>
      </c>
      <c r="R6">
        <v>339</v>
      </c>
      <c r="S6">
        <v>352</v>
      </c>
      <c r="T6">
        <v>331</v>
      </c>
      <c r="U6">
        <v>358</v>
      </c>
      <c r="V6">
        <v>365</v>
      </c>
      <c r="W6">
        <v>343</v>
      </c>
      <c r="X6">
        <v>349</v>
      </c>
      <c r="Y6">
        <v>321</v>
      </c>
      <c r="Z6">
        <v>367</v>
      </c>
      <c r="AA6">
        <v>311</v>
      </c>
      <c r="AB6">
        <v>314</v>
      </c>
      <c r="AC6">
        <v>319</v>
      </c>
      <c r="AD6">
        <v>318</v>
      </c>
      <c r="AE6">
        <v>0</v>
      </c>
      <c r="AF6">
        <v>0</v>
      </c>
      <c r="AG6">
        <v>0</v>
      </c>
      <c r="AH6">
        <v>44</v>
      </c>
      <c r="AI6">
        <v>51</v>
      </c>
      <c r="AJ6">
        <v>55</v>
      </c>
      <c r="AK6">
        <v>52</v>
      </c>
      <c r="AL6">
        <v>64</v>
      </c>
      <c r="AM6">
        <v>56</v>
      </c>
      <c r="AN6">
        <v>78</v>
      </c>
      <c r="AO6">
        <v>71</v>
      </c>
      <c r="AP6">
        <v>71</v>
      </c>
      <c r="AQ6">
        <v>83</v>
      </c>
      <c r="AR6">
        <v>87</v>
      </c>
      <c r="AS6">
        <v>77</v>
      </c>
      <c r="AT6">
        <v>90</v>
      </c>
      <c r="AU6">
        <v>89</v>
      </c>
      <c r="AV6">
        <v>81</v>
      </c>
      <c r="AW6">
        <v>87</v>
      </c>
      <c r="AX6">
        <v>91</v>
      </c>
      <c r="AY6">
        <v>117</v>
      </c>
      <c r="AZ6">
        <v>118</v>
      </c>
      <c r="BA6">
        <v>115</v>
      </c>
      <c r="BB6">
        <v>108</v>
      </c>
      <c r="BC6">
        <v>116</v>
      </c>
      <c r="BD6">
        <v>114</v>
      </c>
      <c r="BE6">
        <v>115</v>
      </c>
      <c r="BF6">
        <v>131</v>
      </c>
      <c r="BG6">
        <v>0</v>
      </c>
      <c r="BH6">
        <v>0</v>
      </c>
      <c r="BI6">
        <v>0</v>
      </c>
      <c r="BJ6">
        <v>177</v>
      </c>
      <c r="BK6">
        <v>181</v>
      </c>
      <c r="BL6">
        <v>174</v>
      </c>
      <c r="BM6">
        <v>168</v>
      </c>
      <c r="BN6">
        <v>169</v>
      </c>
      <c r="BO6">
        <v>192</v>
      </c>
      <c r="BP6">
        <v>168</v>
      </c>
      <c r="BQ6">
        <v>165</v>
      </c>
      <c r="BR6">
        <v>155</v>
      </c>
      <c r="BS6">
        <v>171</v>
      </c>
      <c r="BT6">
        <v>171</v>
      </c>
      <c r="BU6">
        <v>180</v>
      </c>
      <c r="BV6">
        <v>172</v>
      </c>
      <c r="BW6">
        <v>164</v>
      </c>
      <c r="BX6">
        <v>174</v>
      </c>
      <c r="BY6">
        <v>200</v>
      </c>
      <c r="BZ6">
        <v>156</v>
      </c>
      <c r="CA6">
        <v>181</v>
      </c>
      <c r="CB6">
        <v>168</v>
      </c>
      <c r="CC6">
        <v>162</v>
      </c>
      <c r="CD6">
        <v>185</v>
      </c>
      <c r="CE6">
        <v>163</v>
      </c>
      <c r="CF6">
        <v>168</v>
      </c>
      <c r="CG6">
        <v>150</v>
      </c>
      <c r="CH6">
        <v>167</v>
      </c>
      <c r="CI6">
        <v>0</v>
      </c>
      <c r="CJ6">
        <v>0</v>
      </c>
      <c r="CK6">
        <v>0</v>
      </c>
      <c r="CL6">
        <v>42</v>
      </c>
      <c r="CM6">
        <v>41</v>
      </c>
      <c r="CN6">
        <v>56</v>
      </c>
      <c r="CO6">
        <v>42</v>
      </c>
      <c r="CP6">
        <v>46</v>
      </c>
      <c r="CQ6">
        <v>49</v>
      </c>
      <c r="CR6">
        <v>51</v>
      </c>
      <c r="CS6">
        <v>48</v>
      </c>
      <c r="CT6">
        <v>48</v>
      </c>
      <c r="CU6">
        <v>45</v>
      </c>
      <c r="CV6">
        <v>56</v>
      </c>
      <c r="CW6">
        <v>58</v>
      </c>
      <c r="CX6">
        <v>51</v>
      </c>
      <c r="CY6">
        <v>63</v>
      </c>
      <c r="CZ6">
        <v>49</v>
      </c>
      <c r="DA6">
        <v>49</v>
      </c>
      <c r="DB6">
        <v>66</v>
      </c>
      <c r="DC6">
        <v>54</v>
      </c>
      <c r="DD6">
        <v>52</v>
      </c>
      <c r="DE6">
        <v>53</v>
      </c>
      <c r="DF6">
        <v>66</v>
      </c>
      <c r="DG6">
        <v>60</v>
      </c>
      <c r="DH6">
        <v>51</v>
      </c>
      <c r="DI6">
        <v>50</v>
      </c>
      <c r="DJ6">
        <v>55</v>
      </c>
      <c r="DK6">
        <v>0</v>
      </c>
      <c r="DL6">
        <v>0</v>
      </c>
      <c r="DM6">
        <v>0</v>
      </c>
      <c r="DN6">
        <v>3</v>
      </c>
      <c r="DO6">
        <v>5</v>
      </c>
      <c r="DP6">
        <v>2</v>
      </c>
      <c r="DQ6">
        <v>3</v>
      </c>
      <c r="DR6">
        <v>3</v>
      </c>
      <c r="DS6">
        <v>4</v>
      </c>
      <c r="DT6">
        <v>3</v>
      </c>
      <c r="DU6">
        <v>7</v>
      </c>
      <c r="DV6">
        <v>11</v>
      </c>
      <c r="DW6">
        <v>13</v>
      </c>
      <c r="DX6">
        <v>11</v>
      </c>
      <c r="DY6">
        <v>7</v>
      </c>
      <c r="DZ6">
        <v>16</v>
      </c>
      <c r="EA6">
        <v>9</v>
      </c>
      <c r="EB6">
        <v>17</v>
      </c>
      <c r="EC6">
        <v>17</v>
      </c>
      <c r="ED6">
        <v>10</v>
      </c>
      <c r="EE6">
        <v>18</v>
      </c>
      <c r="EF6">
        <v>19</v>
      </c>
      <c r="EG6">
        <v>9</v>
      </c>
      <c r="EH6">
        <v>13</v>
      </c>
      <c r="EI6">
        <v>22</v>
      </c>
      <c r="EJ6">
        <v>12</v>
      </c>
      <c r="EK6">
        <v>18</v>
      </c>
      <c r="EL6">
        <v>17</v>
      </c>
      <c r="EM6">
        <v>0</v>
      </c>
      <c r="EN6">
        <v>0</v>
      </c>
      <c r="EO6">
        <v>0</v>
      </c>
      <c r="EP6">
        <v>20</v>
      </c>
      <c r="EQ6">
        <v>30</v>
      </c>
      <c r="ER6">
        <v>30</v>
      </c>
      <c r="ES6">
        <v>5</v>
      </c>
      <c r="ET6">
        <v>10</v>
      </c>
      <c r="EU6">
        <v>25</v>
      </c>
      <c r="EV6">
        <v>20</v>
      </c>
      <c r="EW6">
        <v>5</v>
      </c>
      <c r="EX6">
        <v>25</v>
      </c>
      <c r="EY6">
        <v>50</v>
      </c>
      <c r="EZ6">
        <v>75</v>
      </c>
      <c r="FA6">
        <v>45</v>
      </c>
      <c r="FB6">
        <v>45</v>
      </c>
      <c r="FC6">
        <v>70</v>
      </c>
      <c r="FD6">
        <v>35</v>
      </c>
      <c r="FE6">
        <v>100</v>
      </c>
      <c r="FF6">
        <v>95</v>
      </c>
      <c r="FG6">
        <v>40</v>
      </c>
      <c r="FH6">
        <v>85</v>
      </c>
      <c r="FI6">
        <v>120</v>
      </c>
      <c r="FJ6">
        <v>30</v>
      </c>
      <c r="FK6">
        <v>70</v>
      </c>
      <c r="FL6">
        <v>95</v>
      </c>
      <c r="FM6">
        <v>85</v>
      </c>
      <c r="FN6">
        <v>80</v>
      </c>
      <c r="FO6">
        <v>0</v>
      </c>
      <c r="FP6">
        <v>0</v>
      </c>
      <c r="FQ6">
        <v>6748</v>
      </c>
      <c r="FR6">
        <v>7037</v>
      </c>
      <c r="FS6">
        <v>7278</v>
      </c>
      <c r="FT6">
        <v>7459</v>
      </c>
      <c r="FU6">
        <v>7689</v>
      </c>
      <c r="FV6">
        <v>7913</v>
      </c>
      <c r="FW6">
        <v>8051</v>
      </c>
      <c r="FX6">
        <v>8225</v>
      </c>
      <c r="FY6">
        <v>8352</v>
      </c>
      <c r="FZ6">
        <v>8519</v>
      </c>
      <c r="GA6">
        <v>8673</v>
      </c>
      <c r="GB6">
        <v>8746</v>
      </c>
      <c r="GC6">
        <v>8787</v>
      </c>
      <c r="GD6">
        <v>8899</v>
      </c>
      <c r="GE6">
        <v>8985</v>
      </c>
      <c r="GF6">
        <v>9058</v>
      </c>
      <c r="GG6">
        <v>9099</v>
      </c>
      <c r="GH6">
        <v>9147</v>
      </c>
      <c r="GI6">
        <v>9194</v>
      </c>
      <c r="GJ6">
        <v>9252</v>
      </c>
      <c r="GK6">
        <v>9290</v>
      </c>
      <c r="GL6">
        <v>9326</v>
      </c>
      <c r="GM6">
        <v>9296</v>
      </c>
      <c r="GN6">
        <v>9318</v>
      </c>
      <c r="GO6">
        <v>9341</v>
      </c>
      <c r="GP6">
        <v>9329</v>
      </c>
      <c r="GQ6">
        <v>0</v>
      </c>
      <c r="GR6">
        <v>0</v>
      </c>
      <c r="GS6">
        <v>706</v>
      </c>
      <c r="GT6">
        <v>809</v>
      </c>
      <c r="GU6">
        <v>906</v>
      </c>
      <c r="GV6">
        <v>1018</v>
      </c>
      <c r="GW6">
        <v>1137</v>
      </c>
      <c r="GX6">
        <v>1236</v>
      </c>
      <c r="GY6">
        <v>1376</v>
      </c>
      <c r="GZ6">
        <v>1461</v>
      </c>
      <c r="HA6">
        <v>1543</v>
      </c>
      <c r="HB6">
        <v>1609</v>
      </c>
      <c r="HC6">
        <v>1707</v>
      </c>
      <c r="HD6">
        <v>1846</v>
      </c>
      <c r="HE6">
        <v>1968</v>
      </c>
      <c r="HF6">
        <v>2064</v>
      </c>
      <c r="HG6">
        <v>2164</v>
      </c>
      <c r="HH6">
        <v>2257</v>
      </c>
      <c r="HI6">
        <v>2324</v>
      </c>
      <c r="HJ6">
        <v>2412</v>
      </c>
      <c r="HK6">
        <v>2499</v>
      </c>
      <c r="HL6">
        <v>2533</v>
      </c>
      <c r="HM6">
        <v>2615</v>
      </c>
      <c r="HN6">
        <v>2696</v>
      </c>
      <c r="HO6">
        <v>2772</v>
      </c>
      <c r="HP6">
        <v>2822</v>
      </c>
      <c r="HQ6">
        <v>2889</v>
      </c>
      <c r="HR6">
        <v>2951</v>
      </c>
      <c r="HS6">
        <v>0</v>
      </c>
      <c r="HT6">
        <v>0</v>
      </c>
      <c r="HU6">
        <v>71</v>
      </c>
      <c r="HV6">
        <v>79</v>
      </c>
      <c r="HW6">
        <v>82</v>
      </c>
      <c r="HX6">
        <v>87</v>
      </c>
      <c r="HY6">
        <v>96</v>
      </c>
      <c r="HZ6">
        <v>108</v>
      </c>
      <c r="IA6">
        <v>125</v>
      </c>
      <c r="IB6">
        <v>136</v>
      </c>
      <c r="IC6">
        <v>152</v>
      </c>
      <c r="ID6">
        <v>161</v>
      </c>
      <c r="IE6">
        <v>172</v>
      </c>
      <c r="IF6">
        <v>179</v>
      </c>
      <c r="IG6">
        <v>189</v>
      </c>
      <c r="IH6">
        <v>203</v>
      </c>
      <c r="II6">
        <v>215</v>
      </c>
      <c r="IJ6">
        <v>219</v>
      </c>
      <c r="IK6">
        <v>243</v>
      </c>
      <c r="IL6">
        <v>256</v>
      </c>
      <c r="IM6">
        <v>272</v>
      </c>
      <c r="IN6">
        <v>281</v>
      </c>
      <c r="IO6">
        <v>285</v>
      </c>
      <c r="IP6">
        <v>291</v>
      </c>
      <c r="IQ6">
        <v>291</v>
      </c>
      <c r="IR6">
        <v>293</v>
      </c>
      <c r="IS6">
        <v>290</v>
      </c>
      <c r="IT6">
        <v>289</v>
      </c>
      <c r="IU6">
        <v>0</v>
      </c>
      <c r="IV6">
        <v>0</v>
      </c>
      <c r="IW6">
        <v>4</v>
      </c>
      <c r="IX6">
        <v>2</v>
      </c>
      <c r="IY6">
        <v>3</v>
      </c>
      <c r="IZ6">
        <v>3</v>
      </c>
      <c r="JA6">
        <v>1</v>
      </c>
      <c r="JB6">
        <v>1</v>
      </c>
      <c r="JC6">
        <v>2</v>
      </c>
      <c r="JD6">
        <v>5</v>
      </c>
      <c r="JE6">
        <v>4</v>
      </c>
      <c r="JF6">
        <v>6</v>
      </c>
      <c r="JG6">
        <v>4</v>
      </c>
      <c r="JH6">
        <v>6</v>
      </c>
      <c r="JI6">
        <v>7</v>
      </c>
      <c r="JJ6">
        <v>7</v>
      </c>
      <c r="JK6">
        <v>6</v>
      </c>
      <c r="JL6">
        <v>10</v>
      </c>
      <c r="JM6">
        <v>7</v>
      </c>
      <c r="JN6">
        <v>8</v>
      </c>
      <c r="JO6">
        <v>8</v>
      </c>
      <c r="JP6">
        <v>11</v>
      </c>
      <c r="JQ6">
        <v>11</v>
      </c>
      <c r="JR6">
        <v>11</v>
      </c>
      <c r="JS6">
        <v>19</v>
      </c>
      <c r="JT6">
        <v>18</v>
      </c>
      <c r="JU6">
        <v>14</v>
      </c>
      <c r="JV6">
        <v>9</v>
      </c>
      <c r="JW6">
        <v>0</v>
      </c>
      <c r="JX6">
        <v>0</v>
      </c>
      <c r="JY6">
        <v>0</v>
      </c>
      <c r="JZ6">
        <v>8</v>
      </c>
      <c r="KA6">
        <v>16</v>
      </c>
      <c r="KB6">
        <v>26</v>
      </c>
      <c r="KC6">
        <v>35</v>
      </c>
      <c r="KD6">
        <v>43</v>
      </c>
      <c r="KE6">
        <v>49</v>
      </c>
      <c r="KF6">
        <v>62</v>
      </c>
      <c r="KG6">
        <v>74</v>
      </c>
      <c r="KH6">
        <v>81</v>
      </c>
      <c r="KI6">
        <v>93</v>
      </c>
      <c r="KJ6">
        <v>108</v>
      </c>
      <c r="KK6">
        <v>122</v>
      </c>
      <c r="KL6">
        <v>133</v>
      </c>
      <c r="KM6">
        <v>148</v>
      </c>
      <c r="KN6">
        <v>163</v>
      </c>
      <c r="KO6">
        <v>178</v>
      </c>
      <c r="KP6">
        <v>197</v>
      </c>
      <c r="KQ6">
        <v>217</v>
      </c>
      <c r="KR6">
        <v>236</v>
      </c>
      <c r="KS6">
        <v>262</v>
      </c>
      <c r="KT6">
        <v>286</v>
      </c>
      <c r="KU6">
        <v>308</v>
      </c>
      <c r="KV6">
        <v>338</v>
      </c>
      <c r="KW6">
        <v>366</v>
      </c>
      <c r="KX6">
        <v>399</v>
      </c>
      <c r="KY6">
        <v>0</v>
      </c>
      <c r="KZ6">
        <v>0</v>
      </c>
      <c r="LA6">
        <v>0</v>
      </c>
      <c r="LB6">
        <v>222</v>
      </c>
      <c r="LC6">
        <v>456</v>
      </c>
      <c r="LD6">
        <v>668</v>
      </c>
      <c r="LE6">
        <v>880</v>
      </c>
      <c r="LF6">
        <v>1102</v>
      </c>
      <c r="LG6">
        <v>1306</v>
      </c>
      <c r="LH6">
        <v>1524</v>
      </c>
      <c r="LI6">
        <v>1714</v>
      </c>
      <c r="LJ6">
        <v>1912</v>
      </c>
      <c r="LK6">
        <v>2110</v>
      </c>
      <c r="LL6">
        <v>2292</v>
      </c>
      <c r="LM6">
        <v>2466</v>
      </c>
      <c r="LN6">
        <v>2651</v>
      </c>
      <c r="LO6">
        <v>2835</v>
      </c>
      <c r="LP6">
        <v>3027</v>
      </c>
      <c r="LQ6">
        <v>3235</v>
      </c>
      <c r="LR6">
        <v>3433</v>
      </c>
      <c r="LS6">
        <v>3606</v>
      </c>
      <c r="LT6">
        <v>3802</v>
      </c>
      <c r="LU6">
        <v>3990</v>
      </c>
      <c r="LV6">
        <v>4180</v>
      </c>
      <c r="LW6">
        <v>4361</v>
      </c>
      <c r="LX6">
        <v>4540</v>
      </c>
      <c r="LY6">
        <v>4712</v>
      </c>
      <c r="LZ6">
        <v>4874</v>
      </c>
      <c r="MA6">
        <v>0</v>
      </c>
      <c r="MB6">
        <v>0</v>
      </c>
      <c r="MC6">
        <v>1503</v>
      </c>
      <c r="MD6">
        <v>1572</v>
      </c>
      <c r="ME6">
        <v>1629</v>
      </c>
      <c r="MF6">
        <v>1681</v>
      </c>
      <c r="MG6">
        <v>1755</v>
      </c>
      <c r="MH6">
        <v>1827</v>
      </c>
      <c r="MI6">
        <v>1901</v>
      </c>
      <c r="MJ6">
        <v>1954</v>
      </c>
      <c r="MK6">
        <v>2009</v>
      </c>
      <c r="ML6">
        <v>2061</v>
      </c>
      <c r="MM6">
        <v>2103</v>
      </c>
      <c r="MN6">
        <v>2149</v>
      </c>
      <c r="MO6">
        <v>2193</v>
      </c>
      <c r="MP6">
        <v>2230</v>
      </c>
      <c r="MQ6">
        <v>2293</v>
      </c>
      <c r="MR6">
        <v>2325</v>
      </c>
      <c r="MS6">
        <v>2379</v>
      </c>
      <c r="MT6">
        <v>2419</v>
      </c>
      <c r="MU6">
        <v>2470</v>
      </c>
      <c r="MV6">
        <v>2521</v>
      </c>
      <c r="MW6">
        <v>2566</v>
      </c>
      <c r="MX6">
        <v>2610</v>
      </c>
      <c r="MY6">
        <v>2610</v>
      </c>
      <c r="MZ6">
        <v>2612</v>
      </c>
      <c r="NA6">
        <v>2641</v>
      </c>
      <c r="NB6">
        <v>2651</v>
      </c>
      <c r="NC6">
        <v>0</v>
      </c>
      <c r="ND6">
        <v>0</v>
      </c>
      <c r="NE6">
        <v>0</v>
      </c>
      <c r="NF6">
        <v>33</v>
      </c>
      <c r="NG6">
        <v>61</v>
      </c>
      <c r="NH6">
        <v>101</v>
      </c>
      <c r="NI6">
        <v>144</v>
      </c>
      <c r="NJ6">
        <v>182</v>
      </c>
      <c r="NK6">
        <v>218</v>
      </c>
      <c r="NL6">
        <v>264</v>
      </c>
      <c r="NM6">
        <v>312</v>
      </c>
      <c r="NN6">
        <v>355</v>
      </c>
      <c r="NO6">
        <v>385</v>
      </c>
      <c r="NP6">
        <v>434</v>
      </c>
      <c r="NQ6">
        <v>490</v>
      </c>
      <c r="NR6">
        <v>531</v>
      </c>
      <c r="NS6">
        <v>573</v>
      </c>
      <c r="NT6">
        <v>618</v>
      </c>
      <c r="NU6">
        <v>671</v>
      </c>
      <c r="NV6">
        <v>716</v>
      </c>
      <c r="NW6">
        <v>764</v>
      </c>
      <c r="NX6">
        <v>825</v>
      </c>
      <c r="NY6">
        <v>878</v>
      </c>
      <c r="NZ6">
        <v>928</v>
      </c>
      <c r="OA6">
        <v>996</v>
      </c>
      <c r="OB6">
        <v>1062</v>
      </c>
      <c r="OC6">
        <v>1116</v>
      </c>
      <c r="OD6">
        <v>1190</v>
      </c>
      <c r="OE6">
        <v>0</v>
      </c>
      <c r="OF6">
        <v>0</v>
      </c>
      <c r="OG6">
        <v>2125</v>
      </c>
      <c r="OH6">
        <v>2249</v>
      </c>
      <c r="OI6">
        <v>2358</v>
      </c>
      <c r="OJ6">
        <v>2485</v>
      </c>
      <c r="OK6">
        <v>2606</v>
      </c>
      <c r="OL6">
        <v>2735</v>
      </c>
      <c r="OM6">
        <v>2864</v>
      </c>
      <c r="ON6">
        <v>2973</v>
      </c>
      <c r="OO6">
        <v>3081</v>
      </c>
      <c r="OP6">
        <v>3218</v>
      </c>
      <c r="OQ6">
        <v>3335</v>
      </c>
      <c r="OR6">
        <v>3433</v>
      </c>
      <c r="OS6">
        <v>3533</v>
      </c>
      <c r="OT6">
        <v>3646</v>
      </c>
      <c r="OU6">
        <v>3743</v>
      </c>
      <c r="OV6">
        <v>3826</v>
      </c>
      <c r="OW6">
        <v>3926</v>
      </c>
      <c r="OX6">
        <v>3998</v>
      </c>
      <c r="OY6">
        <v>4084</v>
      </c>
      <c r="OZ6">
        <v>4113</v>
      </c>
      <c r="PA6">
        <v>4201</v>
      </c>
      <c r="PB6">
        <v>4258</v>
      </c>
      <c r="PC6">
        <v>4309</v>
      </c>
      <c r="PD6">
        <v>4389</v>
      </c>
      <c r="PE6">
        <v>4444</v>
      </c>
      <c r="PF6">
        <v>4453</v>
      </c>
      <c r="PG6">
        <v>0</v>
      </c>
      <c r="PH6">
        <v>0</v>
      </c>
      <c r="PI6">
        <v>0</v>
      </c>
      <c r="PJ6">
        <v>53</v>
      </c>
      <c r="PK6">
        <v>106</v>
      </c>
      <c r="PL6">
        <v>174</v>
      </c>
      <c r="PM6">
        <v>239</v>
      </c>
      <c r="PN6">
        <v>292</v>
      </c>
      <c r="PO6">
        <v>362</v>
      </c>
      <c r="PP6">
        <v>433</v>
      </c>
      <c r="PQ6">
        <v>506</v>
      </c>
      <c r="PR6">
        <v>567</v>
      </c>
      <c r="PS6">
        <v>630</v>
      </c>
      <c r="PT6">
        <v>704</v>
      </c>
      <c r="PU6">
        <v>779</v>
      </c>
      <c r="PV6">
        <v>856</v>
      </c>
      <c r="PW6">
        <v>950</v>
      </c>
      <c r="PX6">
        <v>1046</v>
      </c>
      <c r="PY6">
        <v>1131</v>
      </c>
      <c r="PZ6">
        <v>1226</v>
      </c>
      <c r="QA6">
        <v>1315</v>
      </c>
      <c r="QB6">
        <v>1420</v>
      </c>
      <c r="QC6">
        <v>1514</v>
      </c>
      <c r="QD6">
        <v>1631</v>
      </c>
      <c r="QE6">
        <v>1749</v>
      </c>
      <c r="QF6">
        <v>1852</v>
      </c>
      <c r="QG6">
        <v>1964</v>
      </c>
      <c r="QH6">
        <v>2091</v>
      </c>
      <c r="QI6">
        <v>0</v>
      </c>
      <c r="QJ6">
        <v>0</v>
      </c>
      <c r="QK6">
        <v>7496</v>
      </c>
      <c r="QL6">
        <v>8126</v>
      </c>
      <c r="QM6">
        <v>8638</v>
      </c>
      <c r="QN6">
        <v>9071</v>
      </c>
      <c r="QO6">
        <v>9387</v>
      </c>
      <c r="QP6">
        <v>9625</v>
      </c>
      <c r="QQ6">
        <v>9842</v>
      </c>
      <c r="QR6">
        <v>9961</v>
      </c>
      <c r="QS6">
        <v>10163</v>
      </c>
      <c r="QT6">
        <v>10409</v>
      </c>
      <c r="QU6">
        <v>10515</v>
      </c>
      <c r="QV6">
        <v>10703</v>
      </c>
      <c r="QW6">
        <v>10790</v>
      </c>
      <c r="QX6">
        <v>10890</v>
      </c>
      <c r="QY6">
        <v>10888</v>
      </c>
      <c r="QZ6">
        <v>11025</v>
      </c>
      <c r="RA6">
        <v>11041</v>
      </c>
      <c r="RB6">
        <v>11156</v>
      </c>
      <c r="RC6">
        <v>11178</v>
      </c>
      <c r="RD6">
        <v>11165</v>
      </c>
      <c r="RE6">
        <v>11191</v>
      </c>
      <c r="RF6">
        <v>11246</v>
      </c>
      <c r="RG6">
        <v>11366</v>
      </c>
      <c r="RH6">
        <v>11378</v>
      </c>
      <c r="RI6">
        <v>11438</v>
      </c>
      <c r="RJ6">
        <v>11506</v>
      </c>
      <c r="RK6">
        <v>0</v>
      </c>
      <c r="RL6">
        <v>0</v>
      </c>
      <c r="RM6">
        <v>8384</v>
      </c>
      <c r="RN6">
        <v>8186</v>
      </c>
      <c r="RO6">
        <v>8017</v>
      </c>
      <c r="RP6">
        <v>7863</v>
      </c>
      <c r="RQ6">
        <v>7794</v>
      </c>
      <c r="RR6">
        <v>7746</v>
      </c>
      <c r="RS6">
        <v>7692</v>
      </c>
      <c r="RT6">
        <v>7663</v>
      </c>
      <c r="RU6">
        <v>7607</v>
      </c>
      <c r="RV6">
        <v>7537</v>
      </c>
      <c r="RW6">
        <v>7582</v>
      </c>
      <c r="RX6">
        <v>7576</v>
      </c>
      <c r="RY6">
        <v>7544</v>
      </c>
      <c r="RZ6">
        <v>7545</v>
      </c>
      <c r="SA6">
        <v>7563</v>
      </c>
      <c r="SB6">
        <v>7502</v>
      </c>
      <c r="SC6">
        <v>7486</v>
      </c>
      <c r="SD6">
        <v>7501</v>
      </c>
      <c r="SE6">
        <v>7563</v>
      </c>
      <c r="SF6">
        <v>7541</v>
      </c>
      <c r="SG6">
        <v>7550</v>
      </c>
      <c r="SH6">
        <v>7544</v>
      </c>
      <c r="SI6">
        <v>7532</v>
      </c>
      <c r="SJ6">
        <v>7498</v>
      </c>
      <c r="SK6">
        <v>7471</v>
      </c>
      <c r="SL6">
        <v>7440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520019.68589999998</v>
      </c>
      <c r="SU6">
        <v>513678.3015</v>
      </c>
      <c r="SV6">
        <v>509495.17570000002</v>
      </c>
      <c r="SW6">
        <v>502293.35230000003</v>
      </c>
      <c r="SX6">
        <v>497414.3823</v>
      </c>
      <c r="SY6">
        <v>491656.56410000002</v>
      </c>
      <c r="SZ6">
        <v>481354.17580000003</v>
      </c>
      <c r="TA6">
        <v>469524.94709999999</v>
      </c>
      <c r="TB6">
        <v>461659.76699999999</v>
      </c>
      <c r="TC6">
        <v>452544.9032</v>
      </c>
      <c r="TD6">
        <v>442933.66330000001</v>
      </c>
      <c r="TE6">
        <v>431979.1765</v>
      </c>
      <c r="TF6">
        <v>421609.7072</v>
      </c>
      <c r="TG6">
        <v>411433.07079999999</v>
      </c>
      <c r="TH6">
        <v>401969.49589999998</v>
      </c>
      <c r="TI6">
        <v>391864.53690000001</v>
      </c>
      <c r="TJ6">
        <v>381925.30560000002</v>
      </c>
      <c r="TK6">
        <v>369608.46909999999</v>
      </c>
      <c r="TL6">
        <v>359692.4155</v>
      </c>
      <c r="TM6">
        <v>350077.92129999999</v>
      </c>
      <c r="TN6">
        <v>339444.84519999998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324916.54080000002</v>
      </c>
      <c r="TW6">
        <v>351183.86910000001</v>
      </c>
      <c r="TX6">
        <v>362017.1263</v>
      </c>
      <c r="TY6">
        <v>371199.6876</v>
      </c>
      <c r="TZ6">
        <v>375803.21870000003</v>
      </c>
      <c r="UA6">
        <v>387080.01370000001</v>
      </c>
      <c r="UB6">
        <v>406407.48560000001</v>
      </c>
      <c r="UC6">
        <v>420647.07299999997</v>
      </c>
      <c r="UD6">
        <v>428316.93440000003</v>
      </c>
      <c r="UE6">
        <v>435989.05229999998</v>
      </c>
      <c r="UF6">
        <v>441481.65519999998</v>
      </c>
      <c r="UG6">
        <v>441346.82040000003</v>
      </c>
      <c r="UH6">
        <v>444717.23119999998</v>
      </c>
      <c r="UI6">
        <v>447337.89020000002</v>
      </c>
      <c r="UJ6">
        <v>440217.59220000001</v>
      </c>
      <c r="UK6">
        <v>441231.66570000001</v>
      </c>
      <c r="UL6">
        <v>441649.39789999998</v>
      </c>
      <c r="UM6">
        <v>440873.2574</v>
      </c>
      <c r="UN6">
        <v>435752.9289</v>
      </c>
      <c r="UO6">
        <v>433105.42389999999</v>
      </c>
      <c r="UP6">
        <v>429514.73320000002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409658.06959999999</v>
      </c>
      <c r="UY6">
        <v>460331.34399999998</v>
      </c>
      <c r="UZ6">
        <v>486252.91480000003</v>
      </c>
      <c r="VA6">
        <v>527630.23309999995</v>
      </c>
      <c r="VB6">
        <v>542593.68629999994</v>
      </c>
      <c r="VC6">
        <v>562781.84909999999</v>
      </c>
      <c r="VD6">
        <v>568626.95299999998</v>
      </c>
      <c r="VE6">
        <v>582906.62320000003</v>
      </c>
      <c r="VF6">
        <v>607849.40930000006</v>
      </c>
      <c r="VG6">
        <v>625030.47970000003</v>
      </c>
      <c r="VH6">
        <v>618115.48899999994</v>
      </c>
      <c r="VI6">
        <v>665877.83759999997</v>
      </c>
      <c r="VJ6">
        <v>681068.86589999998</v>
      </c>
      <c r="VK6">
        <v>702558.90289999999</v>
      </c>
      <c r="VL6">
        <v>704665.37589999998</v>
      </c>
      <c r="VM6">
        <v>693879.80559999996</v>
      </c>
      <c r="VN6">
        <v>687852.23450000002</v>
      </c>
      <c r="VO6">
        <v>667817.7034</v>
      </c>
      <c r="VP6">
        <v>652822.8308</v>
      </c>
      <c r="VQ6">
        <v>627319.06599999999</v>
      </c>
      <c r="VR6">
        <v>606947.47270000004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44183.357629999999</v>
      </c>
      <c r="WA6">
        <v>85792.927439999999</v>
      </c>
      <c r="WB6">
        <v>208235.26079999999</v>
      </c>
      <c r="WC6">
        <v>161736.1249</v>
      </c>
      <c r="WD6">
        <v>235538.0459</v>
      </c>
      <c r="WE6">
        <v>152451.80970000001</v>
      </c>
      <c r="WF6">
        <v>222017.1985</v>
      </c>
      <c r="WG6">
        <v>251475.79120000001</v>
      </c>
      <c r="WH6">
        <v>244151.2536</v>
      </c>
      <c r="WI6">
        <v>203177.1875</v>
      </c>
      <c r="WJ6">
        <v>328765.67550000001</v>
      </c>
      <c r="WK6">
        <v>223432.9834</v>
      </c>
      <c r="WL6">
        <v>247914.5447</v>
      </c>
      <c r="WM6">
        <v>240693.73269999999</v>
      </c>
      <c r="WN6">
        <v>321314.44900000002</v>
      </c>
      <c r="WO6">
        <v>311955.7757</v>
      </c>
      <c r="WP6">
        <v>302869.6851</v>
      </c>
      <c r="WQ6">
        <v>507901.50199999998</v>
      </c>
      <c r="WR6">
        <v>467155.18829999998</v>
      </c>
      <c r="WS6">
        <v>352760.12060000002</v>
      </c>
      <c r="WT6">
        <v>220169.28469999999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20000000</v>
      </c>
      <c r="ZG6">
        <v>20200000</v>
      </c>
      <c r="ZH6">
        <v>20200000</v>
      </c>
      <c r="ZI6">
        <v>20200000</v>
      </c>
      <c r="ZJ6">
        <v>20100000</v>
      </c>
      <c r="ZK6">
        <v>19900000</v>
      </c>
      <c r="ZL6">
        <v>19700000</v>
      </c>
      <c r="ZM6">
        <v>19600000</v>
      </c>
      <c r="ZN6">
        <v>19300000</v>
      </c>
      <c r="ZO6">
        <v>19300000</v>
      </c>
      <c r="ZP6">
        <v>19000000</v>
      </c>
      <c r="ZQ6">
        <v>18800000</v>
      </c>
      <c r="ZR6">
        <v>18600000</v>
      </c>
      <c r="ZS6">
        <v>18400000</v>
      </c>
      <c r="ZT6">
        <v>18300000</v>
      </c>
      <c r="ZU6">
        <v>18100000</v>
      </c>
      <c r="ZV6">
        <v>17800000</v>
      </c>
      <c r="ZW6">
        <v>17300000</v>
      </c>
      <c r="ZX6">
        <v>16800000</v>
      </c>
      <c r="ZY6">
        <v>16500000</v>
      </c>
      <c r="ZZ6">
        <v>16100000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45000000</v>
      </c>
      <c r="ABK6">
        <v>45800000</v>
      </c>
      <c r="ABL6">
        <v>46200000</v>
      </c>
      <c r="ABM6">
        <v>46400000</v>
      </c>
      <c r="ABN6">
        <v>47100000</v>
      </c>
      <c r="ABO6">
        <v>47400000</v>
      </c>
      <c r="ABP6">
        <v>47400000</v>
      </c>
      <c r="ABQ6">
        <v>47300000</v>
      </c>
      <c r="ABR6">
        <v>47400000</v>
      </c>
      <c r="ABS6">
        <v>47200000</v>
      </c>
      <c r="ABT6">
        <v>46900000</v>
      </c>
      <c r="ABU6">
        <v>46700000</v>
      </c>
      <c r="ABV6">
        <v>46200000</v>
      </c>
      <c r="ABW6">
        <v>45800000</v>
      </c>
      <c r="ABX6">
        <v>44800000</v>
      </c>
      <c r="ABY6">
        <v>44400000</v>
      </c>
      <c r="ABZ6">
        <v>43700000</v>
      </c>
      <c r="ACA6">
        <v>42900000</v>
      </c>
      <c r="ACB6">
        <v>42500000</v>
      </c>
      <c r="ACC6">
        <v>41700000</v>
      </c>
      <c r="ACD6">
        <v>40600000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2660000</v>
      </c>
      <c r="ADO6">
        <v>2640000</v>
      </c>
      <c r="ADP6">
        <v>2600000</v>
      </c>
      <c r="ADQ6">
        <v>2570000</v>
      </c>
      <c r="ADR6">
        <v>2560000</v>
      </c>
      <c r="ADS6">
        <v>2510000</v>
      </c>
      <c r="ADT6">
        <v>2480000</v>
      </c>
      <c r="ADU6">
        <v>2430000</v>
      </c>
      <c r="ADV6">
        <v>2380000</v>
      </c>
      <c r="ADW6">
        <v>2310000</v>
      </c>
      <c r="ADX6">
        <v>2270000</v>
      </c>
      <c r="ADY6">
        <v>2210000</v>
      </c>
      <c r="ADZ6">
        <v>2170000</v>
      </c>
      <c r="AEA6">
        <v>2110000</v>
      </c>
      <c r="AEB6">
        <v>2040000</v>
      </c>
      <c r="AEC6">
        <v>1990000</v>
      </c>
      <c r="AED6">
        <v>1940000</v>
      </c>
      <c r="AEE6">
        <v>1900000</v>
      </c>
      <c r="AEF6">
        <v>1850000</v>
      </c>
      <c r="AEG6">
        <v>1810000</v>
      </c>
      <c r="AEH6">
        <v>1760000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7430000</v>
      </c>
      <c r="AEQ6">
        <v>7160000</v>
      </c>
      <c r="AER6">
        <v>6920000</v>
      </c>
      <c r="AES6">
        <v>6670000</v>
      </c>
      <c r="AET6">
        <v>6420000</v>
      </c>
      <c r="AEU6">
        <v>6270000</v>
      </c>
      <c r="AEV6">
        <v>6080000</v>
      </c>
      <c r="AEW6">
        <v>5880000</v>
      </c>
      <c r="AEX6">
        <v>5710000</v>
      </c>
      <c r="AEY6">
        <v>5560000</v>
      </c>
      <c r="AEZ6">
        <v>5350000</v>
      </c>
      <c r="AFA6">
        <v>5180000</v>
      </c>
      <c r="AFB6">
        <v>5040000</v>
      </c>
      <c r="AFC6">
        <v>4940000</v>
      </c>
      <c r="AFD6">
        <v>4780000</v>
      </c>
      <c r="AFE6">
        <v>4650000</v>
      </c>
      <c r="AFF6">
        <v>4510000</v>
      </c>
      <c r="AFG6">
        <v>4370000</v>
      </c>
      <c r="AFH6">
        <v>4220000</v>
      </c>
      <c r="AFI6">
        <v>4080000</v>
      </c>
      <c r="AFJ6">
        <v>3950000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161.97091359999999</v>
      </c>
      <c r="AGU6">
        <v>175.06517819999999</v>
      </c>
      <c r="AGV6">
        <v>180.46555760000001</v>
      </c>
      <c r="AGW6">
        <v>185.04306489999999</v>
      </c>
      <c r="AGX6">
        <v>187.33792529999999</v>
      </c>
      <c r="AGY6">
        <v>192.95940830000001</v>
      </c>
      <c r="AGZ6">
        <v>202.5941541</v>
      </c>
      <c r="AHA6">
        <v>209.69258919999999</v>
      </c>
      <c r="AHB6">
        <v>213.51601550000001</v>
      </c>
      <c r="AHC6">
        <v>217.34056670000001</v>
      </c>
      <c r="AHD6">
        <v>220.0786296</v>
      </c>
      <c r="AHE6">
        <v>220.01141440000001</v>
      </c>
      <c r="AHF6">
        <v>221.6915644</v>
      </c>
      <c r="AHG6">
        <v>222.997963</v>
      </c>
      <c r="AHH6">
        <v>219.4484941</v>
      </c>
      <c r="AHI6">
        <v>219.95400979999999</v>
      </c>
      <c r="AHJ6">
        <v>220.16224940000001</v>
      </c>
      <c r="AHK6">
        <v>219.7753433</v>
      </c>
      <c r="AHL6">
        <v>217.22285919999999</v>
      </c>
      <c r="AHM6">
        <v>215.90307780000001</v>
      </c>
      <c r="AHN6">
        <v>214.1131183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28.066565090000001</v>
      </c>
      <c r="AHW6">
        <v>31.538301300000001</v>
      </c>
      <c r="AHX6">
        <v>33.314244479999999</v>
      </c>
      <c r="AHY6">
        <v>36.149094519999998</v>
      </c>
      <c r="AHZ6">
        <v>37.174273239999998</v>
      </c>
      <c r="AIA6">
        <v>38.557408170000002</v>
      </c>
      <c r="AIB6">
        <v>38.957868949999998</v>
      </c>
      <c r="AIC6">
        <v>39.936200200000002</v>
      </c>
      <c r="AID6">
        <v>41.645084709999999</v>
      </c>
      <c r="AIE6">
        <v>42.822197199999998</v>
      </c>
      <c r="AIF6">
        <v>42.348436159999999</v>
      </c>
      <c r="AIG6">
        <v>45.620738510000002</v>
      </c>
      <c r="AIH6">
        <v>46.66150889</v>
      </c>
      <c r="AII6">
        <v>48.133838050000001</v>
      </c>
      <c r="AIJ6">
        <v>48.278157100000001</v>
      </c>
      <c r="AIK6">
        <v>47.539214219999998</v>
      </c>
      <c r="AIL6">
        <v>47.126252219999998</v>
      </c>
      <c r="AIM6">
        <v>45.753642929999998</v>
      </c>
      <c r="AIN6">
        <v>44.726311610000003</v>
      </c>
      <c r="AIO6">
        <v>42.97899323</v>
      </c>
      <c r="AIP6">
        <v>41.583291070000001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0.234582975</v>
      </c>
      <c r="AIY6">
        <v>0.45550092199999997</v>
      </c>
      <c r="AIZ6">
        <v>1.105584761</v>
      </c>
      <c r="AJA6">
        <v>0.85870661100000001</v>
      </c>
      <c r="AJB6">
        <v>1.2505436080000001</v>
      </c>
      <c r="AJC6">
        <v>0.80941333800000004</v>
      </c>
      <c r="AJD6">
        <v>1.178757289</v>
      </c>
      <c r="AJE6">
        <v>1.3351619779999999</v>
      </c>
      <c r="AJF6">
        <v>1.296273765</v>
      </c>
      <c r="AJG6">
        <v>1.078729901</v>
      </c>
      <c r="AJH6">
        <v>1.7455176400000001</v>
      </c>
      <c r="AJI6">
        <v>1.1862741240000001</v>
      </c>
      <c r="AJJ6">
        <v>1.3162542290000001</v>
      </c>
      <c r="AJK6">
        <v>1.277916727</v>
      </c>
      <c r="AJL6">
        <v>1.7059567959999999</v>
      </c>
      <c r="AJM6">
        <v>1.656268734</v>
      </c>
      <c r="AJN6">
        <v>1.6080278969999999</v>
      </c>
      <c r="AJO6">
        <v>2.6966045940000001</v>
      </c>
      <c r="AJP6">
        <v>2.4802699380000002</v>
      </c>
      <c r="AJQ6">
        <v>1.872911496</v>
      </c>
      <c r="AJR6">
        <v>1.1689461489999999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124.1857986</v>
      </c>
      <c r="AKA6">
        <v>101.6388657</v>
      </c>
      <c r="AKB6">
        <v>207.95454100000001</v>
      </c>
      <c r="AKC6">
        <v>175.0153454</v>
      </c>
      <c r="AKD6">
        <v>123.43736199999999</v>
      </c>
      <c r="AKE6">
        <v>151.76468879999999</v>
      </c>
      <c r="AKF6">
        <v>203.65633829999999</v>
      </c>
      <c r="AKG6">
        <v>199.82269070000001</v>
      </c>
      <c r="AKH6">
        <v>129.89649679999999</v>
      </c>
      <c r="AKI6">
        <v>195.5937347</v>
      </c>
      <c r="AKJ6">
        <v>189.6393123</v>
      </c>
      <c r="AKK6">
        <v>130.94227889999999</v>
      </c>
      <c r="AKL6">
        <v>191.2996727</v>
      </c>
      <c r="AKM6">
        <v>201.61584479999999</v>
      </c>
      <c r="AKN6">
        <v>181.29699479999999</v>
      </c>
      <c r="AKO6">
        <v>308.76928270000002</v>
      </c>
      <c r="AKP6">
        <v>160.71048500000001</v>
      </c>
      <c r="AKQ6">
        <v>185.18306390000001</v>
      </c>
      <c r="AKR6">
        <v>260.02487280000003</v>
      </c>
      <c r="AKS6">
        <v>251.88378270000001</v>
      </c>
      <c r="AKT6">
        <v>232.30729729999999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115.0334173</v>
      </c>
      <c r="AME6">
        <v>116.20648540000001</v>
      </c>
      <c r="AMF6">
        <v>115.96731029999999</v>
      </c>
      <c r="AMG6">
        <v>115.75872560000001</v>
      </c>
      <c r="AMH6">
        <v>115.2960868</v>
      </c>
      <c r="AMI6">
        <v>114.219071</v>
      </c>
      <c r="AMJ6">
        <v>113.3179063</v>
      </c>
      <c r="AMK6">
        <v>112.26995100000001</v>
      </c>
      <c r="AML6">
        <v>110.8389849</v>
      </c>
      <c r="AMM6">
        <v>110.6507869</v>
      </c>
      <c r="AMN6">
        <v>108.927161</v>
      </c>
      <c r="AMO6">
        <v>108.21075930000001</v>
      </c>
      <c r="AMP6">
        <v>106.8254292</v>
      </c>
      <c r="AMQ6">
        <v>105.90062090000001</v>
      </c>
      <c r="AMR6">
        <v>104.9390611</v>
      </c>
      <c r="AMS6">
        <v>103.7011938</v>
      </c>
      <c r="AMT6">
        <v>102.4071751</v>
      </c>
      <c r="AMU6">
        <v>99.424441860000002</v>
      </c>
      <c r="AMV6">
        <v>96.602552599999996</v>
      </c>
      <c r="AMW6">
        <v>94.830186819999994</v>
      </c>
      <c r="AMX6">
        <v>92.416753459999995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299.78042210000001</v>
      </c>
      <c r="ANG6">
        <v>223.8736816</v>
      </c>
      <c r="ANH6">
        <v>297.20302900000002</v>
      </c>
      <c r="ANI6">
        <v>280.07525129999999</v>
      </c>
      <c r="ANJ6">
        <v>256.67556939999997</v>
      </c>
      <c r="ANK6">
        <v>162.3212273</v>
      </c>
      <c r="ANL6">
        <v>307.40657069999997</v>
      </c>
      <c r="ANM6">
        <v>282.69684339999998</v>
      </c>
      <c r="ANN6">
        <v>187.71229080000001</v>
      </c>
      <c r="ANO6">
        <v>208.27150280000001</v>
      </c>
      <c r="ANP6">
        <v>225.98954180000001</v>
      </c>
      <c r="ANQ6">
        <v>271.73041269999999</v>
      </c>
      <c r="ANR6">
        <v>158.01713000000001</v>
      </c>
      <c r="ANS6">
        <v>210.51948239999999</v>
      </c>
      <c r="ANT6">
        <v>212.37330209999999</v>
      </c>
      <c r="ANU6">
        <v>205.3004115</v>
      </c>
      <c r="ANV6">
        <v>163.12119680000001</v>
      </c>
      <c r="ANW6">
        <v>205.37418109999999</v>
      </c>
      <c r="ANX6">
        <v>223.98258559999999</v>
      </c>
      <c r="ANY6">
        <v>140.3695692</v>
      </c>
      <c r="ANZ6">
        <v>247.78520610000001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43.130914099999998</v>
      </c>
      <c r="AOI6">
        <v>43.84974991</v>
      </c>
      <c r="AOJ6">
        <v>44.192827770000001</v>
      </c>
      <c r="AOK6">
        <v>44.464289399999998</v>
      </c>
      <c r="AOL6">
        <v>45.088778789999999</v>
      </c>
      <c r="AOM6">
        <v>45.36710291</v>
      </c>
      <c r="AON6">
        <v>45.340028320000002</v>
      </c>
      <c r="AOO6">
        <v>45.30168922</v>
      </c>
      <c r="AOP6">
        <v>45.388956520000001</v>
      </c>
      <c r="AOQ6">
        <v>45.239327109999998</v>
      </c>
      <c r="AOR6">
        <v>44.895627959999999</v>
      </c>
      <c r="AOS6">
        <v>44.727245719999999</v>
      </c>
      <c r="AOT6">
        <v>44.220884519999998</v>
      </c>
      <c r="AOU6">
        <v>43.85641665</v>
      </c>
      <c r="AOV6">
        <v>42.881394040000004</v>
      </c>
      <c r="AOW6">
        <v>42.523170989999997</v>
      </c>
      <c r="AOX6">
        <v>41.844790099999997</v>
      </c>
      <c r="AOY6">
        <v>41.112605979999998</v>
      </c>
      <c r="AOZ6">
        <v>40.656207850000001</v>
      </c>
      <c r="APA6">
        <v>39.966683629999999</v>
      </c>
      <c r="APB6">
        <v>38.881188600000002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519.87692159999995</v>
      </c>
      <c r="APK6">
        <v>762.45996849999995</v>
      </c>
      <c r="APL6">
        <v>685.65256980000004</v>
      </c>
      <c r="APM6">
        <v>691.9377988</v>
      </c>
      <c r="APN6">
        <v>585.29502679999996</v>
      </c>
      <c r="APO6">
        <v>551.14393529999995</v>
      </c>
      <c r="APP6">
        <v>621.04489969999997</v>
      </c>
      <c r="APQ6">
        <v>723.11918639999999</v>
      </c>
      <c r="APR6">
        <v>649.20925420000003</v>
      </c>
      <c r="APS6">
        <v>669.70827789999998</v>
      </c>
      <c r="APT6">
        <v>682.6932845</v>
      </c>
      <c r="APU6">
        <v>653.44656550000002</v>
      </c>
      <c r="APV6">
        <v>638.63838069999997</v>
      </c>
      <c r="APW6">
        <v>597.27515579999999</v>
      </c>
      <c r="APX6">
        <v>667.14081550000003</v>
      </c>
      <c r="APY6">
        <v>569.82565439999996</v>
      </c>
      <c r="APZ6">
        <v>741.44365770000002</v>
      </c>
      <c r="AQA6">
        <v>645.59930980000001</v>
      </c>
      <c r="AQB6">
        <v>554.07143640000004</v>
      </c>
      <c r="AQC6">
        <v>572.8351553</v>
      </c>
      <c r="AQD6">
        <v>655.97699030000001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101.8074807</v>
      </c>
      <c r="ARO6">
        <v>98.153151539999996</v>
      </c>
      <c r="ARP6">
        <v>94.935047920000002</v>
      </c>
      <c r="ARQ6">
        <v>91.496385930000002</v>
      </c>
      <c r="ARR6">
        <v>88.014011210000007</v>
      </c>
      <c r="ARS6">
        <v>85.960682379999994</v>
      </c>
      <c r="ART6">
        <v>83.390929679999999</v>
      </c>
      <c r="ARU6">
        <v>80.620094820000006</v>
      </c>
      <c r="ARV6">
        <v>78.282312110000007</v>
      </c>
      <c r="ARW6">
        <v>76.183562249999994</v>
      </c>
      <c r="ARX6">
        <v>73.368055769999998</v>
      </c>
      <c r="ARY6">
        <v>71.079202890000005</v>
      </c>
      <c r="ARZ6">
        <v>69.147210830000006</v>
      </c>
      <c r="ASA6">
        <v>67.688108319999998</v>
      </c>
      <c r="ASB6">
        <v>65.525447069999998</v>
      </c>
      <c r="ASC6">
        <v>63.69286417</v>
      </c>
      <c r="ASD6">
        <v>61.788589629999997</v>
      </c>
      <c r="ASE6">
        <v>59.893499509999998</v>
      </c>
      <c r="ASF6">
        <v>57.886539669999998</v>
      </c>
      <c r="ASG6">
        <v>55.998148100000002</v>
      </c>
      <c r="ASH6">
        <v>54.14154431</v>
      </c>
    </row>
    <row r="7" spans="1:1178" x14ac:dyDescent="0.25">
      <c r="A7">
        <v>3</v>
      </c>
      <c r="B7">
        <v>22400</v>
      </c>
      <c r="C7">
        <v>0</v>
      </c>
      <c r="D7">
        <v>0</v>
      </c>
      <c r="E7">
        <v>0</v>
      </c>
      <c r="F7">
        <v>353</v>
      </c>
      <c r="G7">
        <v>336</v>
      </c>
      <c r="H7">
        <v>385</v>
      </c>
      <c r="I7">
        <v>361</v>
      </c>
      <c r="J7">
        <v>354</v>
      </c>
      <c r="K7">
        <v>345</v>
      </c>
      <c r="L7">
        <v>353</v>
      </c>
      <c r="M7">
        <v>362</v>
      </c>
      <c r="N7">
        <v>382</v>
      </c>
      <c r="O7">
        <v>335</v>
      </c>
      <c r="P7">
        <v>339</v>
      </c>
      <c r="Q7">
        <v>328</v>
      </c>
      <c r="R7">
        <v>322</v>
      </c>
      <c r="S7">
        <v>331</v>
      </c>
      <c r="T7">
        <v>305</v>
      </c>
      <c r="U7">
        <v>339</v>
      </c>
      <c r="V7">
        <v>342</v>
      </c>
      <c r="W7">
        <v>317</v>
      </c>
      <c r="X7">
        <v>313</v>
      </c>
      <c r="Y7">
        <v>312</v>
      </c>
      <c r="Z7">
        <v>354</v>
      </c>
      <c r="AA7">
        <v>297</v>
      </c>
      <c r="AB7">
        <v>293</v>
      </c>
      <c r="AC7">
        <v>299</v>
      </c>
      <c r="AD7">
        <v>311</v>
      </c>
      <c r="AE7">
        <v>0</v>
      </c>
      <c r="AF7">
        <v>0</v>
      </c>
      <c r="AG7">
        <v>0</v>
      </c>
      <c r="AH7">
        <v>44</v>
      </c>
      <c r="AI7">
        <v>51</v>
      </c>
      <c r="AJ7">
        <v>55</v>
      </c>
      <c r="AK7">
        <v>52</v>
      </c>
      <c r="AL7">
        <v>64</v>
      </c>
      <c r="AM7">
        <v>56</v>
      </c>
      <c r="AN7">
        <v>78</v>
      </c>
      <c r="AO7">
        <v>71</v>
      </c>
      <c r="AP7">
        <v>71</v>
      </c>
      <c r="AQ7">
        <v>81</v>
      </c>
      <c r="AR7">
        <v>83</v>
      </c>
      <c r="AS7">
        <v>74</v>
      </c>
      <c r="AT7">
        <v>82</v>
      </c>
      <c r="AU7">
        <v>87</v>
      </c>
      <c r="AV7">
        <v>78</v>
      </c>
      <c r="AW7">
        <v>87</v>
      </c>
      <c r="AX7">
        <v>89</v>
      </c>
      <c r="AY7">
        <v>119</v>
      </c>
      <c r="AZ7">
        <v>115</v>
      </c>
      <c r="BA7">
        <v>113</v>
      </c>
      <c r="BB7">
        <v>107</v>
      </c>
      <c r="BC7">
        <v>116</v>
      </c>
      <c r="BD7">
        <v>105</v>
      </c>
      <c r="BE7">
        <v>119</v>
      </c>
      <c r="BF7">
        <v>122</v>
      </c>
      <c r="BG7">
        <v>0</v>
      </c>
      <c r="BH7">
        <v>0</v>
      </c>
      <c r="BI7">
        <v>0</v>
      </c>
      <c r="BJ7">
        <v>177</v>
      </c>
      <c r="BK7">
        <v>179</v>
      </c>
      <c r="BL7">
        <v>173</v>
      </c>
      <c r="BM7">
        <v>165</v>
      </c>
      <c r="BN7">
        <v>162</v>
      </c>
      <c r="BO7">
        <v>189</v>
      </c>
      <c r="BP7">
        <v>159</v>
      </c>
      <c r="BQ7">
        <v>157</v>
      </c>
      <c r="BR7">
        <v>145</v>
      </c>
      <c r="BS7">
        <v>165</v>
      </c>
      <c r="BT7">
        <v>164</v>
      </c>
      <c r="BU7">
        <v>177</v>
      </c>
      <c r="BV7">
        <v>163</v>
      </c>
      <c r="BW7">
        <v>159</v>
      </c>
      <c r="BX7">
        <v>171</v>
      </c>
      <c r="BY7">
        <v>179</v>
      </c>
      <c r="BZ7">
        <v>150</v>
      </c>
      <c r="CA7">
        <v>165</v>
      </c>
      <c r="CB7">
        <v>157</v>
      </c>
      <c r="CC7">
        <v>157</v>
      </c>
      <c r="CD7">
        <v>180</v>
      </c>
      <c r="CE7">
        <v>155</v>
      </c>
      <c r="CF7">
        <v>158</v>
      </c>
      <c r="CG7">
        <v>144</v>
      </c>
      <c r="CH7">
        <v>153</v>
      </c>
      <c r="CI7">
        <v>0</v>
      </c>
      <c r="CJ7">
        <v>0</v>
      </c>
      <c r="CK7">
        <v>0</v>
      </c>
      <c r="CL7">
        <v>42</v>
      </c>
      <c r="CM7">
        <v>41</v>
      </c>
      <c r="CN7">
        <v>56</v>
      </c>
      <c r="CO7">
        <v>42</v>
      </c>
      <c r="CP7">
        <v>46</v>
      </c>
      <c r="CQ7">
        <v>48</v>
      </c>
      <c r="CR7">
        <v>51</v>
      </c>
      <c r="CS7">
        <v>48</v>
      </c>
      <c r="CT7">
        <v>47</v>
      </c>
      <c r="CU7">
        <v>44</v>
      </c>
      <c r="CV7">
        <v>54</v>
      </c>
      <c r="CW7">
        <v>57</v>
      </c>
      <c r="CX7">
        <v>51</v>
      </c>
      <c r="CY7">
        <v>62</v>
      </c>
      <c r="CZ7">
        <v>48</v>
      </c>
      <c r="DA7">
        <v>48</v>
      </c>
      <c r="DB7">
        <v>67</v>
      </c>
      <c r="DC7">
        <v>52</v>
      </c>
      <c r="DD7">
        <v>49</v>
      </c>
      <c r="DE7">
        <v>51</v>
      </c>
      <c r="DF7">
        <v>62</v>
      </c>
      <c r="DG7">
        <v>61</v>
      </c>
      <c r="DH7">
        <v>50</v>
      </c>
      <c r="DI7">
        <v>50</v>
      </c>
      <c r="DJ7">
        <v>56</v>
      </c>
      <c r="DK7">
        <v>0</v>
      </c>
      <c r="DL7">
        <v>0</v>
      </c>
      <c r="DM7">
        <v>0</v>
      </c>
      <c r="DN7">
        <v>3</v>
      </c>
      <c r="DO7">
        <v>5</v>
      </c>
      <c r="DP7">
        <v>2</v>
      </c>
      <c r="DQ7">
        <v>2</v>
      </c>
      <c r="DR7">
        <v>3</v>
      </c>
      <c r="DS7">
        <v>3</v>
      </c>
      <c r="DT7">
        <v>3</v>
      </c>
      <c r="DU7">
        <v>7</v>
      </c>
      <c r="DV7">
        <v>11</v>
      </c>
      <c r="DW7">
        <v>11</v>
      </c>
      <c r="DX7">
        <v>7</v>
      </c>
      <c r="DY7">
        <v>4</v>
      </c>
      <c r="DZ7">
        <v>11</v>
      </c>
      <c r="EA7">
        <v>7</v>
      </c>
      <c r="EB7">
        <v>13</v>
      </c>
      <c r="EC7">
        <v>15</v>
      </c>
      <c r="ED7">
        <v>5</v>
      </c>
      <c r="EE7">
        <v>15</v>
      </c>
      <c r="EF7">
        <v>12</v>
      </c>
      <c r="EG7">
        <v>7</v>
      </c>
      <c r="EH7">
        <v>10</v>
      </c>
      <c r="EI7">
        <v>19</v>
      </c>
      <c r="EJ7">
        <v>10</v>
      </c>
      <c r="EK7">
        <v>13</v>
      </c>
      <c r="EL7">
        <v>9</v>
      </c>
      <c r="EM7">
        <v>0</v>
      </c>
      <c r="EN7">
        <v>0</v>
      </c>
      <c r="EO7">
        <v>0</v>
      </c>
      <c r="EP7">
        <v>20</v>
      </c>
      <c r="EQ7">
        <v>30</v>
      </c>
      <c r="ER7">
        <v>30</v>
      </c>
      <c r="ES7">
        <v>5</v>
      </c>
      <c r="ET7">
        <v>5</v>
      </c>
      <c r="EU7">
        <v>25</v>
      </c>
      <c r="EV7">
        <v>15</v>
      </c>
      <c r="EW7">
        <v>5</v>
      </c>
      <c r="EX7">
        <v>30</v>
      </c>
      <c r="EY7">
        <v>45</v>
      </c>
      <c r="EZ7">
        <v>65</v>
      </c>
      <c r="FA7">
        <v>30</v>
      </c>
      <c r="FB7">
        <v>30</v>
      </c>
      <c r="FC7">
        <v>45</v>
      </c>
      <c r="FD7">
        <v>35</v>
      </c>
      <c r="FE7">
        <v>75</v>
      </c>
      <c r="FF7">
        <v>80</v>
      </c>
      <c r="FG7">
        <v>15</v>
      </c>
      <c r="FH7">
        <v>70</v>
      </c>
      <c r="FI7">
        <v>90</v>
      </c>
      <c r="FJ7">
        <v>20</v>
      </c>
      <c r="FK7">
        <v>65</v>
      </c>
      <c r="FL7">
        <v>75</v>
      </c>
      <c r="FM7">
        <v>55</v>
      </c>
      <c r="FN7">
        <v>60</v>
      </c>
      <c r="FO7">
        <v>0</v>
      </c>
      <c r="FP7">
        <v>0</v>
      </c>
      <c r="FQ7">
        <v>4546</v>
      </c>
      <c r="FR7">
        <v>4963</v>
      </c>
      <c r="FS7">
        <v>5386</v>
      </c>
      <c r="FT7">
        <v>5719</v>
      </c>
      <c r="FU7">
        <v>6098</v>
      </c>
      <c r="FV7">
        <v>6336</v>
      </c>
      <c r="FW7">
        <v>6585</v>
      </c>
      <c r="FX7">
        <v>6792</v>
      </c>
      <c r="FY7">
        <v>6947</v>
      </c>
      <c r="FZ7">
        <v>7059</v>
      </c>
      <c r="GA7">
        <v>7187</v>
      </c>
      <c r="GB7">
        <v>7263</v>
      </c>
      <c r="GC7">
        <v>7398</v>
      </c>
      <c r="GD7">
        <v>7517</v>
      </c>
      <c r="GE7">
        <v>7539</v>
      </c>
      <c r="GF7">
        <v>7713</v>
      </c>
      <c r="GG7">
        <v>7758</v>
      </c>
      <c r="GH7">
        <v>7845</v>
      </c>
      <c r="GI7">
        <v>7824</v>
      </c>
      <c r="GJ7">
        <v>7842</v>
      </c>
      <c r="GK7">
        <v>7906</v>
      </c>
      <c r="GL7">
        <v>7969</v>
      </c>
      <c r="GM7">
        <v>7944</v>
      </c>
      <c r="GN7">
        <v>7992</v>
      </c>
      <c r="GO7">
        <v>7985</v>
      </c>
      <c r="GP7">
        <v>8021</v>
      </c>
      <c r="GQ7">
        <v>0</v>
      </c>
      <c r="GR7">
        <v>0</v>
      </c>
      <c r="GS7">
        <v>755</v>
      </c>
      <c r="GT7">
        <v>907</v>
      </c>
      <c r="GU7">
        <v>1060</v>
      </c>
      <c r="GV7">
        <v>1236</v>
      </c>
      <c r="GW7">
        <v>1427</v>
      </c>
      <c r="GX7">
        <v>1618</v>
      </c>
      <c r="GY7">
        <v>1817</v>
      </c>
      <c r="GZ7">
        <v>1981</v>
      </c>
      <c r="HA7">
        <v>2176</v>
      </c>
      <c r="HB7">
        <v>2376</v>
      </c>
      <c r="HC7">
        <v>2522</v>
      </c>
      <c r="HD7">
        <v>2678</v>
      </c>
      <c r="HE7">
        <v>2811</v>
      </c>
      <c r="HF7">
        <v>2957</v>
      </c>
      <c r="HG7">
        <v>3132</v>
      </c>
      <c r="HH7">
        <v>3252</v>
      </c>
      <c r="HI7">
        <v>3402</v>
      </c>
      <c r="HJ7">
        <v>3511</v>
      </c>
      <c r="HK7">
        <v>3650</v>
      </c>
      <c r="HL7">
        <v>3737</v>
      </c>
      <c r="HM7">
        <v>3814</v>
      </c>
      <c r="HN7">
        <v>3933</v>
      </c>
      <c r="HO7">
        <v>4047</v>
      </c>
      <c r="HP7">
        <v>4164</v>
      </c>
      <c r="HQ7">
        <v>4233</v>
      </c>
      <c r="HR7">
        <v>4324</v>
      </c>
      <c r="HS7">
        <v>0</v>
      </c>
      <c r="HT7">
        <v>0</v>
      </c>
      <c r="HU7">
        <v>109</v>
      </c>
      <c r="HV7">
        <v>113</v>
      </c>
      <c r="HW7">
        <v>134</v>
      </c>
      <c r="HX7">
        <v>146</v>
      </c>
      <c r="HY7">
        <v>155</v>
      </c>
      <c r="HZ7">
        <v>172</v>
      </c>
      <c r="IA7">
        <v>182</v>
      </c>
      <c r="IB7">
        <v>211</v>
      </c>
      <c r="IC7">
        <v>225</v>
      </c>
      <c r="ID7">
        <v>230</v>
      </c>
      <c r="IE7">
        <v>256</v>
      </c>
      <c r="IF7">
        <v>275</v>
      </c>
      <c r="IG7">
        <v>299</v>
      </c>
      <c r="IH7">
        <v>328</v>
      </c>
      <c r="II7">
        <v>342</v>
      </c>
      <c r="IJ7">
        <v>368</v>
      </c>
      <c r="IK7">
        <v>377</v>
      </c>
      <c r="IL7">
        <v>390</v>
      </c>
      <c r="IM7">
        <v>417</v>
      </c>
      <c r="IN7">
        <v>450</v>
      </c>
      <c r="IO7">
        <v>472</v>
      </c>
      <c r="IP7">
        <v>498</v>
      </c>
      <c r="IQ7">
        <v>517</v>
      </c>
      <c r="IR7">
        <v>541</v>
      </c>
      <c r="IS7">
        <v>569</v>
      </c>
      <c r="IT7">
        <v>589</v>
      </c>
      <c r="IU7">
        <v>0</v>
      </c>
      <c r="IV7">
        <v>0</v>
      </c>
      <c r="IW7">
        <v>4</v>
      </c>
      <c r="IX7">
        <v>2</v>
      </c>
      <c r="IY7">
        <v>5</v>
      </c>
      <c r="IZ7">
        <v>9</v>
      </c>
      <c r="JA7">
        <v>9</v>
      </c>
      <c r="JB7">
        <v>6</v>
      </c>
      <c r="JC7">
        <v>10</v>
      </c>
      <c r="JD7">
        <v>13</v>
      </c>
      <c r="JE7">
        <v>10</v>
      </c>
      <c r="JF7">
        <v>13</v>
      </c>
      <c r="JG7">
        <v>7</v>
      </c>
      <c r="JH7">
        <v>11</v>
      </c>
      <c r="JI7">
        <v>14</v>
      </c>
      <c r="JJ7">
        <v>11</v>
      </c>
      <c r="JK7">
        <v>6</v>
      </c>
      <c r="JL7">
        <v>13</v>
      </c>
      <c r="JM7">
        <v>19</v>
      </c>
      <c r="JN7">
        <v>22</v>
      </c>
      <c r="JO7">
        <v>21</v>
      </c>
      <c r="JP7">
        <v>22</v>
      </c>
      <c r="JQ7">
        <v>25</v>
      </c>
      <c r="JR7">
        <v>29</v>
      </c>
      <c r="JS7">
        <v>27</v>
      </c>
      <c r="JT7">
        <v>26</v>
      </c>
      <c r="JU7">
        <v>27</v>
      </c>
      <c r="JV7">
        <v>27</v>
      </c>
      <c r="JW7">
        <v>0</v>
      </c>
      <c r="JX7">
        <v>0</v>
      </c>
      <c r="JY7">
        <v>0</v>
      </c>
      <c r="JZ7">
        <v>9</v>
      </c>
      <c r="KA7">
        <v>12</v>
      </c>
      <c r="KB7">
        <v>24</v>
      </c>
      <c r="KC7">
        <v>34</v>
      </c>
      <c r="KD7">
        <v>51</v>
      </c>
      <c r="KE7">
        <v>64</v>
      </c>
      <c r="KF7">
        <v>77</v>
      </c>
      <c r="KG7">
        <v>103</v>
      </c>
      <c r="KH7">
        <v>126</v>
      </c>
      <c r="KI7">
        <v>146</v>
      </c>
      <c r="KJ7">
        <v>171</v>
      </c>
      <c r="KK7">
        <v>187</v>
      </c>
      <c r="KL7">
        <v>209</v>
      </c>
      <c r="KM7">
        <v>245</v>
      </c>
      <c r="KN7">
        <v>276</v>
      </c>
      <c r="KO7">
        <v>309</v>
      </c>
      <c r="KP7">
        <v>347</v>
      </c>
      <c r="KQ7">
        <v>380</v>
      </c>
      <c r="KR7">
        <v>417</v>
      </c>
      <c r="KS7">
        <v>464</v>
      </c>
      <c r="KT7">
        <v>489</v>
      </c>
      <c r="KU7">
        <v>536</v>
      </c>
      <c r="KV7">
        <v>577</v>
      </c>
      <c r="KW7">
        <v>610</v>
      </c>
      <c r="KX7">
        <v>658</v>
      </c>
      <c r="KY7">
        <v>0</v>
      </c>
      <c r="KZ7">
        <v>0</v>
      </c>
      <c r="LA7">
        <v>0</v>
      </c>
      <c r="LB7">
        <v>203</v>
      </c>
      <c r="LC7">
        <v>391</v>
      </c>
      <c r="LD7">
        <v>578</v>
      </c>
      <c r="LE7">
        <v>766</v>
      </c>
      <c r="LF7">
        <v>949</v>
      </c>
      <c r="LG7">
        <v>1132</v>
      </c>
      <c r="LH7">
        <v>1325</v>
      </c>
      <c r="LI7">
        <v>1495</v>
      </c>
      <c r="LJ7">
        <v>1660</v>
      </c>
      <c r="LK7">
        <v>1852</v>
      </c>
      <c r="LL7">
        <v>2010</v>
      </c>
      <c r="LM7">
        <v>2203</v>
      </c>
      <c r="LN7">
        <v>2355</v>
      </c>
      <c r="LO7">
        <v>2514</v>
      </c>
      <c r="LP7">
        <v>2655</v>
      </c>
      <c r="LQ7">
        <v>2810</v>
      </c>
      <c r="LR7">
        <v>2976</v>
      </c>
      <c r="LS7">
        <v>3148</v>
      </c>
      <c r="LT7">
        <v>3307</v>
      </c>
      <c r="LU7">
        <v>3469</v>
      </c>
      <c r="LV7">
        <v>3622</v>
      </c>
      <c r="LW7">
        <v>3786</v>
      </c>
      <c r="LX7">
        <v>3929</v>
      </c>
      <c r="LY7">
        <v>4106</v>
      </c>
      <c r="LZ7">
        <v>4261</v>
      </c>
      <c r="MA7">
        <v>0</v>
      </c>
      <c r="MB7">
        <v>0</v>
      </c>
      <c r="MC7">
        <v>1435</v>
      </c>
      <c r="MD7">
        <v>1467</v>
      </c>
      <c r="ME7">
        <v>1491</v>
      </c>
      <c r="MF7">
        <v>1524</v>
      </c>
      <c r="MG7">
        <v>1548</v>
      </c>
      <c r="MH7">
        <v>1578</v>
      </c>
      <c r="MI7">
        <v>1667</v>
      </c>
      <c r="MJ7">
        <v>1703</v>
      </c>
      <c r="MK7">
        <v>1741</v>
      </c>
      <c r="ML7">
        <v>1764</v>
      </c>
      <c r="MM7">
        <v>1791</v>
      </c>
      <c r="MN7">
        <v>1843</v>
      </c>
      <c r="MO7">
        <v>1894</v>
      </c>
      <c r="MP7">
        <v>1941</v>
      </c>
      <c r="MQ7">
        <v>1973</v>
      </c>
      <c r="MR7">
        <v>2026</v>
      </c>
      <c r="MS7">
        <v>2084</v>
      </c>
      <c r="MT7">
        <v>2128</v>
      </c>
      <c r="MU7">
        <v>2178</v>
      </c>
      <c r="MV7">
        <v>2239</v>
      </c>
      <c r="MW7">
        <v>2294</v>
      </c>
      <c r="MX7">
        <v>2349</v>
      </c>
      <c r="MY7">
        <v>2401</v>
      </c>
      <c r="MZ7">
        <v>2464</v>
      </c>
      <c r="NA7">
        <v>2499</v>
      </c>
      <c r="NB7">
        <v>2537</v>
      </c>
      <c r="NC7">
        <v>0</v>
      </c>
      <c r="ND7">
        <v>0</v>
      </c>
      <c r="NE7">
        <v>0</v>
      </c>
      <c r="NF7">
        <v>22</v>
      </c>
      <c r="NG7">
        <v>53</v>
      </c>
      <c r="NH7">
        <v>85</v>
      </c>
      <c r="NI7">
        <v>126</v>
      </c>
      <c r="NJ7">
        <v>166</v>
      </c>
      <c r="NK7">
        <v>205</v>
      </c>
      <c r="NL7">
        <v>249</v>
      </c>
      <c r="NM7">
        <v>295</v>
      </c>
      <c r="NN7">
        <v>344</v>
      </c>
      <c r="NO7">
        <v>394</v>
      </c>
      <c r="NP7">
        <v>437</v>
      </c>
      <c r="NQ7">
        <v>484</v>
      </c>
      <c r="NR7">
        <v>528</v>
      </c>
      <c r="NS7">
        <v>591</v>
      </c>
      <c r="NT7">
        <v>643</v>
      </c>
      <c r="NU7">
        <v>703</v>
      </c>
      <c r="NV7">
        <v>763</v>
      </c>
      <c r="NW7">
        <v>828</v>
      </c>
      <c r="NX7">
        <v>883</v>
      </c>
      <c r="NY7">
        <v>945</v>
      </c>
      <c r="NZ7">
        <v>1015</v>
      </c>
      <c r="OA7">
        <v>1087</v>
      </c>
      <c r="OB7">
        <v>1155</v>
      </c>
      <c r="OC7">
        <v>1237</v>
      </c>
      <c r="OD7">
        <v>1318</v>
      </c>
      <c r="OE7">
        <v>0</v>
      </c>
      <c r="OF7">
        <v>0</v>
      </c>
      <c r="OG7">
        <v>2132</v>
      </c>
      <c r="OH7">
        <v>2132</v>
      </c>
      <c r="OI7">
        <v>2175</v>
      </c>
      <c r="OJ7">
        <v>2219</v>
      </c>
      <c r="OK7">
        <v>2310</v>
      </c>
      <c r="OL7">
        <v>2373</v>
      </c>
      <c r="OM7">
        <v>2440</v>
      </c>
      <c r="ON7">
        <v>2486</v>
      </c>
      <c r="OO7">
        <v>2564</v>
      </c>
      <c r="OP7">
        <v>2605</v>
      </c>
      <c r="OQ7">
        <v>2676</v>
      </c>
      <c r="OR7">
        <v>2754</v>
      </c>
      <c r="OS7">
        <v>2815</v>
      </c>
      <c r="OT7">
        <v>2883</v>
      </c>
      <c r="OU7">
        <v>2938</v>
      </c>
      <c r="OV7">
        <v>2995</v>
      </c>
      <c r="OW7">
        <v>3054</v>
      </c>
      <c r="OX7">
        <v>3119</v>
      </c>
      <c r="OY7">
        <v>3211</v>
      </c>
      <c r="OZ7">
        <v>3242</v>
      </c>
      <c r="PA7">
        <v>3291</v>
      </c>
      <c r="PB7">
        <v>3328</v>
      </c>
      <c r="PC7">
        <v>3370</v>
      </c>
      <c r="PD7">
        <v>3441</v>
      </c>
      <c r="PE7">
        <v>3493</v>
      </c>
      <c r="PF7">
        <v>3532</v>
      </c>
      <c r="PG7">
        <v>0</v>
      </c>
      <c r="PH7">
        <v>0</v>
      </c>
      <c r="PI7">
        <v>0</v>
      </c>
      <c r="PJ7">
        <v>77</v>
      </c>
      <c r="PK7">
        <v>135</v>
      </c>
      <c r="PL7">
        <v>223</v>
      </c>
      <c r="PM7">
        <v>277</v>
      </c>
      <c r="PN7">
        <v>351</v>
      </c>
      <c r="PO7">
        <v>411</v>
      </c>
      <c r="PP7">
        <v>497</v>
      </c>
      <c r="PQ7">
        <v>579</v>
      </c>
      <c r="PR7">
        <v>662</v>
      </c>
      <c r="PS7">
        <v>755</v>
      </c>
      <c r="PT7">
        <v>847</v>
      </c>
      <c r="PU7">
        <v>940</v>
      </c>
      <c r="PV7">
        <v>1034</v>
      </c>
      <c r="PW7">
        <v>1119</v>
      </c>
      <c r="PX7">
        <v>1218</v>
      </c>
      <c r="PY7">
        <v>1312</v>
      </c>
      <c r="PZ7">
        <v>1405</v>
      </c>
      <c r="QA7">
        <v>1501</v>
      </c>
      <c r="QB7">
        <v>1622</v>
      </c>
      <c r="QC7">
        <v>1736</v>
      </c>
      <c r="QD7">
        <v>1850</v>
      </c>
      <c r="QE7">
        <v>1977</v>
      </c>
      <c r="QF7">
        <v>2086</v>
      </c>
      <c r="QG7">
        <v>2205</v>
      </c>
      <c r="QH7">
        <v>2333</v>
      </c>
      <c r="QI7">
        <v>0</v>
      </c>
      <c r="QJ7">
        <v>0</v>
      </c>
      <c r="QK7">
        <v>7297</v>
      </c>
      <c r="QL7">
        <v>8146</v>
      </c>
      <c r="QM7">
        <v>8494</v>
      </c>
      <c r="QN7">
        <v>8585</v>
      </c>
      <c r="QO7">
        <v>8661</v>
      </c>
      <c r="QP7">
        <v>8698</v>
      </c>
      <c r="QQ7">
        <v>8614</v>
      </c>
      <c r="QR7">
        <v>8540</v>
      </c>
      <c r="QS7">
        <v>8516</v>
      </c>
      <c r="QT7">
        <v>8477</v>
      </c>
      <c r="QU7">
        <v>8385</v>
      </c>
      <c r="QV7">
        <v>8327</v>
      </c>
      <c r="QW7">
        <v>8250</v>
      </c>
      <c r="QX7">
        <v>8198</v>
      </c>
      <c r="QY7">
        <v>8210</v>
      </c>
      <c r="QZ7">
        <v>8132</v>
      </c>
      <c r="RA7">
        <v>8051</v>
      </c>
      <c r="RB7">
        <v>8093</v>
      </c>
      <c r="RC7">
        <v>8071</v>
      </c>
      <c r="RD7">
        <v>8094</v>
      </c>
      <c r="RE7">
        <v>8069</v>
      </c>
      <c r="RF7">
        <v>8028</v>
      </c>
      <c r="RG7">
        <v>7955</v>
      </c>
      <c r="RH7">
        <v>7925</v>
      </c>
      <c r="RI7">
        <v>7961</v>
      </c>
      <c r="RJ7">
        <v>7930</v>
      </c>
      <c r="RK7">
        <v>0</v>
      </c>
      <c r="RL7">
        <v>0</v>
      </c>
      <c r="RM7">
        <v>8450</v>
      </c>
      <c r="RN7">
        <v>8759</v>
      </c>
      <c r="RO7">
        <v>9110</v>
      </c>
      <c r="RP7">
        <v>9445</v>
      </c>
      <c r="RQ7">
        <v>9773</v>
      </c>
      <c r="RR7">
        <v>10051</v>
      </c>
      <c r="RS7">
        <v>10340</v>
      </c>
      <c r="RT7">
        <v>10614</v>
      </c>
      <c r="RU7">
        <v>10874</v>
      </c>
      <c r="RV7">
        <v>11072</v>
      </c>
      <c r="RW7">
        <v>11274</v>
      </c>
      <c r="RX7">
        <v>11482</v>
      </c>
      <c r="RY7">
        <v>11684</v>
      </c>
      <c r="RZ7">
        <v>11870</v>
      </c>
      <c r="SA7">
        <v>12018</v>
      </c>
      <c r="SB7">
        <v>12206</v>
      </c>
      <c r="SC7">
        <v>12361</v>
      </c>
      <c r="SD7">
        <v>12480</v>
      </c>
      <c r="SE7">
        <v>12564</v>
      </c>
      <c r="SF7">
        <v>12606</v>
      </c>
      <c r="SG7">
        <v>12664</v>
      </c>
      <c r="SH7">
        <v>12776</v>
      </c>
      <c r="SI7">
        <v>12862</v>
      </c>
      <c r="SJ7">
        <v>12931</v>
      </c>
      <c r="SK7">
        <v>12947</v>
      </c>
      <c r="SL7">
        <v>12998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818643.17039999994</v>
      </c>
      <c r="SU7">
        <v>826034.20079999999</v>
      </c>
      <c r="SV7">
        <v>827185.09880000004</v>
      </c>
      <c r="SW7">
        <v>821419.67150000005</v>
      </c>
      <c r="SX7">
        <v>810352.09180000005</v>
      </c>
      <c r="SY7">
        <v>801015.63989999995</v>
      </c>
      <c r="SZ7">
        <v>785908.83380000002</v>
      </c>
      <c r="TA7">
        <v>777200.78130000003</v>
      </c>
      <c r="TB7">
        <v>766701.34840000002</v>
      </c>
      <c r="TC7">
        <v>746548.7892</v>
      </c>
      <c r="TD7">
        <v>741533.12950000004</v>
      </c>
      <c r="TE7">
        <v>724135.39850000001</v>
      </c>
      <c r="TF7">
        <v>710928.17449999996</v>
      </c>
      <c r="TG7">
        <v>688373.89930000005</v>
      </c>
      <c r="TH7">
        <v>669861.72970000003</v>
      </c>
      <c r="TI7">
        <v>655658.82929999998</v>
      </c>
      <c r="TJ7">
        <v>641634.49789999996</v>
      </c>
      <c r="TK7">
        <v>620991.83499999996</v>
      </c>
      <c r="TL7">
        <v>606547.62280000001</v>
      </c>
      <c r="TM7">
        <v>588365.40040000004</v>
      </c>
      <c r="TN7">
        <v>573803.90130000003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240562.8921</v>
      </c>
      <c r="TW7">
        <v>262281.59840000002</v>
      </c>
      <c r="TX7">
        <v>277626.00589999999</v>
      </c>
      <c r="TY7">
        <v>296071.99900000001</v>
      </c>
      <c r="TZ7">
        <v>313868.44549999997</v>
      </c>
      <c r="UA7">
        <v>323451.43170000002</v>
      </c>
      <c r="UB7">
        <v>333455.08419999998</v>
      </c>
      <c r="UC7">
        <v>339821.13939999999</v>
      </c>
      <c r="UD7">
        <v>347059.26760000002</v>
      </c>
      <c r="UE7">
        <v>356892.03039999999</v>
      </c>
      <c r="UF7">
        <v>359772.86849999998</v>
      </c>
      <c r="UG7">
        <v>365405.39620000002</v>
      </c>
      <c r="UH7">
        <v>366129.10340000002</v>
      </c>
      <c r="UI7">
        <v>369537.9645</v>
      </c>
      <c r="UJ7">
        <v>367326.3395</v>
      </c>
      <c r="UK7">
        <v>363975.73959999997</v>
      </c>
      <c r="UL7">
        <v>364400.08549999999</v>
      </c>
      <c r="UM7">
        <v>364041.1716</v>
      </c>
      <c r="UN7">
        <v>363656.03159999999</v>
      </c>
      <c r="UO7">
        <v>358914.5943</v>
      </c>
      <c r="UP7">
        <v>355951.89569999999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327537.20860000001</v>
      </c>
      <c r="UY7">
        <v>336485.50439999998</v>
      </c>
      <c r="UZ7">
        <v>378739.152</v>
      </c>
      <c r="VA7">
        <v>392105.59610000002</v>
      </c>
      <c r="VB7">
        <v>389144.71240000002</v>
      </c>
      <c r="VC7">
        <v>420519.40220000001</v>
      </c>
      <c r="VD7">
        <v>438572.6471</v>
      </c>
      <c r="VE7">
        <v>462959.29920000001</v>
      </c>
      <c r="VF7">
        <v>493069.6176</v>
      </c>
      <c r="VG7">
        <v>499141.04080000002</v>
      </c>
      <c r="VH7">
        <v>521444.11229999998</v>
      </c>
      <c r="VI7">
        <v>518637.69089999999</v>
      </c>
      <c r="VJ7">
        <v>520894.90210000001</v>
      </c>
      <c r="VK7">
        <v>540734.8125</v>
      </c>
      <c r="VL7">
        <v>566530.85049999994</v>
      </c>
      <c r="VM7">
        <v>576920.30519999994</v>
      </c>
      <c r="VN7">
        <v>590970.69270000001</v>
      </c>
      <c r="VO7">
        <v>595648.31779999996</v>
      </c>
      <c r="VP7">
        <v>605144.95490000001</v>
      </c>
      <c r="VQ7">
        <v>617927.03079999995</v>
      </c>
      <c r="VR7">
        <v>621016.29689999996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104075.77370000001</v>
      </c>
      <c r="WA7">
        <v>168407.4008</v>
      </c>
      <c r="WB7">
        <v>212553.03020000001</v>
      </c>
      <c r="WC7">
        <v>158740.12710000001</v>
      </c>
      <c r="WD7">
        <v>200351.61670000001</v>
      </c>
      <c r="WE7">
        <v>104739.4561</v>
      </c>
      <c r="WF7">
        <v>159796.67360000001</v>
      </c>
      <c r="WG7">
        <v>197453.9657</v>
      </c>
      <c r="WH7">
        <v>150623.69089999999</v>
      </c>
      <c r="WI7">
        <v>79765.414399999994</v>
      </c>
      <c r="WJ7">
        <v>167791.3248</v>
      </c>
      <c r="WK7">
        <v>238090.75210000001</v>
      </c>
      <c r="WL7">
        <v>267654.39689999999</v>
      </c>
      <c r="WM7">
        <v>248046.88149999999</v>
      </c>
      <c r="WN7">
        <v>252289.93960000001</v>
      </c>
      <c r="WO7">
        <v>278342.82829999999</v>
      </c>
      <c r="WP7">
        <v>313473.47649999999</v>
      </c>
      <c r="WQ7">
        <v>283353.99619999999</v>
      </c>
      <c r="WR7">
        <v>264912.04249999998</v>
      </c>
      <c r="WS7">
        <v>267088.31760000001</v>
      </c>
      <c r="WT7">
        <v>259309.04629999999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19300000</v>
      </c>
      <c r="ZG7">
        <v>19800000</v>
      </c>
      <c r="ZH7">
        <v>19700000</v>
      </c>
      <c r="ZI7">
        <v>19500000</v>
      </c>
      <c r="ZJ7">
        <v>19200000</v>
      </c>
      <c r="ZK7">
        <v>18900000</v>
      </c>
      <c r="ZL7">
        <v>18900000</v>
      </c>
      <c r="ZM7">
        <v>18900000</v>
      </c>
      <c r="ZN7">
        <v>18800000</v>
      </c>
      <c r="ZO7">
        <v>18500000</v>
      </c>
      <c r="ZP7">
        <v>18500000</v>
      </c>
      <c r="ZQ7">
        <v>18400000</v>
      </c>
      <c r="ZR7">
        <v>18300000</v>
      </c>
      <c r="ZS7">
        <v>18200000</v>
      </c>
      <c r="ZT7">
        <v>18100000</v>
      </c>
      <c r="ZU7">
        <v>18000000</v>
      </c>
      <c r="ZV7">
        <v>17900000</v>
      </c>
      <c r="ZW7">
        <v>17800000</v>
      </c>
      <c r="ZX7">
        <v>17700000</v>
      </c>
      <c r="ZY7">
        <v>17500000</v>
      </c>
      <c r="ZZ7">
        <v>17200000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29400000</v>
      </c>
      <c r="ABK7">
        <v>29300000</v>
      </c>
      <c r="ABL7">
        <v>29000000</v>
      </c>
      <c r="ABM7">
        <v>29000000</v>
      </c>
      <c r="ABN7">
        <v>28600000</v>
      </c>
      <c r="ABO7">
        <v>28600000</v>
      </c>
      <c r="ABP7">
        <v>28500000</v>
      </c>
      <c r="ABQ7">
        <v>28300000</v>
      </c>
      <c r="ABR7">
        <v>28200000</v>
      </c>
      <c r="ABS7">
        <v>27900000</v>
      </c>
      <c r="ABT7">
        <v>27600000</v>
      </c>
      <c r="ABU7">
        <v>27300000</v>
      </c>
      <c r="ABV7">
        <v>27100000</v>
      </c>
      <c r="ABW7">
        <v>27100000</v>
      </c>
      <c r="ABX7">
        <v>26500000</v>
      </c>
      <c r="ABY7">
        <v>26100000</v>
      </c>
      <c r="ABZ7">
        <v>25700000</v>
      </c>
      <c r="ACA7">
        <v>25200000</v>
      </c>
      <c r="ACB7">
        <v>25000000</v>
      </c>
      <c r="ACC7">
        <v>24700000</v>
      </c>
      <c r="ACD7">
        <v>24200000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2500000</v>
      </c>
      <c r="ADO7">
        <v>2400000</v>
      </c>
      <c r="ADP7">
        <v>2310000</v>
      </c>
      <c r="ADQ7">
        <v>2240000</v>
      </c>
      <c r="ADR7">
        <v>2160000</v>
      </c>
      <c r="ADS7">
        <v>2080000</v>
      </c>
      <c r="ADT7">
        <v>2000000</v>
      </c>
      <c r="ADU7">
        <v>1930000</v>
      </c>
      <c r="ADV7">
        <v>1860000</v>
      </c>
      <c r="ADW7">
        <v>1810000</v>
      </c>
      <c r="ADX7">
        <v>1740000</v>
      </c>
      <c r="ADY7">
        <v>1670000</v>
      </c>
      <c r="ADZ7">
        <v>1630000</v>
      </c>
      <c r="AEA7">
        <v>1580000</v>
      </c>
      <c r="AEB7">
        <v>1540000</v>
      </c>
      <c r="AEC7">
        <v>1490000</v>
      </c>
      <c r="AED7">
        <v>1440000</v>
      </c>
      <c r="AEE7">
        <v>1380000</v>
      </c>
      <c r="AEF7">
        <v>1340000</v>
      </c>
      <c r="AEG7">
        <v>1300000</v>
      </c>
      <c r="AEH7">
        <v>1260000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3700000</v>
      </c>
      <c r="AEQ7">
        <v>3690000</v>
      </c>
      <c r="AER7">
        <v>3680000</v>
      </c>
      <c r="AES7">
        <v>3660000</v>
      </c>
      <c r="AET7">
        <v>3620000</v>
      </c>
      <c r="AEU7">
        <v>3580000</v>
      </c>
      <c r="AEV7">
        <v>3540000</v>
      </c>
      <c r="AEW7">
        <v>3500000</v>
      </c>
      <c r="AEX7">
        <v>3450000</v>
      </c>
      <c r="AEY7">
        <v>3390000</v>
      </c>
      <c r="AEZ7">
        <v>3340000</v>
      </c>
      <c r="AFA7">
        <v>3290000</v>
      </c>
      <c r="AFB7">
        <v>3220000</v>
      </c>
      <c r="AFC7">
        <v>3150000</v>
      </c>
      <c r="AFD7">
        <v>3070000</v>
      </c>
      <c r="AFE7">
        <v>2990000</v>
      </c>
      <c r="AFF7">
        <v>2930000</v>
      </c>
      <c r="AFG7">
        <v>2860000</v>
      </c>
      <c r="AFH7">
        <v>2790000</v>
      </c>
      <c r="AFI7">
        <v>2720000</v>
      </c>
      <c r="AFJ7">
        <v>2650000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146.17030030000001</v>
      </c>
      <c r="AGU7">
        <v>159.36697319999999</v>
      </c>
      <c r="AGV7">
        <v>168.69050870000001</v>
      </c>
      <c r="AGW7">
        <v>179.8986228</v>
      </c>
      <c r="AGX7">
        <v>190.71206090000001</v>
      </c>
      <c r="AGY7">
        <v>196.534854</v>
      </c>
      <c r="AGZ7">
        <v>202.61325160000001</v>
      </c>
      <c r="AHA7">
        <v>206.48138019999999</v>
      </c>
      <c r="AHB7">
        <v>210.8793958</v>
      </c>
      <c r="AHC7">
        <v>216.85395779999999</v>
      </c>
      <c r="AHD7">
        <v>218.60440639999999</v>
      </c>
      <c r="AHE7">
        <v>222.02683049999999</v>
      </c>
      <c r="AHF7">
        <v>222.4665679</v>
      </c>
      <c r="AHG7">
        <v>224.5378527</v>
      </c>
      <c r="AHH7">
        <v>223.1940299</v>
      </c>
      <c r="AHI7">
        <v>221.15814570000001</v>
      </c>
      <c r="AHJ7">
        <v>221.41598579999999</v>
      </c>
      <c r="AHK7">
        <v>221.1979034</v>
      </c>
      <c r="AHL7">
        <v>220.96388540000001</v>
      </c>
      <c r="AHM7">
        <v>218.08290360000001</v>
      </c>
      <c r="AHN7">
        <v>216.28271520000001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30.87126765</v>
      </c>
      <c r="AHW7">
        <v>31.71466873</v>
      </c>
      <c r="AHX7">
        <v>35.697189270000003</v>
      </c>
      <c r="AHY7">
        <v>36.957012779999999</v>
      </c>
      <c r="AHZ7">
        <v>36.677941480000001</v>
      </c>
      <c r="AIA7">
        <v>39.635090839999997</v>
      </c>
      <c r="AIB7">
        <v>41.336658</v>
      </c>
      <c r="AIC7">
        <v>43.635165899999997</v>
      </c>
      <c r="AID7">
        <v>46.473144830000003</v>
      </c>
      <c r="AIE7">
        <v>47.045392890000002</v>
      </c>
      <c r="AIF7">
        <v>49.147517690000001</v>
      </c>
      <c r="AIG7">
        <v>48.883004880000001</v>
      </c>
      <c r="AIH7">
        <v>49.09575315</v>
      </c>
      <c r="AII7">
        <v>50.965718350000003</v>
      </c>
      <c r="AIJ7">
        <v>53.397064700000001</v>
      </c>
      <c r="AIK7">
        <v>54.376298890000001</v>
      </c>
      <c r="AIL7">
        <v>55.700585920000002</v>
      </c>
      <c r="AIM7">
        <v>56.141464730000003</v>
      </c>
      <c r="AIN7">
        <v>57.036548459999999</v>
      </c>
      <c r="AIO7">
        <v>58.241293669999997</v>
      </c>
      <c r="AIP7">
        <v>58.532465360000003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2.271992725</v>
      </c>
      <c r="AIY7">
        <v>3.6763636329999998</v>
      </c>
      <c r="AIZ7">
        <v>4.640070605</v>
      </c>
      <c r="AJA7">
        <v>3.4653253209999999</v>
      </c>
      <c r="AJB7">
        <v>4.3737115700000002</v>
      </c>
      <c r="AJC7">
        <v>2.28648103</v>
      </c>
      <c r="AJD7">
        <v>3.488389921</v>
      </c>
      <c r="AJE7">
        <v>4.3104553299999999</v>
      </c>
      <c r="AJF7">
        <v>3.2881420690000001</v>
      </c>
      <c r="AJG7">
        <v>1.7412932400000001</v>
      </c>
      <c r="AJH7">
        <v>3.6629145830000001</v>
      </c>
      <c r="AJI7">
        <v>5.1975636349999998</v>
      </c>
      <c r="AJJ7">
        <v>5.842943279</v>
      </c>
      <c r="AJK7">
        <v>5.4149077170000002</v>
      </c>
      <c r="AJL7">
        <v>5.507534433</v>
      </c>
      <c r="AJM7">
        <v>6.0762736459999998</v>
      </c>
      <c r="AJN7">
        <v>6.8431819699999998</v>
      </c>
      <c r="AJO7">
        <v>6.185668336</v>
      </c>
      <c r="AJP7">
        <v>5.7830771929999996</v>
      </c>
      <c r="AJQ7">
        <v>5.8305856690000004</v>
      </c>
      <c r="AJR7">
        <v>5.6607627850000002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255.64278999999999</v>
      </c>
      <c r="AKA7">
        <v>195.56191569999999</v>
      </c>
      <c r="AKB7">
        <v>168.2404439</v>
      </c>
      <c r="AKC7">
        <v>356.16481770000001</v>
      </c>
      <c r="AKD7">
        <v>323.5640568</v>
      </c>
      <c r="AKE7">
        <v>302.97996130000001</v>
      </c>
      <c r="AKF7">
        <v>352.25108979999999</v>
      </c>
      <c r="AKG7">
        <v>238.26369919999999</v>
      </c>
      <c r="AKH7">
        <v>257.98786339999998</v>
      </c>
      <c r="AKI7">
        <v>380.4074377</v>
      </c>
      <c r="AKJ7">
        <v>422.96731749999998</v>
      </c>
      <c r="AKK7">
        <v>339.05869669999998</v>
      </c>
      <c r="AKL7">
        <v>467.27114690000002</v>
      </c>
      <c r="AKM7">
        <v>379.17392000000001</v>
      </c>
      <c r="AKN7">
        <v>389.55878680000001</v>
      </c>
      <c r="AKO7">
        <v>460.07385310000001</v>
      </c>
      <c r="AKP7">
        <v>190.71122639999999</v>
      </c>
      <c r="AKQ7">
        <v>409.39913990000002</v>
      </c>
      <c r="AKR7">
        <v>322.69293019999998</v>
      </c>
      <c r="AKS7">
        <v>241.61967440000001</v>
      </c>
      <c r="AKT7">
        <v>414.0429446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86.199810569999997</v>
      </c>
      <c r="AME7">
        <v>88.409246199999998</v>
      </c>
      <c r="AMF7">
        <v>87.687868019999996</v>
      </c>
      <c r="AMG7">
        <v>87.033492140000007</v>
      </c>
      <c r="AMH7">
        <v>85.614829180000001</v>
      </c>
      <c r="AMI7">
        <v>84.393456540000003</v>
      </c>
      <c r="AMJ7">
        <v>84.314311799999999</v>
      </c>
      <c r="AMK7">
        <v>84.123767470000004</v>
      </c>
      <c r="AML7">
        <v>83.700306879999999</v>
      </c>
      <c r="AMM7">
        <v>82.602154560000002</v>
      </c>
      <c r="AMN7">
        <v>82.350550459999994</v>
      </c>
      <c r="AMO7">
        <v>82.240843389999995</v>
      </c>
      <c r="AMP7">
        <v>81.531276079999998</v>
      </c>
      <c r="AMQ7">
        <v>81.016460739999999</v>
      </c>
      <c r="AMR7">
        <v>80.859725049999994</v>
      </c>
      <c r="AMS7">
        <v>80.433016330000001</v>
      </c>
      <c r="AMT7">
        <v>79.962568180000005</v>
      </c>
      <c r="AMU7">
        <v>79.352141669999995</v>
      </c>
      <c r="AMV7">
        <v>79.062395960000003</v>
      </c>
      <c r="AMW7">
        <v>77.849943060000001</v>
      </c>
      <c r="AMX7">
        <v>76.731782249999995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218.4948752</v>
      </c>
      <c r="ANG7">
        <v>253.27541249999999</v>
      </c>
      <c r="ANH7">
        <v>276.95112810000001</v>
      </c>
      <c r="ANI7">
        <v>244.23665510000001</v>
      </c>
      <c r="ANJ7">
        <v>252.8512364</v>
      </c>
      <c r="ANK7">
        <v>295.9489974</v>
      </c>
      <c r="ANL7">
        <v>221.03127889999999</v>
      </c>
      <c r="ANM7">
        <v>202.314888</v>
      </c>
      <c r="ANN7">
        <v>205.5439604</v>
      </c>
      <c r="ANO7">
        <v>280.65086680000002</v>
      </c>
      <c r="ANP7">
        <v>274.33059630000002</v>
      </c>
      <c r="ANQ7">
        <v>262.1985004</v>
      </c>
      <c r="ANR7">
        <v>231.81319350000001</v>
      </c>
      <c r="ANS7">
        <v>220.13904629999999</v>
      </c>
      <c r="ANT7">
        <v>265.17164759999997</v>
      </c>
      <c r="ANU7">
        <v>229.4092923</v>
      </c>
      <c r="ANV7">
        <v>242.5255205</v>
      </c>
      <c r="ANW7">
        <v>264.60745420000001</v>
      </c>
      <c r="ANX7">
        <v>223.47784089999999</v>
      </c>
      <c r="ANY7">
        <v>252.0118579</v>
      </c>
      <c r="ANZ7">
        <v>267.29415440000002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74.373359519999994</v>
      </c>
      <c r="AOI7">
        <v>74.245863549999996</v>
      </c>
      <c r="AOJ7">
        <v>73.442311309999994</v>
      </c>
      <c r="AOK7">
        <v>73.540403420000004</v>
      </c>
      <c r="AOL7">
        <v>72.540156809999999</v>
      </c>
      <c r="AOM7">
        <v>72.346853370000005</v>
      </c>
      <c r="AON7">
        <v>72.28700791</v>
      </c>
      <c r="AOO7">
        <v>71.736054629999998</v>
      </c>
      <c r="AOP7">
        <v>71.329060850000005</v>
      </c>
      <c r="AOQ7">
        <v>70.572650789999997</v>
      </c>
      <c r="AOR7">
        <v>69.846434439999996</v>
      </c>
      <c r="AOS7">
        <v>69.147936130000005</v>
      </c>
      <c r="AOT7">
        <v>68.562767530000002</v>
      </c>
      <c r="AOU7">
        <v>68.529260539999996</v>
      </c>
      <c r="AOV7">
        <v>67.175595619999996</v>
      </c>
      <c r="AOW7">
        <v>66.204753510000003</v>
      </c>
      <c r="AOX7">
        <v>64.999106029999993</v>
      </c>
      <c r="AOY7">
        <v>63.902337129999999</v>
      </c>
      <c r="AOZ7">
        <v>63.348201449999998</v>
      </c>
      <c r="APA7">
        <v>62.432536169999999</v>
      </c>
      <c r="APB7">
        <v>61.290880719999997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739.28323399999999</v>
      </c>
      <c r="APK7">
        <v>626.37934089999999</v>
      </c>
      <c r="APL7">
        <v>786.62194350000004</v>
      </c>
      <c r="APM7">
        <v>772.39445460000002</v>
      </c>
      <c r="APN7">
        <v>734.14574210000001</v>
      </c>
      <c r="APO7">
        <v>815.64008630000001</v>
      </c>
      <c r="APP7">
        <v>801.18785509999998</v>
      </c>
      <c r="APQ7">
        <v>790.51703829999997</v>
      </c>
      <c r="APR7">
        <v>607.68572159999997</v>
      </c>
      <c r="APS7">
        <v>617.733071</v>
      </c>
      <c r="APT7">
        <v>764.97370660000001</v>
      </c>
      <c r="APU7">
        <v>669.66171429999997</v>
      </c>
      <c r="APV7">
        <v>654.30034760000001</v>
      </c>
      <c r="APW7">
        <v>670.47802000000001</v>
      </c>
      <c r="APX7">
        <v>783.41045150000002</v>
      </c>
      <c r="APY7">
        <v>671.74024689999999</v>
      </c>
      <c r="APZ7">
        <v>688.83748370000001</v>
      </c>
      <c r="AQA7">
        <v>688.37916089999999</v>
      </c>
      <c r="AQB7">
        <v>569.84873470000002</v>
      </c>
      <c r="AQC7">
        <v>634.85629029999996</v>
      </c>
      <c r="AQD7">
        <v>672.02759860000003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74.603261079999996</v>
      </c>
      <c r="ARO7">
        <v>74.512966349999999</v>
      </c>
      <c r="ARP7">
        <v>74.259696989999995</v>
      </c>
      <c r="ARQ7">
        <v>73.862872550000006</v>
      </c>
      <c r="ARR7">
        <v>73.017291159999999</v>
      </c>
      <c r="ARS7">
        <v>72.183917149999999</v>
      </c>
      <c r="ART7">
        <v>71.374443189999994</v>
      </c>
      <c r="ARU7">
        <v>70.514675920000002</v>
      </c>
      <c r="ARV7">
        <v>69.550692769999998</v>
      </c>
      <c r="ARW7">
        <v>68.366872979999997</v>
      </c>
      <c r="ARX7">
        <v>67.413931820000002</v>
      </c>
      <c r="ARY7">
        <v>66.281552700000006</v>
      </c>
      <c r="ARZ7">
        <v>64.970532730000002</v>
      </c>
      <c r="ASA7">
        <v>63.502751840000002</v>
      </c>
      <c r="ASB7">
        <v>61.859256500000001</v>
      </c>
      <c r="ASC7">
        <v>60.333854299999999</v>
      </c>
      <c r="ASD7">
        <v>59.094606720000002</v>
      </c>
      <c r="ASE7">
        <v>57.75960628</v>
      </c>
      <c r="ASF7">
        <v>56.37812211</v>
      </c>
      <c r="ASG7">
        <v>54.803767790000002</v>
      </c>
      <c r="ASH7">
        <v>53.417133309999997</v>
      </c>
    </row>
    <row r="8" spans="1:1178" x14ac:dyDescent="0.25">
      <c r="A8">
        <v>4</v>
      </c>
      <c r="B8">
        <v>22400</v>
      </c>
      <c r="C8">
        <v>0</v>
      </c>
      <c r="D8">
        <v>0</v>
      </c>
      <c r="E8">
        <v>0</v>
      </c>
      <c r="F8">
        <v>236</v>
      </c>
      <c r="G8">
        <v>271</v>
      </c>
      <c r="H8">
        <v>266</v>
      </c>
      <c r="I8">
        <v>241</v>
      </c>
      <c r="J8">
        <v>278</v>
      </c>
      <c r="K8">
        <v>325</v>
      </c>
      <c r="L8">
        <v>271</v>
      </c>
      <c r="M8">
        <v>292</v>
      </c>
      <c r="N8">
        <v>314</v>
      </c>
      <c r="O8">
        <v>283</v>
      </c>
      <c r="P8">
        <v>300</v>
      </c>
      <c r="Q8">
        <v>292</v>
      </c>
      <c r="R8">
        <v>303</v>
      </c>
      <c r="S8">
        <v>278</v>
      </c>
      <c r="T8">
        <v>302</v>
      </c>
      <c r="U8">
        <v>294</v>
      </c>
      <c r="V8">
        <v>264</v>
      </c>
      <c r="W8">
        <v>280</v>
      </c>
      <c r="X8">
        <v>329</v>
      </c>
      <c r="Y8">
        <v>264</v>
      </c>
      <c r="Z8">
        <v>319</v>
      </c>
      <c r="AA8">
        <v>275</v>
      </c>
      <c r="AB8">
        <v>286</v>
      </c>
      <c r="AC8">
        <v>276</v>
      </c>
      <c r="AD8">
        <v>300</v>
      </c>
      <c r="AE8">
        <v>0</v>
      </c>
      <c r="AF8">
        <v>0</v>
      </c>
      <c r="AG8">
        <v>0</v>
      </c>
      <c r="AH8">
        <v>64</v>
      </c>
      <c r="AI8">
        <v>55</v>
      </c>
      <c r="AJ8">
        <v>60</v>
      </c>
      <c r="AK8">
        <v>90</v>
      </c>
      <c r="AL8">
        <v>86</v>
      </c>
      <c r="AM8">
        <v>74</v>
      </c>
      <c r="AN8">
        <v>81</v>
      </c>
      <c r="AO8">
        <v>91</v>
      </c>
      <c r="AP8">
        <v>86</v>
      </c>
      <c r="AQ8">
        <v>101</v>
      </c>
      <c r="AR8">
        <v>110</v>
      </c>
      <c r="AS8">
        <v>110</v>
      </c>
      <c r="AT8">
        <v>108</v>
      </c>
      <c r="AU8">
        <v>98</v>
      </c>
      <c r="AV8">
        <v>110</v>
      </c>
      <c r="AW8">
        <v>132</v>
      </c>
      <c r="AX8">
        <v>121</v>
      </c>
      <c r="AY8">
        <v>130</v>
      </c>
      <c r="AZ8">
        <v>124</v>
      </c>
      <c r="BA8">
        <v>136</v>
      </c>
      <c r="BB8">
        <v>128</v>
      </c>
      <c r="BC8">
        <v>162</v>
      </c>
      <c r="BD8">
        <v>167</v>
      </c>
      <c r="BE8">
        <v>142</v>
      </c>
      <c r="BF8">
        <v>140</v>
      </c>
      <c r="BG8">
        <v>0</v>
      </c>
      <c r="BH8">
        <v>0</v>
      </c>
      <c r="BI8">
        <v>0</v>
      </c>
      <c r="BJ8">
        <v>160</v>
      </c>
      <c r="BK8">
        <v>185</v>
      </c>
      <c r="BL8">
        <v>153</v>
      </c>
      <c r="BM8">
        <v>152</v>
      </c>
      <c r="BN8">
        <v>158</v>
      </c>
      <c r="BO8">
        <v>179</v>
      </c>
      <c r="BP8">
        <v>180</v>
      </c>
      <c r="BQ8">
        <v>183</v>
      </c>
      <c r="BR8">
        <v>163</v>
      </c>
      <c r="BS8">
        <v>162</v>
      </c>
      <c r="BT8">
        <v>165</v>
      </c>
      <c r="BU8">
        <v>169</v>
      </c>
      <c r="BV8">
        <v>197</v>
      </c>
      <c r="BW8">
        <v>191</v>
      </c>
      <c r="BX8">
        <v>213</v>
      </c>
      <c r="BY8">
        <v>181</v>
      </c>
      <c r="BZ8">
        <v>189</v>
      </c>
      <c r="CA8">
        <v>188</v>
      </c>
      <c r="CB8">
        <v>192</v>
      </c>
      <c r="CC8">
        <v>213</v>
      </c>
      <c r="CD8">
        <v>217</v>
      </c>
      <c r="CE8">
        <v>206</v>
      </c>
      <c r="CF8">
        <v>198</v>
      </c>
      <c r="CG8">
        <v>195</v>
      </c>
      <c r="CH8">
        <v>213</v>
      </c>
      <c r="CI8">
        <v>0</v>
      </c>
      <c r="CJ8">
        <v>0</v>
      </c>
      <c r="CK8">
        <v>0</v>
      </c>
      <c r="CL8">
        <v>33</v>
      </c>
      <c r="CM8">
        <v>35</v>
      </c>
      <c r="CN8">
        <v>30</v>
      </c>
      <c r="CO8">
        <v>39</v>
      </c>
      <c r="CP8">
        <v>28</v>
      </c>
      <c r="CQ8">
        <v>40</v>
      </c>
      <c r="CR8">
        <v>36</v>
      </c>
      <c r="CS8">
        <v>29</v>
      </c>
      <c r="CT8">
        <v>37</v>
      </c>
      <c r="CU8">
        <v>35</v>
      </c>
      <c r="CV8">
        <v>40</v>
      </c>
      <c r="CW8">
        <v>34</v>
      </c>
      <c r="CX8">
        <v>41</v>
      </c>
      <c r="CY8">
        <v>34</v>
      </c>
      <c r="CZ8">
        <v>42</v>
      </c>
      <c r="DA8">
        <v>37</v>
      </c>
      <c r="DB8">
        <v>43</v>
      </c>
      <c r="DC8">
        <v>49</v>
      </c>
      <c r="DD8">
        <v>41</v>
      </c>
      <c r="DE8">
        <v>37</v>
      </c>
      <c r="DF8">
        <v>45</v>
      </c>
      <c r="DG8">
        <v>42</v>
      </c>
      <c r="DH8">
        <v>35</v>
      </c>
      <c r="DI8">
        <v>53</v>
      </c>
      <c r="DJ8">
        <v>48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2</v>
      </c>
      <c r="DR8">
        <v>3</v>
      </c>
      <c r="DS8">
        <v>2</v>
      </c>
      <c r="DT8">
        <v>2</v>
      </c>
      <c r="DU8">
        <v>7</v>
      </c>
      <c r="DV8">
        <v>2</v>
      </c>
      <c r="DW8">
        <v>6</v>
      </c>
      <c r="DX8">
        <v>2</v>
      </c>
      <c r="DY8">
        <v>1</v>
      </c>
      <c r="DZ8">
        <v>3</v>
      </c>
      <c r="EA8">
        <v>5</v>
      </c>
      <c r="EB8">
        <v>6</v>
      </c>
      <c r="EC8">
        <v>5</v>
      </c>
      <c r="ED8">
        <v>6</v>
      </c>
      <c r="EE8">
        <v>4</v>
      </c>
      <c r="EF8">
        <v>6</v>
      </c>
      <c r="EG8">
        <v>6</v>
      </c>
      <c r="EH8">
        <v>12</v>
      </c>
      <c r="EI8">
        <v>13</v>
      </c>
      <c r="EJ8">
        <v>9</v>
      </c>
      <c r="EK8">
        <v>12</v>
      </c>
      <c r="EL8">
        <v>7</v>
      </c>
      <c r="EM8">
        <v>0</v>
      </c>
      <c r="EN8">
        <v>0</v>
      </c>
      <c r="EO8">
        <v>0</v>
      </c>
      <c r="EP8">
        <v>5</v>
      </c>
      <c r="EQ8">
        <v>0</v>
      </c>
      <c r="ER8">
        <v>5</v>
      </c>
      <c r="ES8">
        <v>10</v>
      </c>
      <c r="ET8">
        <v>5</v>
      </c>
      <c r="EU8">
        <v>10</v>
      </c>
      <c r="EV8">
        <v>0</v>
      </c>
      <c r="EW8">
        <v>15</v>
      </c>
      <c r="EX8">
        <v>30</v>
      </c>
      <c r="EY8">
        <v>5</v>
      </c>
      <c r="EZ8">
        <v>30</v>
      </c>
      <c r="FA8">
        <v>5</v>
      </c>
      <c r="FB8">
        <v>10</v>
      </c>
      <c r="FC8">
        <v>15</v>
      </c>
      <c r="FD8">
        <v>10</v>
      </c>
      <c r="FE8">
        <v>40</v>
      </c>
      <c r="FF8">
        <v>20</v>
      </c>
      <c r="FG8">
        <v>25</v>
      </c>
      <c r="FH8">
        <v>15</v>
      </c>
      <c r="FI8">
        <v>20</v>
      </c>
      <c r="FJ8">
        <v>20</v>
      </c>
      <c r="FK8">
        <v>40</v>
      </c>
      <c r="FL8">
        <v>80</v>
      </c>
      <c r="FM8">
        <v>45</v>
      </c>
      <c r="FN8">
        <v>30</v>
      </c>
      <c r="FO8">
        <v>0</v>
      </c>
      <c r="FP8">
        <v>0</v>
      </c>
      <c r="FQ8">
        <v>8145</v>
      </c>
      <c r="FR8">
        <v>8164</v>
      </c>
      <c r="FS8">
        <v>8165</v>
      </c>
      <c r="FT8">
        <v>8152</v>
      </c>
      <c r="FU8">
        <v>8155</v>
      </c>
      <c r="FV8">
        <v>8168</v>
      </c>
      <c r="FW8">
        <v>8160</v>
      </c>
      <c r="FX8">
        <v>8120</v>
      </c>
      <c r="FY8">
        <v>8062</v>
      </c>
      <c r="FZ8">
        <v>8015</v>
      </c>
      <c r="GA8">
        <v>7926</v>
      </c>
      <c r="GB8">
        <v>7885</v>
      </c>
      <c r="GC8">
        <v>7839</v>
      </c>
      <c r="GD8">
        <v>7845</v>
      </c>
      <c r="GE8">
        <v>7774</v>
      </c>
      <c r="GF8">
        <v>7773</v>
      </c>
      <c r="GG8">
        <v>7730</v>
      </c>
      <c r="GH8">
        <v>7753</v>
      </c>
      <c r="GI8">
        <v>7687</v>
      </c>
      <c r="GJ8">
        <v>7633</v>
      </c>
      <c r="GK8">
        <v>7572</v>
      </c>
      <c r="GL8">
        <v>7515</v>
      </c>
      <c r="GM8">
        <v>7426</v>
      </c>
      <c r="GN8">
        <v>7382</v>
      </c>
      <c r="GO8">
        <v>7288</v>
      </c>
      <c r="GP8">
        <v>7194</v>
      </c>
      <c r="GQ8">
        <v>0</v>
      </c>
      <c r="GR8">
        <v>0</v>
      </c>
      <c r="GS8">
        <v>841</v>
      </c>
      <c r="GT8">
        <v>1149</v>
      </c>
      <c r="GU8">
        <v>1471</v>
      </c>
      <c r="GV8">
        <v>1748</v>
      </c>
      <c r="GW8">
        <v>2033</v>
      </c>
      <c r="GX8">
        <v>2270</v>
      </c>
      <c r="GY8">
        <v>2539</v>
      </c>
      <c r="GZ8">
        <v>2761</v>
      </c>
      <c r="HA8">
        <v>2971</v>
      </c>
      <c r="HB8">
        <v>3140</v>
      </c>
      <c r="HC8">
        <v>3350</v>
      </c>
      <c r="HD8">
        <v>3543</v>
      </c>
      <c r="HE8">
        <v>3683</v>
      </c>
      <c r="HF8">
        <v>3780</v>
      </c>
      <c r="HG8">
        <v>3901</v>
      </c>
      <c r="HH8">
        <v>4005</v>
      </c>
      <c r="HI8">
        <v>4127</v>
      </c>
      <c r="HJ8">
        <v>4159</v>
      </c>
      <c r="HK8">
        <v>4246</v>
      </c>
      <c r="HL8">
        <v>4303</v>
      </c>
      <c r="HM8">
        <v>4366</v>
      </c>
      <c r="HN8">
        <v>4385</v>
      </c>
      <c r="HO8">
        <v>4397</v>
      </c>
      <c r="HP8">
        <v>4447</v>
      </c>
      <c r="HQ8">
        <v>4517</v>
      </c>
      <c r="HR8">
        <v>4490</v>
      </c>
      <c r="HS8">
        <v>0</v>
      </c>
      <c r="HT8">
        <v>0</v>
      </c>
      <c r="HU8">
        <v>82</v>
      </c>
      <c r="HV8">
        <v>96</v>
      </c>
      <c r="HW8">
        <v>122</v>
      </c>
      <c r="HX8">
        <v>149</v>
      </c>
      <c r="HY8">
        <v>178</v>
      </c>
      <c r="HZ8">
        <v>213</v>
      </c>
      <c r="IA8">
        <v>237</v>
      </c>
      <c r="IB8">
        <v>263</v>
      </c>
      <c r="IC8">
        <v>317</v>
      </c>
      <c r="ID8">
        <v>357</v>
      </c>
      <c r="IE8">
        <v>390</v>
      </c>
      <c r="IF8">
        <v>408</v>
      </c>
      <c r="IG8">
        <v>458</v>
      </c>
      <c r="IH8">
        <v>499</v>
      </c>
      <c r="II8">
        <v>543</v>
      </c>
      <c r="IJ8">
        <v>558</v>
      </c>
      <c r="IK8">
        <v>562</v>
      </c>
      <c r="IL8">
        <v>583</v>
      </c>
      <c r="IM8">
        <v>603</v>
      </c>
      <c r="IN8">
        <v>627</v>
      </c>
      <c r="IO8">
        <v>662</v>
      </c>
      <c r="IP8">
        <v>685</v>
      </c>
      <c r="IQ8">
        <v>702</v>
      </c>
      <c r="IR8">
        <v>713</v>
      </c>
      <c r="IS8">
        <v>720</v>
      </c>
      <c r="IT8">
        <v>753</v>
      </c>
      <c r="IU8">
        <v>0</v>
      </c>
      <c r="IV8">
        <v>0</v>
      </c>
      <c r="IW8">
        <v>8</v>
      </c>
      <c r="IX8">
        <v>7</v>
      </c>
      <c r="IY8">
        <v>6</v>
      </c>
      <c r="IZ8">
        <v>3</v>
      </c>
      <c r="JA8">
        <v>4</v>
      </c>
      <c r="JB8">
        <v>7</v>
      </c>
      <c r="JC8">
        <v>7</v>
      </c>
      <c r="JD8">
        <v>9</v>
      </c>
      <c r="JE8">
        <v>12</v>
      </c>
      <c r="JF8">
        <v>19</v>
      </c>
      <c r="JG8">
        <v>22</v>
      </c>
      <c r="JH8">
        <v>18</v>
      </c>
      <c r="JI8">
        <v>15</v>
      </c>
      <c r="JJ8">
        <v>26</v>
      </c>
      <c r="JK8">
        <v>19</v>
      </c>
      <c r="JL8">
        <v>28</v>
      </c>
      <c r="JM8">
        <v>25</v>
      </c>
      <c r="JN8">
        <v>19</v>
      </c>
      <c r="JO8">
        <v>29</v>
      </c>
      <c r="JP8">
        <v>30</v>
      </c>
      <c r="JQ8">
        <v>14</v>
      </c>
      <c r="JR8">
        <v>24</v>
      </c>
      <c r="JS8">
        <v>31</v>
      </c>
      <c r="JT8">
        <v>25</v>
      </c>
      <c r="JU8">
        <v>28</v>
      </c>
      <c r="JV8">
        <v>32</v>
      </c>
      <c r="JW8">
        <v>0</v>
      </c>
      <c r="JX8">
        <v>0</v>
      </c>
      <c r="JY8">
        <v>0</v>
      </c>
      <c r="JZ8">
        <v>13</v>
      </c>
      <c r="KA8">
        <v>29</v>
      </c>
      <c r="KB8">
        <v>44</v>
      </c>
      <c r="KC8">
        <v>59</v>
      </c>
      <c r="KD8">
        <v>84</v>
      </c>
      <c r="KE8">
        <v>115</v>
      </c>
      <c r="KF8">
        <v>141</v>
      </c>
      <c r="KG8">
        <v>167</v>
      </c>
      <c r="KH8">
        <v>199</v>
      </c>
      <c r="KI8">
        <v>244</v>
      </c>
      <c r="KJ8">
        <v>308</v>
      </c>
      <c r="KK8">
        <v>350</v>
      </c>
      <c r="KL8">
        <v>395</v>
      </c>
      <c r="KM8">
        <v>465</v>
      </c>
      <c r="KN8">
        <v>524</v>
      </c>
      <c r="KO8">
        <v>588</v>
      </c>
      <c r="KP8">
        <v>657</v>
      </c>
      <c r="KQ8">
        <v>723</v>
      </c>
      <c r="KR8">
        <v>794</v>
      </c>
      <c r="KS8">
        <v>862</v>
      </c>
      <c r="KT8">
        <v>922</v>
      </c>
      <c r="KU8">
        <v>995</v>
      </c>
      <c r="KV8">
        <v>1074</v>
      </c>
      <c r="KW8">
        <v>1153</v>
      </c>
      <c r="KX8">
        <v>1228</v>
      </c>
      <c r="KY8">
        <v>0</v>
      </c>
      <c r="KZ8">
        <v>0</v>
      </c>
      <c r="LA8">
        <v>0</v>
      </c>
      <c r="LB8">
        <v>210</v>
      </c>
      <c r="LC8">
        <v>441</v>
      </c>
      <c r="LD8">
        <v>650</v>
      </c>
      <c r="LE8">
        <v>870</v>
      </c>
      <c r="LF8">
        <v>1103</v>
      </c>
      <c r="LG8">
        <v>1330</v>
      </c>
      <c r="LH8">
        <v>1575</v>
      </c>
      <c r="LI8">
        <v>1777</v>
      </c>
      <c r="LJ8">
        <v>1997</v>
      </c>
      <c r="LK8">
        <v>2224</v>
      </c>
      <c r="LL8">
        <v>2426</v>
      </c>
      <c r="LM8">
        <v>2653</v>
      </c>
      <c r="LN8">
        <v>2850</v>
      </c>
      <c r="LO8">
        <v>3117</v>
      </c>
      <c r="LP8">
        <v>3345</v>
      </c>
      <c r="LQ8">
        <v>3552</v>
      </c>
      <c r="LR8">
        <v>3807</v>
      </c>
      <c r="LS8">
        <v>4019</v>
      </c>
      <c r="LT8">
        <v>4243</v>
      </c>
      <c r="LU8">
        <v>4473</v>
      </c>
      <c r="LV8">
        <v>4687</v>
      </c>
      <c r="LW8">
        <v>4923</v>
      </c>
      <c r="LX8">
        <v>5149</v>
      </c>
      <c r="LY8">
        <v>5355</v>
      </c>
      <c r="LZ8">
        <v>5601</v>
      </c>
      <c r="MA8">
        <v>0</v>
      </c>
      <c r="MB8">
        <v>0</v>
      </c>
      <c r="MC8">
        <v>1492</v>
      </c>
      <c r="MD8">
        <v>1578</v>
      </c>
      <c r="ME8">
        <v>1657</v>
      </c>
      <c r="MF8">
        <v>1695</v>
      </c>
      <c r="MG8">
        <v>1744</v>
      </c>
      <c r="MH8">
        <v>1799</v>
      </c>
      <c r="MI8">
        <v>1867</v>
      </c>
      <c r="MJ8">
        <v>1910</v>
      </c>
      <c r="MK8">
        <v>1946</v>
      </c>
      <c r="ML8">
        <v>1971</v>
      </c>
      <c r="MM8">
        <v>2021</v>
      </c>
      <c r="MN8">
        <v>2046</v>
      </c>
      <c r="MO8">
        <v>2082</v>
      </c>
      <c r="MP8">
        <v>2126</v>
      </c>
      <c r="MQ8">
        <v>2120</v>
      </c>
      <c r="MR8">
        <v>2148</v>
      </c>
      <c r="MS8">
        <v>2201</v>
      </c>
      <c r="MT8">
        <v>2180</v>
      </c>
      <c r="MU8">
        <v>2198</v>
      </c>
      <c r="MV8">
        <v>2195</v>
      </c>
      <c r="MW8">
        <v>2198</v>
      </c>
      <c r="MX8">
        <v>2196</v>
      </c>
      <c r="MY8">
        <v>2164</v>
      </c>
      <c r="MZ8">
        <v>2158</v>
      </c>
      <c r="NA8">
        <v>2144</v>
      </c>
      <c r="NB8">
        <v>2130</v>
      </c>
      <c r="NC8">
        <v>0</v>
      </c>
      <c r="ND8">
        <v>0</v>
      </c>
      <c r="NE8">
        <v>0</v>
      </c>
      <c r="NF8">
        <v>42</v>
      </c>
      <c r="NG8">
        <v>83</v>
      </c>
      <c r="NH8">
        <v>139</v>
      </c>
      <c r="NI8">
        <v>181</v>
      </c>
      <c r="NJ8">
        <v>227</v>
      </c>
      <c r="NK8">
        <v>276</v>
      </c>
      <c r="NL8">
        <v>327</v>
      </c>
      <c r="NM8">
        <v>375</v>
      </c>
      <c r="NN8">
        <v>423</v>
      </c>
      <c r="NO8">
        <v>468</v>
      </c>
      <c r="NP8">
        <v>524</v>
      </c>
      <c r="NQ8">
        <v>582</v>
      </c>
      <c r="NR8">
        <v>633</v>
      </c>
      <c r="NS8">
        <v>697</v>
      </c>
      <c r="NT8">
        <v>745</v>
      </c>
      <c r="NU8">
        <v>795</v>
      </c>
      <c r="NV8">
        <v>862</v>
      </c>
      <c r="NW8">
        <v>918</v>
      </c>
      <c r="NX8">
        <v>969</v>
      </c>
      <c r="NY8">
        <v>1023</v>
      </c>
      <c r="NZ8">
        <v>1091</v>
      </c>
      <c r="OA8">
        <v>1152</v>
      </c>
      <c r="OB8">
        <v>1204</v>
      </c>
      <c r="OC8">
        <v>1255</v>
      </c>
      <c r="OD8">
        <v>1309</v>
      </c>
      <c r="OE8">
        <v>0</v>
      </c>
      <c r="OF8">
        <v>0</v>
      </c>
      <c r="OG8">
        <v>2041</v>
      </c>
      <c r="OH8">
        <v>2311</v>
      </c>
      <c r="OI8">
        <v>2548</v>
      </c>
      <c r="OJ8">
        <v>2836</v>
      </c>
      <c r="OK8">
        <v>3116</v>
      </c>
      <c r="OL8">
        <v>3370</v>
      </c>
      <c r="OM8">
        <v>3607</v>
      </c>
      <c r="ON8">
        <v>3822</v>
      </c>
      <c r="OO8">
        <v>4064</v>
      </c>
      <c r="OP8">
        <v>4312</v>
      </c>
      <c r="OQ8">
        <v>4510</v>
      </c>
      <c r="OR8">
        <v>4691</v>
      </c>
      <c r="OS8">
        <v>4859</v>
      </c>
      <c r="OT8">
        <v>5035</v>
      </c>
      <c r="OU8">
        <v>5160</v>
      </c>
      <c r="OV8">
        <v>5303</v>
      </c>
      <c r="OW8">
        <v>5476</v>
      </c>
      <c r="OX8">
        <v>5624</v>
      </c>
      <c r="OY8">
        <v>5732</v>
      </c>
      <c r="OZ8">
        <v>5832</v>
      </c>
      <c r="PA8">
        <v>5905</v>
      </c>
      <c r="PB8">
        <v>6026</v>
      </c>
      <c r="PC8">
        <v>6062</v>
      </c>
      <c r="PD8">
        <v>6133</v>
      </c>
      <c r="PE8">
        <v>6209</v>
      </c>
      <c r="PF8">
        <v>6234</v>
      </c>
      <c r="PG8">
        <v>0</v>
      </c>
      <c r="PH8">
        <v>0</v>
      </c>
      <c r="PI8">
        <v>0</v>
      </c>
      <c r="PJ8">
        <v>44</v>
      </c>
      <c r="PK8">
        <v>95</v>
      </c>
      <c r="PL8">
        <v>150</v>
      </c>
      <c r="PM8">
        <v>202</v>
      </c>
      <c r="PN8">
        <v>266</v>
      </c>
      <c r="PO8">
        <v>323</v>
      </c>
      <c r="PP8">
        <v>401</v>
      </c>
      <c r="PQ8">
        <v>472</v>
      </c>
      <c r="PR8">
        <v>543</v>
      </c>
      <c r="PS8">
        <v>627</v>
      </c>
      <c r="PT8">
        <v>715</v>
      </c>
      <c r="PU8">
        <v>793</v>
      </c>
      <c r="PV8">
        <v>882</v>
      </c>
      <c r="PW8">
        <v>972</v>
      </c>
      <c r="PX8">
        <v>1055</v>
      </c>
      <c r="PY8">
        <v>1144</v>
      </c>
      <c r="PZ8">
        <v>1238</v>
      </c>
      <c r="QA8">
        <v>1358</v>
      </c>
      <c r="QB8">
        <v>1479</v>
      </c>
      <c r="QC8">
        <v>1595</v>
      </c>
      <c r="QD8">
        <v>1703</v>
      </c>
      <c r="QE8">
        <v>1819</v>
      </c>
      <c r="QF8">
        <v>1934</v>
      </c>
      <c r="QG8">
        <v>2048</v>
      </c>
      <c r="QH8">
        <v>2183</v>
      </c>
      <c r="QI8">
        <v>0</v>
      </c>
      <c r="QJ8">
        <v>0</v>
      </c>
      <c r="QK8">
        <v>7524</v>
      </c>
      <c r="QL8">
        <v>7998</v>
      </c>
      <c r="QM8">
        <v>8215</v>
      </c>
      <c r="QN8">
        <v>8155</v>
      </c>
      <c r="QO8">
        <v>8173</v>
      </c>
      <c r="QP8">
        <v>8063</v>
      </c>
      <c r="QQ8">
        <v>8028</v>
      </c>
      <c r="QR8">
        <v>7902</v>
      </c>
      <c r="QS8">
        <v>7849</v>
      </c>
      <c r="QT8">
        <v>7751</v>
      </c>
      <c r="QU8">
        <v>7683</v>
      </c>
      <c r="QV8">
        <v>7662</v>
      </c>
      <c r="QW8">
        <v>7640</v>
      </c>
      <c r="QX8">
        <v>7553</v>
      </c>
      <c r="QY8">
        <v>7477</v>
      </c>
      <c r="QZ8">
        <v>7414</v>
      </c>
      <c r="RA8">
        <v>7351</v>
      </c>
      <c r="RB8">
        <v>7266</v>
      </c>
      <c r="RC8">
        <v>7219</v>
      </c>
      <c r="RD8">
        <v>7197</v>
      </c>
      <c r="RE8">
        <v>7233</v>
      </c>
      <c r="RF8">
        <v>7215</v>
      </c>
      <c r="RG8">
        <v>7130</v>
      </c>
      <c r="RH8">
        <v>7100</v>
      </c>
      <c r="RI8">
        <v>7070</v>
      </c>
      <c r="RJ8">
        <v>7013</v>
      </c>
      <c r="RK8">
        <v>0</v>
      </c>
      <c r="RL8">
        <v>0</v>
      </c>
      <c r="RM8">
        <v>8320</v>
      </c>
      <c r="RN8">
        <v>8595</v>
      </c>
      <c r="RO8">
        <v>8849</v>
      </c>
      <c r="RP8">
        <v>9203</v>
      </c>
      <c r="RQ8">
        <v>9446</v>
      </c>
      <c r="RR8">
        <v>9711</v>
      </c>
      <c r="RS8">
        <v>9912</v>
      </c>
      <c r="RT8">
        <v>10166</v>
      </c>
      <c r="RU8">
        <v>10348</v>
      </c>
      <c r="RV8">
        <v>10519</v>
      </c>
      <c r="RW8">
        <v>10610</v>
      </c>
      <c r="RX8">
        <v>10680</v>
      </c>
      <c r="RY8">
        <v>10753</v>
      </c>
      <c r="RZ8">
        <v>10871</v>
      </c>
      <c r="SA8">
        <v>10892</v>
      </c>
      <c r="SB8">
        <v>11005</v>
      </c>
      <c r="SC8">
        <v>11057</v>
      </c>
      <c r="SD8">
        <v>11077</v>
      </c>
      <c r="SE8">
        <v>11074</v>
      </c>
      <c r="SF8">
        <v>11077</v>
      </c>
      <c r="SG8">
        <v>11011</v>
      </c>
      <c r="SH8">
        <v>11039</v>
      </c>
      <c r="SI8">
        <v>11022</v>
      </c>
      <c r="SJ8">
        <v>10994</v>
      </c>
      <c r="SK8">
        <v>10970</v>
      </c>
      <c r="SL8">
        <v>10934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1420000</v>
      </c>
      <c r="SU8">
        <v>1370000</v>
      </c>
      <c r="SV8">
        <v>1330000</v>
      </c>
      <c r="SW8">
        <v>1280000</v>
      </c>
      <c r="SX8">
        <v>1240000</v>
      </c>
      <c r="SY8">
        <v>1190000</v>
      </c>
      <c r="SZ8">
        <v>1150000</v>
      </c>
      <c r="TA8">
        <v>1110000</v>
      </c>
      <c r="TB8">
        <v>1070000</v>
      </c>
      <c r="TC8">
        <v>1030000</v>
      </c>
      <c r="TD8">
        <v>1000000</v>
      </c>
      <c r="TE8">
        <v>968487.51359999995</v>
      </c>
      <c r="TF8">
        <v>943076.8652</v>
      </c>
      <c r="TG8">
        <v>907814.18310000002</v>
      </c>
      <c r="TH8">
        <v>875181.4828</v>
      </c>
      <c r="TI8">
        <v>842900.35820000002</v>
      </c>
      <c r="TJ8">
        <v>812189.54249999998</v>
      </c>
      <c r="TK8">
        <v>779194.94889999996</v>
      </c>
      <c r="TL8">
        <v>752017.59140000003</v>
      </c>
      <c r="TM8">
        <v>720817.12879999995</v>
      </c>
      <c r="TN8">
        <v>690796.20510000002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586957.23479999998</v>
      </c>
      <c r="TW8">
        <v>637391.22329999995</v>
      </c>
      <c r="TX8">
        <v>672934.1372</v>
      </c>
      <c r="TY8">
        <v>703026.31370000006</v>
      </c>
      <c r="TZ8">
        <v>721375.4399</v>
      </c>
      <c r="UA8">
        <v>747204.16910000006</v>
      </c>
      <c r="UB8">
        <v>767235.00109999999</v>
      </c>
      <c r="UC8">
        <v>774322.26789999998</v>
      </c>
      <c r="UD8">
        <v>771568.70649999997</v>
      </c>
      <c r="UE8">
        <v>773074.82510000002</v>
      </c>
      <c r="UF8">
        <v>770567.83420000004</v>
      </c>
      <c r="UG8">
        <v>770913.40960000001</v>
      </c>
      <c r="UH8">
        <v>754263.03940000001</v>
      </c>
      <c r="UI8">
        <v>747612.70220000006</v>
      </c>
      <c r="UJ8">
        <v>735581.5085</v>
      </c>
      <c r="UK8">
        <v>724612.73710000003</v>
      </c>
      <c r="UL8">
        <v>706569.04240000003</v>
      </c>
      <c r="UM8">
        <v>687866.64139999996</v>
      </c>
      <c r="UN8">
        <v>675425.86499999999</v>
      </c>
      <c r="UO8">
        <v>666075.44570000004</v>
      </c>
      <c r="UP8">
        <v>642809.74170000001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537973.44700000004</v>
      </c>
      <c r="UY8">
        <v>581155.50820000004</v>
      </c>
      <c r="UZ8">
        <v>626127.15029999998</v>
      </c>
      <c r="VA8">
        <v>732704.44330000004</v>
      </c>
      <c r="VB8">
        <v>801125.49769999995</v>
      </c>
      <c r="VC8">
        <v>849688.46129999997</v>
      </c>
      <c r="VD8">
        <v>863014.41929999995</v>
      </c>
      <c r="VE8">
        <v>940559.21380000003</v>
      </c>
      <c r="VF8">
        <v>994910.43310000002</v>
      </c>
      <c r="VG8">
        <v>1050000</v>
      </c>
      <c r="VH8">
        <v>1050000</v>
      </c>
      <c r="VI8">
        <v>1030000</v>
      </c>
      <c r="VJ8">
        <v>1030000</v>
      </c>
      <c r="VK8">
        <v>1040000</v>
      </c>
      <c r="VL8">
        <v>1050000</v>
      </c>
      <c r="VM8">
        <v>1070000</v>
      </c>
      <c r="VN8">
        <v>1080000</v>
      </c>
      <c r="VO8">
        <v>1070000</v>
      </c>
      <c r="VP8">
        <v>1060000</v>
      </c>
      <c r="VQ8">
        <v>1040000</v>
      </c>
      <c r="VR8">
        <v>1050000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307444.3885</v>
      </c>
      <c r="WA8">
        <v>298489.69760000001</v>
      </c>
      <c r="WB8">
        <v>372594.62939999998</v>
      </c>
      <c r="WC8">
        <v>482323.14490000001</v>
      </c>
      <c r="WD8">
        <v>741435.255</v>
      </c>
      <c r="WE8">
        <v>833499.00919999997</v>
      </c>
      <c r="WF8">
        <v>662091.00470000005</v>
      </c>
      <c r="WG8">
        <v>535672.33389999997</v>
      </c>
      <c r="WH8">
        <v>901455.06030000001</v>
      </c>
      <c r="WI8">
        <v>639568.56409999996</v>
      </c>
      <c r="WJ8">
        <v>915069.99459999998</v>
      </c>
      <c r="WK8">
        <v>793229.88430000003</v>
      </c>
      <c r="WL8">
        <v>585295.83700000006</v>
      </c>
      <c r="WM8">
        <v>867326.48300000001</v>
      </c>
      <c r="WN8">
        <v>871101.25509999995</v>
      </c>
      <c r="WO8">
        <v>394673.70779999997</v>
      </c>
      <c r="WP8">
        <v>656877.18359999999</v>
      </c>
      <c r="WQ8">
        <v>823753.74970000004</v>
      </c>
      <c r="WR8">
        <v>644968.48549999995</v>
      </c>
      <c r="WS8">
        <v>701324.95510000002</v>
      </c>
      <c r="WT8">
        <v>778169.15960000001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23300000</v>
      </c>
      <c r="ZG8">
        <v>23400000</v>
      </c>
      <c r="ZH8">
        <v>23300000</v>
      </c>
      <c r="ZI8">
        <v>23000000</v>
      </c>
      <c r="ZJ8">
        <v>22600000</v>
      </c>
      <c r="ZK8">
        <v>22500000</v>
      </c>
      <c r="ZL8">
        <v>22200000</v>
      </c>
      <c r="ZM8">
        <v>21900000</v>
      </c>
      <c r="ZN8">
        <v>21700000</v>
      </c>
      <c r="ZO8">
        <v>21000000</v>
      </c>
      <c r="ZP8">
        <v>20700000</v>
      </c>
      <c r="ZQ8">
        <v>20600000</v>
      </c>
      <c r="ZR8">
        <v>19800000</v>
      </c>
      <c r="ZS8">
        <v>19300000</v>
      </c>
      <c r="ZT8">
        <v>18800000</v>
      </c>
      <c r="ZU8">
        <v>18200000</v>
      </c>
      <c r="ZV8">
        <v>17700000</v>
      </c>
      <c r="ZW8">
        <v>16900000</v>
      </c>
      <c r="ZX8">
        <v>16400000</v>
      </c>
      <c r="ZY8">
        <v>15800000</v>
      </c>
      <c r="ZZ8">
        <v>15200000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15100000</v>
      </c>
      <c r="ABK8">
        <v>15700000</v>
      </c>
      <c r="ABL8">
        <v>16200000</v>
      </c>
      <c r="ABM8">
        <v>16700000</v>
      </c>
      <c r="ABN8">
        <v>17200000</v>
      </c>
      <c r="ABO8">
        <v>17500000</v>
      </c>
      <c r="ABP8">
        <v>17600000</v>
      </c>
      <c r="ABQ8">
        <v>17700000</v>
      </c>
      <c r="ABR8">
        <v>17800000</v>
      </c>
      <c r="ABS8">
        <v>17800000</v>
      </c>
      <c r="ABT8">
        <v>17700000</v>
      </c>
      <c r="ABU8">
        <v>17800000</v>
      </c>
      <c r="ABV8">
        <v>17700000</v>
      </c>
      <c r="ABW8">
        <v>17500000</v>
      </c>
      <c r="ABX8">
        <v>17300000</v>
      </c>
      <c r="ABY8">
        <v>17000000</v>
      </c>
      <c r="ABZ8">
        <v>16900000</v>
      </c>
      <c r="ACA8">
        <v>16500000</v>
      </c>
      <c r="ACB8">
        <v>16200000</v>
      </c>
      <c r="ACC8">
        <v>15900000</v>
      </c>
      <c r="ACD8">
        <v>15500000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1920000</v>
      </c>
      <c r="ADO8">
        <v>1850000</v>
      </c>
      <c r="ADP8">
        <v>1770000</v>
      </c>
      <c r="ADQ8">
        <v>1710000</v>
      </c>
      <c r="ADR8">
        <v>1640000</v>
      </c>
      <c r="ADS8">
        <v>1580000</v>
      </c>
      <c r="ADT8">
        <v>1530000</v>
      </c>
      <c r="ADU8">
        <v>1480000</v>
      </c>
      <c r="ADV8">
        <v>1420000</v>
      </c>
      <c r="ADW8">
        <v>1360000</v>
      </c>
      <c r="ADX8">
        <v>1310000</v>
      </c>
      <c r="ADY8">
        <v>1260000</v>
      </c>
      <c r="ADZ8">
        <v>1210000</v>
      </c>
      <c r="AEA8">
        <v>1170000</v>
      </c>
      <c r="AEB8">
        <v>1130000</v>
      </c>
      <c r="AEC8">
        <v>1100000</v>
      </c>
      <c r="AED8">
        <v>1070000</v>
      </c>
      <c r="AEE8">
        <v>1030000</v>
      </c>
      <c r="AEF8">
        <v>992254.12410000002</v>
      </c>
      <c r="AEG8">
        <v>959283.01069999998</v>
      </c>
      <c r="AEH8">
        <v>923834.02509999997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11400000</v>
      </c>
      <c r="AEQ8">
        <v>11300000</v>
      </c>
      <c r="AER8">
        <v>11200000</v>
      </c>
      <c r="AES8">
        <v>11100000</v>
      </c>
      <c r="AET8">
        <v>10900000</v>
      </c>
      <c r="AEU8">
        <v>10700000</v>
      </c>
      <c r="AEV8">
        <v>10500000</v>
      </c>
      <c r="AEW8">
        <v>10200000</v>
      </c>
      <c r="AEX8">
        <v>10000000</v>
      </c>
      <c r="AEY8">
        <v>9780000</v>
      </c>
      <c r="AEZ8">
        <v>9590000</v>
      </c>
      <c r="AFA8">
        <v>9350000</v>
      </c>
      <c r="AFB8">
        <v>9100000</v>
      </c>
      <c r="AFC8">
        <v>8830000</v>
      </c>
      <c r="AFD8">
        <v>8580000</v>
      </c>
      <c r="AFE8">
        <v>8280000</v>
      </c>
      <c r="AFF8">
        <v>8060000</v>
      </c>
      <c r="AFG8">
        <v>7810000</v>
      </c>
      <c r="AFH8">
        <v>7560000</v>
      </c>
      <c r="AFI8">
        <v>7330000</v>
      </c>
      <c r="AFJ8">
        <v>7090000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381.35996560000001</v>
      </c>
      <c r="AGU8">
        <v>414.12811799999997</v>
      </c>
      <c r="AGV8">
        <v>437.22118790000002</v>
      </c>
      <c r="AGW8">
        <v>456.772785</v>
      </c>
      <c r="AGX8">
        <v>468.69464529999999</v>
      </c>
      <c r="AGY8">
        <v>485.47618010000002</v>
      </c>
      <c r="AGZ8">
        <v>498.4906843</v>
      </c>
      <c r="AHA8">
        <v>503.09544879999999</v>
      </c>
      <c r="AHB8">
        <v>501.30639500000001</v>
      </c>
      <c r="AHC8">
        <v>502.28495579999998</v>
      </c>
      <c r="AHD8">
        <v>500.65610459999999</v>
      </c>
      <c r="AHE8">
        <v>500.88063310000001</v>
      </c>
      <c r="AHF8">
        <v>490.0624947</v>
      </c>
      <c r="AHG8">
        <v>485.74161370000002</v>
      </c>
      <c r="AHH8">
        <v>477.9246632</v>
      </c>
      <c r="AHI8">
        <v>470.79799359999998</v>
      </c>
      <c r="AHJ8">
        <v>459.0745794</v>
      </c>
      <c r="AHK8">
        <v>446.92318820000003</v>
      </c>
      <c r="AHL8">
        <v>438.8401222</v>
      </c>
      <c r="AHM8">
        <v>432.76493420000003</v>
      </c>
      <c r="AHN8">
        <v>417.64865730000002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40.403908680000001</v>
      </c>
      <c r="AHW8">
        <v>43.64705026</v>
      </c>
      <c r="AHX8">
        <v>47.024596369999998</v>
      </c>
      <c r="AHY8">
        <v>55.028967659999999</v>
      </c>
      <c r="AHZ8">
        <v>60.167656280000003</v>
      </c>
      <c r="AIA8">
        <v>63.814924670000003</v>
      </c>
      <c r="AIB8">
        <v>64.815756199999996</v>
      </c>
      <c r="AIC8">
        <v>70.639673380000005</v>
      </c>
      <c r="AID8">
        <v>74.721662390000006</v>
      </c>
      <c r="AIE8">
        <v>78.942083539999999</v>
      </c>
      <c r="AIF8">
        <v>78.760003960000006</v>
      </c>
      <c r="AIG8">
        <v>77.014166799999998</v>
      </c>
      <c r="AIH8">
        <v>77.564971229999998</v>
      </c>
      <c r="AII8">
        <v>77.889186580000001</v>
      </c>
      <c r="AIJ8">
        <v>78.630343409999995</v>
      </c>
      <c r="AIK8">
        <v>80.601550509999996</v>
      </c>
      <c r="AIL8">
        <v>80.972724749999998</v>
      </c>
      <c r="AIM8">
        <v>80.565307599999997</v>
      </c>
      <c r="AIN8">
        <v>79.44439509</v>
      </c>
      <c r="AIO8">
        <v>77.887722420000003</v>
      </c>
      <c r="AIP8">
        <v>79.085025599999994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1.2556206379999999</v>
      </c>
      <c r="AIY8">
        <v>1.219049163</v>
      </c>
      <c r="AIZ8">
        <v>1.521697984</v>
      </c>
      <c r="AJA8">
        <v>1.9698355789999999</v>
      </c>
      <c r="AJB8">
        <v>3.028064401</v>
      </c>
      <c r="AJC8">
        <v>3.4040580899999999</v>
      </c>
      <c r="AJD8">
        <v>2.7040179000000002</v>
      </c>
      <c r="AJE8">
        <v>2.1877167480000002</v>
      </c>
      <c r="AJF8">
        <v>3.6815945270000001</v>
      </c>
      <c r="AJG8">
        <v>2.6120349520000001</v>
      </c>
      <c r="AJH8">
        <v>3.737198705</v>
      </c>
      <c r="AJI8">
        <v>3.239596658</v>
      </c>
      <c r="AJJ8">
        <v>2.3903819999999998</v>
      </c>
      <c r="AJK8">
        <v>3.542211446</v>
      </c>
      <c r="AJL8">
        <v>3.5576278330000002</v>
      </c>
      <c r="AJM8">
        <v>1.611870216</v>
      </c>
      <c r="AJN8">
        <v>2.6827243539999999</v>
      </c>
      <c r="AJO8">
        <v>3.3642578869999999</v>
      </c>
      <c r="AJP8">
        <v>2.6340885429999998</v>
      </c>
      <c r="AJQ8">
        <v>2.864251619</v>
      </c>
      <c r="AJR8">
        <v>3.178087788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405.50846489999998</v>
      </c>
      <c r="AKA8">
        <v>537.14721580000003</v>
      </c>
      <c r="AKB8">
        <v>427.00454400000001</v>
      </c>
      <c r="AKC8">
        <v>338.29370619999997</v>
      </c>
      <c r="AKD8">
        <v>461.04618110000001</v>
      </c>
      <c r="AKE8">
        <v>642.19592620000003</v>
      </c>
      <c r="AKF8">
        <v>927.70582960000002</v>
      </c>
      <c r="AKG8">
        <v>551.7794202</v>
      </c>
      <c r="AKH8">
        <v>500.36673939999997</v>
      </c>
      <c r="AKI8">
        <v>872.87006859999997</v>
      </c>
      <c r="AKJ8">
        <v>697.04301969999995</v>
      </c>
      <c r="AKK8">
        <v>766.54848140000001</v>
      </c>
      <c r="AKL8">
        <v>739.56031099999996</v>
      </c>
      <c r="AKM8">
        <v>703.01417449999997</v>
      </c>
      <c r="AKN8">
        <v>664.73359960000005</v>
      </c>
      <c r="AKO8">
        <v>706.89404890000003</v>
      </c>
      <c r="AKP8">
        <v>578.48460999999998</v>
      </c>
      <c r="AKQ8">
        <v>639.26939500000003</v>
      </c>
      <c r="AKR8">
        <v>746.42146149999996</v>
      </c>
      <c r="AKS8">
        <v>686.24596870000005</v>
      </c>
      <c r="AKT8">
        <v>607.77680929999997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114.5487902</v>
      </c>
      <c r="AME8">
        <v>115.416111</v>
      </c>
      <c r="AMF8">
        <v>114.6352708</v>
      </c>
      <c r="AMG8">
        <v>113.3941122</v>
      </c>
      <c r="AMH8">
        <v>111.5057001</v>
      </c>
      <c r="AMI8">
        <v>111.00423120000001</v>
      </c>
      <c r="AMJ8">
        <v>109.10423900000001</v>
      </c>
      <c r="AMK8">
        <v>107.790254</v>
      </c>
      <c r="AML8">
        <v>106.862371</v>
      </c>
      <c r="AMM8">
        <v>103.4570717</v>
      </c>
      <c r="AMN8">
        <v>101.7703746</v>
      </c>
      <c r="AMO8">
        <v>101.2441443</v>
      </c>
      <c r="AMP8">
        <v>97.357438819999999</v>
      </c>
      <c r="AMQ8">
        <v>95.302240370000007</v>
      </c>
      <c r="AMR8">
        <v>92.400159729999999</v>
      </c>
      <c r="AMS8">
        <v>89.831501900000006</v>
      </c>
      <c r="AMT8">
        <v>87.135691840000007</v>
      </c>
      <c r="AMU8">
        <v>83.365004839999997</v>
      </c>
      <c r="AMV8">
        <v>80.712488759999999</v>
      </c>
      <c r="AMW8">
        <v>77.853269339999997</v>
      </c>
      <c r="AMX8">
        <v>75.092135060000004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393.76940089999999</v>
      </c>
      <c r="ANG8">
        <v>301.348116</v>
      </c>
      <c r="ANH8">
        <v>361.7557319</v>
      </c>
      <c r="ANI8">
        <v>374.70057889999998</v>
      </c>
      <c r="ANJ8">
        <v>265.63755400000002</v>
      </c>
      <c r="ANK8">
        <v>276.99984000000001</v>
      </c>
      <c r="ANL8">
        <v>336.45225260000001</v>
      </c>
      <c r="ANM8">
        <v>306.32989739999999</v>
      </c>
      <c r="ANN8">
        <v>270.46585470000002</v>
      </c>
      <c r="ANO8">
        <v>336.92716969999998</v>
      </c>
      <c r="ANP8">
        <v>225.64864969999999</v>
      </c>
      <c r="ANQ8">
        <v>246.0074965</v>
      </c>
      <c r="ANR8">
        <v>298.47420620000003</v>
      </c>
      <c r="ANS8">
        <v>236.0406452</v>
      </c>
      <c r="ANT8">
        <v>219.6954369</v>
      </c>
      <c r="ANU8">
        <v>233.15893629999999</v>
      </c>
      <c r="ANV8">
        <v>285.85570139999999</v>
      </c>
      <c r="ANW8">
        <v>257.67390890000001</v>
      </c>
      <c r="ANX8">
        <v>174.58740560000001</v>
      </c>
      <c r="ANY8">
        <v>219.2764766</v>
      </c>
      <c r="ANZ8">
        <v>185.6144084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156.80828099999999</v>
      </c>
      <c r="AOI8">
        <v>162.94761589999999</v>
      </c>
      <c r="AOJ8">
        <v>167.63138230000001</v>
      </c>
      <c r="AOK8">
        <v>173.05379120000001</v>
      </c>
      <c r="AOL8">
        <v>178.2661751</v>
      </c>
      <c r="AOM8">
        <v>181.02122990000001</v>
      </c>
      <c r="AON8">
        <v>182.80209880000001</v>
      </c>
      <c r="AOO8">
        <v>183.83382309999999</v>
      </c>
      <c r="AOP8">
        <v>184.94422309999999</v>
      </c>
      <c r="AOQ8">
        <v>184.0152315</v>
      </c>
      <c r="AOR8">
        <v>183.60667799999999</v>
      </c>
      <c r="AOS8">
        <v>184.07425889999999</v>
      </c>
      <c r="AOT8">
        <v>183.5429504</v>
      </c>
      <c r="AOU8">
        <v>181.6190307</v>
      </c>
      <c r="AOV8">
        <v>179.40538000000001</v>
      </c>
      <c r="AOW8">
        <v>176.36021690000001</v>
      </c>
      <c r="AOX8">
        <v>174.7320713</v>
      </c>
      <c r="AOY8">
        <v>170.65625270000001</v>
      </c>
      <c r="AOZ8">
        <v>167.6262437</v>
      </c>
      <c r="APA8">
        <v>164.76064500000001</v>
      </c>
      <c r="APB8">
        <v>160.6058635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691.65978280000002</v>
      </c>
      <c r="APK8">
        <v>588.90246490000004</v>
      </c>
      <c r="APL8">
        <v>790.19380169999999</v>
      </c>
      <c r="APM8">
        <v>654.1692018</v>
      </c>
      <c r="APN8">
        <v>658.32333919999996</v>
      </c>
      <c r="APO8">
        <v>787.2913446</v>
      </c>
      <c r="APP8">
        <v>831.19607429999996</v>
      </c>
      <c r="APQ8">
        <v>633.79076550000002</v>
      </c>
      <c r="APR8">
        <v>798.89816970000004</v>
      </c>
      <c r="APS8">
        <v>691.20525869999994</v>
      </c>
      <c r="APT8">
        <v>657.00011500000005</v>
      </c>
      <c r="APU8">
        <v>699.19228390000001</v>
      </c>
      <c r="APV8">
        <v>740.28977339999994</v>
      </c>
      <c r="APW8">
        <v>861.37178589999996</v>
      </c>
      <c r="APX8">
        <v>774.37352829999998</v>
      </c>
      <c r="APY8">
        <v>783.46394290000001</v>
      </c>
      <c r="APZ8">
        <v>728.79603410000004</v>
      </c>
      <c r="AQA8">
        <v>722.2711716</v>
      </c>
      <c r="AQB8">
        <v>682.09137580000004</v>
      </c>
      <c r="AQC8">
        <v>645.94849580000005</v>
      </c>
      <c r="AQD8">
        <v>718.44859310000004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90.919784480000004</v>
      </c>
      <c r="ARO8">
        <v>90.098697380000004</v>
      </c>
      <c r="ARP8">
        <v>89.716040730000003</v>
      </c>
      <c r="ARQ8">
        <v>88.662340049999997</v>
      </c>
      <c r="ARR8">
        <v>87.502407009999999</v>
      </c>
      <c r="ARS8">
        <v>85.688729539999997</v>
      </c>
      <c r="ART8">
        <v>83.741810849999993</v>
      </c>
      <c r="ARU8">
        <v>81.858449879999995</v>
      </c>
      <c r="ARV8">
        <v>80.346348019999994</v>
      </c>
      <c r="ARW8">
        <v>78.156851140000001</v>
      </c>
      <c r="ARX8">
        <v>76.667666190000006</v>
      </c>
      <c r="ARY8">
        <v>74.786340289999998</v>
      </c>
      <c r="ARZ8">
        <v>72.739431539999998</v>
      </c>
      <c r="ASA8">
        <v>70.601680979999998</v>
      </c>
      <c r="ASB8">
        <v>68.563890599999993</v>
      </c>
      <c r="ASC8">
        <v>66.170259150000007</v>
      </c>
      <c r="ASD8">
        <v>64.406334240000007</v>
      </c>
      <c r="ASE8">
        <v>62.434125090000002</v>
      </c>
      <c r="ASF8">
        <v>60.461669000000001</v>
      </c>
      <c r="ASG8">
        <v>58.572505470000003</v>
      </c>
      <c r="ASH8">
        <v>56.679892629999998</v>
      </c>
    </row>
    <row r="9" spans="1:1178" x14ac:dyDescent="0.25">
      <c r="A9">
        <v>5</v>
      </c>
      <c r="B9">
        <v>22400</v>
      </c>
      <c r="C9">
        <v>0</v>
      </c>
      <c r="D9">
        <v>0</v>
      </c>
      <c r="E9">
        <v>0</v>
      </c>
      <c r="F9">
        <v>236</v>
      </c>
      <c r="G9">
        <v>266</v>
      </c>
      <c r="H9">
        <v>264</v>
      </c>
      <c r="I9">
        <v>238</v>
      </c>
      <c r="J9">
        <v>272</v>
      </c>
      <c r="K9">
        <v>319</v>
      </c>
      <c r="L9">
        <v>267</v>
      </c>
      <c r="M9">
        <v>289</v>
      </c>
      <c r="N9">
        <v>308</v>
      </c>
      <c r="O9">
        <v>276</v>
      </c>
      <c r="P9">
        <v>295</v>
      </c>
      <c r="Q9">
        <v>284</v>
      </c>
      <c r="R9">
        <v>292</v>
      </c>
      <c r="S9">
        <v>272</v>
      </c>
      <c r="T9">
        <v>295</v>
      </c>
      <c r="U9">
        <v>286</v>
      </c>
      <c r="V9">
        <v>260</v>
      </c>
      <c r="W9">
        <v>281</v>
      </c>
      <c r="X9">
        <v>322</v>
      </c>
      <c r="Y9">
        <v>261</v>
      </c>
      <c r="Z9">
        <v>314</v>
      </c>
      <c r="AA9">
        <v>266</v>
      </c>
      <c r="AB9">
        <v>278</v>
      </c>
      <c r="AC9">
        <v>262</v>
      </c>
      <c r="AD9">
        <v>292</v>
      </c>
      <c r="AE9">
        <v>0</v>
      </c>
      <c r="AF9">
        <v>0</v>
      </c>
      <c r="AG9">
        <v>0</v>
      </c>
      <c r="AH9">
        <v>64</v>
      </c>
      <c r="AI9">
        <v>55</v>
      </c>
      <c r="AJ9">
        <v>60</v>
      </c>
      <c r="AK9">
        <v>90</v>
      </c>
      <c r="AL9">
        <v>86</v>
      </c>
      <c r="AM9">
        <v>74</v>
      </c>
      <c r="AN9">
        <v>80</v>
      </c>
      <c r="AO9">
        <v>90</v>
      </c>
      <c r="AP9">
        <v>86</v>
      </c>
      <c r="AQ9">
        <v>100</v>
      </c>
      <c r="AR9">
        <v>109</v>
      </c>
      <c r="AS9">
        <v>109</v>
      </c>
      <c r="AT9">
        <v>108</v>
      </c>
      <c r="AU9">
        <v>98</v>
      </c>
      <c r="AV9">
        <v>109</v>
      </c>
      <c r="AW9">
        <v>131</v>
      </c>
      <c r="AX9">
        <v>120</v>
      </c>
      <c r="AY9">
        <v>128</v>
      </c>
      <c r="AZ9">
        <v>124</v>
      </c>
      <c r="BA9">
        <v>134</v>
      </c>
      <c r="BB9">
        <v>128</v>
      </c>
      <c r="BC9">
        <v>157</v>
      </c>
      <c r="BD9">
        <v>168</v>
      </c>
      <c r="BE9">
        <v>141</v>
      </c>
      <c r="BF9">
        <v>139</v>
      </c>
      <c r="BG9">
        <v>0</v>
      </c>
      <c r="BH9">
        <v>0</v>
      </c>
      <c r="BI9">
        <v>0</v>
      </c>
      <c r="BJ9">
        <v>160</v>
      </c>
      <c r="BK9">
        <v>183</v>
      </c>
      <c r="BL9">
        <v>152</v>
      </c>
      <c r="BM9">
        <v>151</v>
      </c>
      <c r="BN9">
        <v>158</v>
      </c>
      <c r="BO9">
        <v>178</v>
      </c>
      <c r="BP9">
        <v>178</v>
      </c>
      <c r="BQ9">
        <v>183</v>
      </c>
      <c r="BR9">
        <v>160</v>
      </c>
      <c r="BS9">
        <v>162</v>
      </c>
      <c r="BT9">
        <v>162</v>
      </c>
      <c r="BU9">
        <v>166</v>
      </c>
      <c r="BV9">
        <v>197</v>
      </c>
      <c r="BW9">
        <v>188</v>
      </c>
      <c r="BX9">
        <v>209</v>
      </c>
      <c r="BY9">
        <v>177</v>
      </c>
      <c r="BZ9">
        <v>185</v>
      </c>
      <c r="CA9">
        <v>186</v>
      </c>
      <c r="CB9">
        <v>186</v>
      </c>
      <c r="CC9">
        <v>212</v>
      </c>
      <c r="CD9">
        <v>213</v>
      </c>
      <c r="CE9">
        <v>200</v>
      </c>
      <c r="CF9">
        <v>199</v>
      </c>
      <c r="CG9">
        <v>198</v>
      </c>
      <c r="CH9">
        <v>206</v>
      </c>
      <c r="CI9">
        <v>0</v>
      </c>
      <c r="CJ9">
        <v>0</v>
      </c>
      <c r="CK9">
        <v>0</v>
      </c>
      <c r="CL9">
        <v>33</v>
      </c>
      <c r="CM9">
        <v>35</v>
      </c>
      <c r="CN9">
        <v>30</v>
      </c>
      <c r="CO9">
        <v>39</v>
      </c>
      <c r="CP9">
        <v>28</v>
      </c>
      <c r="CQ9">
        <v>40</v>
      </c>
      <c r="CR9">
        <v>36</v>
      </c>
      <c r="CS9">
        <v>28</v>
      </c>
      <c r="CT9">
        <v>38</v>
      </c>
      <c r="CU9">
        <v>35</v>
      </c>
      <c r="CV9">
        <v>40</v>
      </c>
      <c r="CW9">
        <v>34</v>
      </c>
      <c r="CX9">
        <v>41</v>
      </c>
      <c r="CY9">
        <v>34</v>
      </c>
      <c r="CZ9">
        <v>42</v>
      </c>
      <c r="DA9">
        <v>36</v>
      </c>
      <c r="DB9">
        <v>43</v>
      </c>
      <c r="DC9">
        <v>49</v>
      </c>
      <c r="DD9">
        <v>41</v>
      </c>
      <c r="DE9">
        <v>37</v>
      </c>
      <c r="DF9">
        <v>44</v>
      </c>
      <c r="DG9">
        <v>42</v>
      </c>
      <c r="DH9">
        <v>34</v>
      </c>
      <c r="DI9">
        <v>52</v>
      </c>
      <c r="DJ9">
        <v>48</v>
      </c>
      <c r="DK9">
        <v>0</v>
      </c>
      <c r="DL9">
        <v>0</v>
      </c>
      <c r="DM9">
        <v>0</v>
      </c>
      <c r="DN9">
        <v>0</v>
      </c>
      <c r="DO9">
        <v>2</v>
      </c>
      <c r="DP9">
        <v>0</v>
      </c>
      <c r="DQ9">
        <v>2</v>
      </c>
      <c r="DR9">
        <v>3</v>
      </c>
      <c r="DS9">
        <v>1</v>
      </c>
      <c r="DT9">
        <v>1</v>
      </c>
      <c r="DU9">
        <v>6</v>
      </c>
      <c r="DV9">
        <v>2</v>
      </c>
      <c r="DW9">
        <v>5</v>
      </c>
      <c r="DX9">
        <v>1</v>
      </c>
      <c r="DY9">
        <v>1</v>
      </c>
      <c r="DZ9">
        <v>3</v>
      </c>
      <c r="EA9">
        <v>5</v>
      </c>
      <c r="EB9">
        <v>6</v>
      </c>
      <c r="EC9">
        <v>5</v>
      </c>
      <c r="ED9">
        <v>5</v>
      </c>
      <c r="EE9">
        <v>5</v>
      </c>
      <c r="EF9">
        <v>5</v>
      </c>
      <c r="EG9">
        <v>6</v>
      </c>
      <c r="EH9">
        <v>11</v>
      </c>
      <c r="EI9">
        <v>12</v>
      </c>
      <c r="EJ9">
        <v>8</v>
      </c>
      <c r="EK9">
        <v>12</v>
      </c>
      <c r="EL9">
        <v>6</v>
      </c>
      <c r="EM9">
        <v>0</v>
      </c>
      <c r="EN9">
        <v>0</v>
      </c>
      <c r="EO9">
        <v>0</v>
      </c>
      <c r="EP9">
        <v>5</v>
      </c>
      <c r="EQ9">
        <v>0</v>
      </c>
      <c r="ER9">
        <v>5</v>
      </c>
      <c r="ES9">
        <v>10</v>
      </c>
      <c r="ET9">
        <v>5</v>
      </c>
      <c r="EU9">
        <v>10</v>
      </c>
      <c r="EV9">
        <v>0</v>
      </c>
      <c r="EW9">
        <v>15</v>
      </c>
      <c r="EX9">
        <v>30</v>
      </c>
      <c r="EY9">
        <v>5</v>
      </c>
      <c r="EZ9">
        <v>15</v>
      </c>
      <c r="FA9">
        <v>0</v>
      </c>
      <c r="FB9">
        <v>10</v>
      </c>
      <c r="FC9">
        <v>15</v>
      </c>
      <c r="FD9">
        <v>10</v>
      </c>
      <c r="FE9">
        <v>40</v>
      </c>
      <c r="FF9">
        <v>20</v>
      </c>
      <c r="FG9">
        <v>20</v>
      </c>
      <c r="FH9">
        <v>20</v>
      </c>
      <c r="FI9">
        <v>20</v>
      </c>
      <c r="FJ9">
        <v>15</v>
      </c>
      <c r="FK9">
        <v>35</v>
      </c>
      <c r="FL9">
        <v>75</v>
      </c>
      <c r="FM9">
        <v>45</v>
      </c>
      <c r="FN9">
        <v>30</v>
      </c>
      <c r="FO9">
        <v>0</v>
      </c>
      <c r="FP9">
        <v>0</v>
      </c>
      <c r="FQ9">
        <v>5644</v>
      </c>
      <c r="FR9">
        <v>6118</v>
      </c>
      <c r="FS9">
        <v>6463</v>
      </c>
      <c r="FT9">
        <v>6768</v>
      </c>
      <c r="FU9">
        <v>7002</v>
      </c>
      <c r="FV9">
        <v>7320</v>
      </c>
      <c r="FW9">
        <v>7617</v>
      </c>
      <c r="FX9">
        <v>7820</v>
      </c>
      <c r="FY9">
        <v>8013</v>
      </c>
      <c r="FZ9">
        <v>8175</v>
      </c>
      <c r="GA9">
        <v>8333</v>
      </c>
      <c r="GB9">
        <v>8403</v>
      </c>
      <c r="GC9">
        <v>8537</v>
      </c>
      <c r="GD9">
        <v>8578</v>
      </c>
      <c r="GE9">
        <v>8638</v>
      </c>
      <c r="GF9">
        <v>8689</v>
      </c>
      <c r="GG9">
        <v>8743</v>
      </c>
      <c r="GH9">
        <v>8778</v>
      </c>
      <c r="GI9">
        <v>8803</v>
      </c>
      <c r="GJ9">
        <v>8831</v>
      </c>
      <c r="GK9">
        <v>8848</v>
      </c>
      <c r="GL9">
        <v>8899</v>
      </c>
      <c r="GM9">
        <v>8831</v>
      </c>
      <c r="GN9">
        <v>8853</v>
      </c>
      <c r="GO9">
        <v>8823</v>
      </c>
      <c r="GP9">
        <v>8829</v>
      </c>
      <c r="GQ9">
        <v>0</v>
      </c>
      <c r="GR9">
        <v>0</v>
      </c>
      <c r="GS9">
        <v>622</v>
      </c>
      <c r="GT9">
        <v>727</v>
      </c>
      <c r="GU9">
        <v>883</v>
      </c>
      <c r="GV9">
        <v>1020</v>
      </c>
      <c r="GW9">
        <v>1184</v>
      </c>
      <c r="GX9">
        <v>1319</v>
      </c>
      <c r="GY9">
        <v>1456</v>
      </c>
      <c r="GZ9">
        <v>1607</v>
      </c>
      <c r="HA9">
        <v>1724</v>
      </c>
      <c r="HB9">
        <v>1861</v>
      </c>
      <c r="HC9">
        <v>1970</v>
      </c>
      <c r="HD9">
        <v>2109</v>
      </c>
      <c r="HE9">
        <v>2231</v>
      </c>
      <c r="HF9">
        <v>2354</v>
      </c>
      <c r="HG9">
        <v>2450</v>
      </c>
      <c r="HH9">
        <v>2563</v>
      </c>
      <c r="HI9">
        <v>2681</v>
      </c>
      <c r="HJ9">
        <v>2781</v>
      </c>
      <c r="HK9">
        <v>2880</v>
      </c>
      <c r="HL9">
        <v>2944</v>
      </c>
      <c r="HM9">
        <v>3036</v>
      </c>
      <c r="HN9">
        <v>3092</v>
      </c>
      <c r="HO9">
        <v>3195</v>
      </c>
      <c r="HP9">
        <v>3211</v>
      </c>
      <c r="HQ9">
        <v>3277</v>
      </c>
      <c r="HR9">
        <v>3327</v>
      </c>
      <c r="HS9">
        <v>0</v>
      </c>
      <c r="HT9">
        <v>0</v>
      </c>
      <c r="HU9">
        <v>52</v>
      </c>
      <c r="HV9">
        <v>57</v>
      </c>
      <c r="HW9">
        <v>64</v>
      </c>
      <c r="HX9">
        <v>78</v>
      </c>
      <c r="HY9">
        <v>86</v>
      </c>
      <c r="HZ9">
        <v>99</v>
      </c>
      <c r="IA9">
        <v>108</v>
      </c>
      <c r="IB9">
        <v>113</v>
      </c>
      <c r="IC9">
        <v>126</v>
      </c>
      <c r="ID9">
        <v>140</v>
      </c>
      <c r="IE9">
        <v>153</v>
      </c>
      <c r="IF9">
        <v>168</v>
      </c>
      <c r="IG9">
        <v>179</v>
      </c>
      <c r="IH9">
        <v>195</v>
      </c>
      <c r="II9">
        <v>205</v>
      </c>
      <c r="IJ9">
        <v>216</v>
      </c>
      <c r="IK9">
        <v>235</v>
      </c>
      <c r="IL9">
        <v>253</v>
      </c>
      <c r="IM9">
        <v>271</v>
      </c>
      <c r="IN9">
        <v>278</v>
      </c>
      <c r="IO9">
        <v>291</v>
      </c>
      <c r="IP9">
        <v>301</v>
      </c>
      <c r="IQ9">
        <v>301</v>
      </c>
      <c r="IR9">
        <v>323</v>
      </c>
      <c r="IS9">
        <v>326</v>
      </c>
      <c r="IT9">
        <v>355</v>
      </c>
      <c r="IU9">
        <v>0</v>
      </c>
      <c r="IV9">
        <v>0</v>
      </c>
      <c r="IW9">
        <v>2</v>
      </c>
      <c r="IX9">
        <v>1</v>
      </c>
      <c r="IY9">
        <v>3</v>
      </c>
      <c r="IZ9">
        <v>2</v>
      </c>
      <c r="JA9">
        <v>2</v>
      </c>
      <c r="JB9">
        <v>4</v>
      </c>
      <c r="JC9">
        <v>4</v>
      </c>
      <c r="JD9">
        <v>6</v>
      </c>
      <c r="JE9">
        <v>10</v>
      </c>
      <c r="JF9">
        <v>5</v>
      </c>
      <c r="JG9">
        <v>10</v>
      </c>
      <c r="JH9">
        <v>6</v>
      </c>
      <c r="JI9">
        <v>6</v>
      </c>
      <c r="JJ9">
        <v>7</v>
      </c>
      <c r="JK9">
        <v>9</v>
      </c>
      <c r="JL9">
        <v>13</v>
      </c>
      <c r="JM9">
        <v>10</v>
      </c>
      <c r="JN9">
        <v>11</v>
      </c>
      <c r="JO9">
        <v>10</v>
      </c>
      <c r="JP9">
        <v>11</v>
      </c>
      <c r="JQ9">
        <v>13</v>
      </c>
      <c r="JR9">
        <v>21</v>
      </c>
      <c r="JS9">
        <v>26</v>
      </c>
      <c r="JT9">
        <v>19</v>
      </c>
      <c r="JU9">
        <v>22</v>
      </c>
      <c r="JV9">
        <v>24</v>
      </c>
      <c r="JW9">
        <v>0</v>
      </c>
      <c r="JX9">
        <v>0</v>
      </c>
      <c r="JY9">
        <v>0</v>
      </c>
      <c r="JZ9">
        <v>4</v>
      </c>
      <c r="KA9">
        <v>8</v>
      </c>
      <c r="KB9">
        <v>13</v>
      </c>
      <c r="KC9">
        <v>24</v>
      </c>
      <c r="KD9">
        <v>32</v>
      </c>
      <c r="KE9">
        <v>40</v>
      </c>
      <c r="KF9">
        <v>51</v>
      </c>
      <c r="KG9">
        <v>68</v>
      </c>
      <c r="KH9">
        <v>87</v>
      </c>
      <c r="KI9">
        <v>104</v>
      </c>
      <c r="KJ9">
        <v>123</v>
      </c>
      <c r="KK9">
        <v>147</v>
      </c>
      <c r="KL9">
        <v>164</v>
      </c>
      <c r="KM9">
        <v>183</v>
      </c>
      <c r="KN9">
        <v>206</v>
      </c>
      <c r="KO9">
        <v>232</v>
      </c>
      <c r="KP9">
        <v>251</v>
      </c>
      <c r="KQ9">
        <v>279</v>
      </c>
      <c r="KR9">
        <v>306</v>
      </c>
      <c r="KS9">
        <v>336</v>
      </c>
      <c r="KT9">
        <v>367</v>
      </c>
      <c r="KU9">
        <v>401</v>
      </c>
      <c r="KV9">
        <v>439</v>
      </c>
      <c r="KW9">
        <v>472</v>
      </c>
      <c r="KX9">
        <v>490</v>
      </c>
      <c r="KY9">
        <v>0</v>
      </c>
      <c r="KZ9">
        <v>0</v>
      </c>
      <c r="LA9">
        <v>0</v>
      </c>
      <c r="LB9">
        <v>251</v>
      </c>
      <c r="LC9">
        <v>507</v>
      </c>
      <c r="LD9">
        <v>769</v>
      </c>
      <c r="LE9">
        <v>968</v>
      </c>
      <c r="LF9">
        <v>1217</v>
      </c>
      <c r="LG9">
        <v>1430</v>
      </c>
      <c r="LH9">
        <v>1647</v>
      </c>
      <c r="LI9">
        <v>1865</v>
      </c>
      <c r="LJ9">
        <v>2064</v>
      </c>
      <c r="LK9">
        <v>2256</v>
      </c>
      <c r="LL9">
        <v>2468</v>
      </c>
      <c r="LM9">
        <v>2669</v>
      </c>
      <c r="LN9">
        <v>2874</v>
      </c>
      <c r="LO9">
        <v>3087</v>
      </c>
      <c r="LP9">
        <v>3302</v>
      </c>
      <c r="LQ9">
        <v>3503</v>
      </c>
      <c r="LR9">
        <v>3723</v>
      </c>
      <c r="LS9">
        <v>3900</v>
      </c>
      <c r="LT9">
        <v>4112</v>
      </c>
      <c r="LU9">
        <v>4304</v>
      </c>
      <c r="LV9">
        <v>4525</v>
      </c>
      <c r="LW9">
        <v>4728</v>
      </c>
      <c r="LX9">
        <v>4916</v>
      </c>
      <c r="LY9">
        <v>5113</v>
      </c>
      <c r="LZ9">
        <v>5319</v>
      </c>
      <c r="MA9">
        <v>0</v>
      </c>
      <c r="MB9">
        <v>0</v>
      </c>
      <c r="MC9">
        <v>1536</v>
      </c>
      <c r="MD9">
        <v>1594</v>
      </c>
      <c r="ME9">
        <v>1685</v>
      </c>
      <c r="MF9">
        <v>1732</v>
      </c>
      <c r="MG9">
        <v>1769</v>
      </c>
      <c r="MH9">
        <v>1817</v>
      </c>
      <c r="MI9">
        <v>1867</v>
      </c>
      <c r="MJ9">
        <v>1927</v>
      </c>
      <c r="MK9">
        <v>1983</v>
      </c>
      <c r="ML9">
        <v>2037</v>
      </c>
      <c r="MM9">
        <v>2089</v>
      </c>
      <c r="MN9">
        <v>2121</v>
      </c>
      <c r="MO9">
        <v>2166</v>
      </c>
      <c r="MP9">
        <v>2221</v>
      </c>
      <c r="MQ9">
        <v>2272</v>
      </c>
      <c r="MR9">
        <v>2367</v>
      </c>
      <c r="MS9">
        <v>2390</v>
      </c>
      <c r="MT9">
        <v>2429</v>
      </c>
      <c r="MU9">
        <v>2464</v>
      </c>
      <c r="MV9">
        <v>2501</v>
      </c>
      <c r="MW9">
        <v>2551</v>
      </c>
      <c r="MX9">
        <v>2587</v>
      </c>
      <c r="MY9">
        <v>2606</v>
      </c>
      <c r="MZ9">
        <v>2634</v>
      </c>
      <c r="NA9">
        <v>2652</v>
      </c>
      <c r="NB9">
        <v>2690</v>
      </c>
      <c r="NC9">
        <v>0</v>
      </c>
      <c r="ND9">
        <v>0</v>
      </c>
      <c r="NE9">
        <v>0</v>
      </c>
      <c r="NF9">
        <v>33</v>
      </c>
      <c r="NG9">
        <v>68</v>
      </c>
      <c r="NH9">
        <v>98</v>
      </c>
      <c r="NI9">
        <v>137</v>
      </c>
      <c r="NJ9">
        <v>165</v>
      </c>
      <c r="NK9">
        <v>205</v>
      </c>
      <c r="NL9">
        <v>241</v>
      </c>
      <c r="NM9">
        <v>270</v>
      </c>
      <c r="NN9">
        <v>307</v>
      </c>
      <c r="NO9">
        <v>342</v>
      </c>
      <c r="NP9">
        <v>382</v>
      </c>
      <c r="NQ9">
        <v>416</v>
      </c>
      <c r="NR9">
        <v>457</v>
      </c>
      <c r="NS9">
        <v>491</v>
      </c>
      <c r="NT9">
        <v>533</v>
      </c>
      <c r="NU9">
        <v>570</v>
      </c>
      <c r="NV9">
        <v>613</v>
      </c>
      <c r="NW9">
        <v>662</v>
      </c>
      <c r="NX9">
        <v>703</v>
      </c>
      <c r="NY9">
        <v>740</v>
      </c>
      <c r="NZ9">
        <v>785</v>
      </c>
      <c r="OA9">
        <v>827</v>
      </c>
      <c r="OB9">
        <v>862</v>
      </c>
      <c r="OC9">
        <v>915</v>
      </c>
      <c r="OD9">
        <v>963</v>
      </c>
      <c r="OE9">
        <v>0</v>
      </c>
      <c r="OF9">
        <v>0</v>
      </c>
      <c r="OG9">
        <v>2162</v>
      </c>
      <c r="OH9">
        <v>2284</v>
      </c>
      <c r="OI9">
        <v>2442</v>
      </c>
      <c r="OJ9">
        <v>2588</v>
      </c>
      <c r="OK9">
        <v>2690</v>
      </c>
      <c r="OL9">
        <v>2826</v>
      </c>
      <c r="OM9">
        <v>3026</v>
      </c>
      <c r="ON9">
        <v>3164</v>
      </c>
      <c r="OO9">
        <v>3313</v>
      </c>
      <c r="OP9">
        <v>3484</v>
      </c>
      <c r="OQ9">
        <v>3613</v>
      </c>
      <c r="OR9">
        <v>3744</v>
      </c>
      <c r="OS9">
        <v>3868</v>
      </c>
      <c r="OT9">
        <v>3994</v>
      </c>
      <c r="OU9">
        <v>4110</v>
      </c>
      <c r="OV9">
        <v>4236</v>
      </c>
      <c r="OW9">
        <v>4331</v>
      </c>
      <c r="OX9">
        <v>4404</v>
      </c>
      <c r="OY9">
        <v>4487</v>
      </c>
      <c r="OZ9">
        <v>4617</v>
      </c>
      <c r="PA9">
        <v>4667</v>
      </c>
      <c r="PB9">
        <v>4778</v>
      </c>
      <c r="PC9">
        <v>4792</v>
      </c>
      <c r="PD9">
        <v>4826</v>
      </c>
      <c r="PE9">
        <v>4880</v>
      </c>
      <c r="PF9">
        <v>4978</v>
      </c>
      <c r="PG9">
        <v>0</v>
      </c>
      <c r="PH9">
        <v>0</v>
      </c>
      <c r="PI9">
        <v>0</v>
      </c>
      <c r="PJ9">
        <v>64</v>
      </c>
      <c r="PK9">
        <v>119</v>
      </c>
      <c r="PL9">
        <v>179</v>
      </c>
      <c r="PM9">
        <v>269</v>
      </c>
      <c r="PN9">
        <v>355</v>
      </c>
      <c r="PO9">
        <v>429</v>
      </c>
      <c r="PP9">
        <v>510</v>
      </c>
      <c r="PQ9">
        <v>601</v>
      </c>
      <c r="PR9">
        <v>687</v>
      </c>
      <c r="PS9">
        <v>788</v>
      </c>
      <c r="PT9">
        <v>898</v>
      </c>
      <c r="PU9">
        <v>1008</v>
      </c>
      <c r="PV9">
        <v>1116</v>
      </c>
      <c r="PW9">
        <v>1214</v>
      </c>
      <c r="PX9">
        <v>1324</v>
      </c>
      <c r="PY9">
        <v>1456</v>
      </c>
      <c r="PZ9">
        <v>1577</v>
      </c>
      <c r="QA9">
        <v>1707</v>
      </c>
      <c r="QB9">
        <v>1831</v>
      </c>
      <c r="QC9">
        <v>1967</v>
      </c>
      <c r="QD9">
        <v>2095</v>
      </c>
      <c r="QE9">
        <v>2257</v>
      </c>
      <c r="QF9">
        <v>2424</v>
      </c>
      <c r="QG9">
        <v>2566</v>
      </c>
      <c r="QH9">
        <v>2706</v>
      </c>
      <c r="QI9">
        <v>0</v>
      </c>
      <c r="QJ9">
        <v>0</v>
      </c>
      <c r="QK9">
        <v>7492</v>
      </c>
      <c r="QL9">
        <v>8173</v>
      </c>
      <c r="QM9">
        <v>8696</v>
      </c>
      <c r="QN9">
        <v>9121</v>
      </c>
      <c r="QO9">
        <v>9406</v>
      </c>
      <c r="QP9">
        <v>9655</v>
      </c>
      <c r="QQ9">
        <v>9880</v>
      </c>
      <c r="QR9">
        <v>10078</v>
      </c>
      <c r="QS9">
        <v>10308</v>
      </c>
      <c r="QT9">
        <v>10473</v>
      </c>
      <c r="QU9">
        <v>10653</v>
      </c>
      <c r="QV9">
        <v>10723</v>
      </c>
      <c r="QW9">
        <v>10864</v>
      </c>
      <c r="QX9">
        <v>10953</v>
      </c>
      <c r="QY9">
        <v>11008</v>
      </c>
      <c r="QZ9">
        <v>11050</v>
      </c>
      <c r="RA9">
        <v>11052</v>
      </c>
      <c r="RB9">
        <v>11102</v>
      </c>
      <c r="RC9">
        <v>11123</v>
      </c>
      <c r="RD9">
        <v>11222</v>
      </c>
      <c r="RE9">
        <v>11263</v>
      </c>
      <c r="RF9">
        <v>11269</v>
      </c>
      <c r="RG9">
        <v>11224</v>
      </c>
      <c r="RH9">
        <v>11234</v>
      </c>
      <c r="RI9">
        <v>11266</v>
      </c>
      <c r="RJ9">
        <v>11362</v>
      </c>
      <c r="RK9">
        <v>0</v>
      </c>
      <c r="RL9">
        <v>0</v>
      </c>
      <c r="RM9">
        <v>8388</v>
      </c>
      <c r="RN9">
        <v>8208</v>
      </c>
      <c r="RO9">
        <v>8017</v>
      </c>
      <c r="RP9">
        <v>7913</v>
      </c>
      <c r="RQ9">
        <v>7840</v>
      </c>
      <c r="RR9">
        <v>7773</v>
      </c>
      <c r="RS9">
        <v>7717</v>
      </c>
      <c r="RT9">
        <v>7641</v>
      </c>
      <c r="RU9">
        <v>7611</v>
      </c>
      <c r="RV9">
        <v>7568</v>
      </c>
      <c r="RW9">
        <v>7499</v>
      </c>
      <c r="RX9">
        <v>7478</v>
      </c>
      <c r="RY9">
        <v>7386</v>
      </c>
      <c r="RZ9">
        <v>7377</v>
      </c>
      <c r="SA9">
        <v>7403</v>
      </c>
      <c r="SB9">
        <v>7388</v>
      </c>
      <c r="SC9">
        <v>7444</v>
      </c>
      <c r="SD9">
        <v>7468</v>
      </c>
      <c r="SE9">
        <v>7469</v>
      </c>
      <c r="SF9">
        <v>7460</v>
      </c>
      <c r="SG9">
        <v>7462</v>
      </c>
      <c r="SH9">
        <v>7403</v>
      </c>
      <c r="SI9">
        <v>7366</v>
      </c>
      <c r="SJ9">
        <v>7367</v>
      </c>
      <c r="SK9">
        <v>7394</v>
      </c>
      <c r="SL9">
        <v>7398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715495.14009999996</v>
      </c>
      <c r="SU9">
        <v>722840.26760000002</v>
      </c>
      <c r="SV9">
        <v>720489.92260000005</v>
      </c>
      <c r="SW9">
        <v>716768.77190000005</v>
      </c>
      <c r="SX9">
        <v>709960.96270000003</v>
      </c>
      <c r="SY9">
        <v>702604.40040000004</v>
      </c>
      <c r="SZ9">
        <v>687870.40139999997</v>
      </c>
      <c r="TA9">
        <v>678485.10149999999</v>
      </c>
      <c r="TB9">
        <v>661887.00020000001</v>
      </c>
      <c r="TC9">
        <v>647103.55319999997</v>
      </c>
      <c r="TD9">
        <v>631965.19039999996</v>
      </c>
      <c r="TE9">
        <v>617371.55220000003</v>
      </c>
      <c r="TF9">
        <v>601789.33550000004</v>
      </c>
      <c r="TG9">
        <v>585925.48450000002</v>
      </c>
      <c r="TH9">
        <v>570669.08499999996</v>
      </c>
      <c r="TI9">
        <v>555114.21750000003</v>
      </c>
      <c r="TJ9">
        <v>542052.33380000002</v>
      </c>
      <c r="TK9">
        <v>522243.05339999998</v>
      </c>
      <c r="TL9">
        <v>508295.22120000003</v>
      </c>
      <c r="TM9">
        <v>491818.22369999997</v>
      </c>
      <c r="TN9">
        <v>477818.1361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248276.62</v>
      </c>
      <c r="TW9">
        <v>266081.80570000003</v>
      </c>
      <c r="TX9">
        <v>285123.13410000002</v>
      </c>
      <c r="TY9">
        <v>296972.76069999998</v>
      </c>
      <c r="TZ9">
        <v>311235.0526</v>
      </c>
      <c r="UA9">
        <v>319868.24790000002</v>
      </c>
      <c r="UB9">
        <v>332463.72029999999</v>
      </c>
      <c r="UC9">
        <v>341452.28720000002</v>
      </c>
      <c r="UD9">
        <v>349783.79849999998</v>
      </c>
      <c r="UE9">
        <v>353445.2023</v>
      </c>
      <c r="UF9">
        <v>358977.63160000002</v>
      </c>
      <c r="UG9">
        <v>364567.85340000002</v>
      </c>
      <c r="UH9">
        <v>367151.5122</v>
      </c>
      <c r="UI9">
        <v>369147.21429999999</v>
      </c>
      <c r="UJ9">
        <v>366359.6949</v>
      </c>
      <c r="UK9">
        <v>366804.30619999999</v>
      </c>
      <c r="UL9">
        <v>362689.44660000002</v>
      </c>
      <c r="UM9">
        <v>363855.6067</v>
      </c>
      <c r="UN9">
        <v>355026.924</v>
      </c>
      <c r="UO9">
        <v>351771.13559999998</v>
      </c>
      <c r="UP9">
        <v>346736.32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329575.98220000003</v>
      </c>
      <c r="UY9">
        <v>349065.47100000002</v>
      </c>
      <c r="UZ9">
        <v>354588.26169999997</v>
      </c>
      <c r="VA9">
        <v>383865.63250000001</v>
      </c>
      <c r="VB9">
        <v>414094.53350000002</v>
      </c>
      <c r="VC9">
        <v>439365.21240000002</v>
      </c>
      <c r="VD9">
        <v>468388.5759</v>
      </c>
      <c r="VE9">
        <v>484521.23839999997</v>
      </c>
      <c r="VF9">
        <v>512456.69839999999</v>
      </c>
      <c r="VG9">
        <v>523045.17389999999</v>
      </c>
      <c r="VH9">
        <v>535059.23540000001</v>
      </c>
      <c r="VI9">
        <v>565169.54480000003</v>
      </c>
      <c r="VJ9">
        <v>590737.01639999996</v>
      </c>
      <c r="VK9">
        <v>614335.66689999995</v>
      </c>
      <c r="VL9">
        <v>611848.65619999997</v>
      </c>
      <c r="VM9">
        <v>621806.10100000002</v>
      </c>
      <c r="VN9">
        <v>624440.78469999996</v>
      </c>
      <c r="VO9">
        <v>606253.18900000001</v>
      </c>
      <c r="VP9">
        <v>631615.5858</v>
      </c>
      <c r="VQ9">
        <v>618914.54799999995</v>
      </c>
      <c r="VR9">
        <v>654341.12970000005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125429.8057</v>
      </c>
      <c r="WA9">
        <v>121776.5104</v>
      </c>
      <c r="WB9">
        <v>177344.4326</v>
      </c>
      <c r="WC9">
        <v>286965.10129999998</v>
      </c>
      <c r="WD9">
        <v>139303.4472</v>
      </c>
      <c r="WE9">
        <v>270492.13059999997</v>
      </c>
      <c r="WF9">
        <v>157568.23139999999</v>
      </c>
      <c r="WG9">
        <v>152978.86540000001</v>
      </c>
      <c r="WH9">
        <v>173277.03200000001</v>
      </c>
      <c r="WI9">
        <v>216295.87909999999</v>
      </c>
      <c r="WJ9">
        <v>303327.55430000002</v>
      </c>
      <c r="WK9">
        <v>226532.90090000001</v>
      </c>
      <c r="WL9">
        <v>241928.34080000001</v>
      </c>
      <c r="WM9">
        <v>213528.98569999999</v>
      </c>
      <c r="WN9">
        <v>228040.6643</v>
      </c>
      <c r="WO9">
        <v>261653.0129</v>
      </c>
      <c r="WP9">
        <v>410359.46759999997</v>
      </c>
      <c r="WQ9">
        <v>493266.11910000001</v>
      </c>
      <c r="WR9">
        <v>349964.7597</v>
      </c>
      <c r="WS9">
        <v>393419.76049999997</v>
      </c>
      <c r="WT9">
        <v>416684.65360000002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38500000</v>
      </c>
      <c r="ZG9">
        <v>38400000</v>
      </c>
      <c r="ZH9">
        <v>38500000</v>
      </c>
      <c r="ZI9">
        <v>38400000</v>
      </c>
      <c r="ZJ9">
        <v>38300000</v>
      </c>
      <c r="ZK9">
        <v>38200000</v>
      </c>
      <c r="ZL9">
        <v>37600000</v>
      </c>
      <c r="ZM9">
        <v>37300000</v>
      </c>
      <c r="ZN9">
        <v>37100000</v>
      </c>
      <c r="ZO9">
        <v>36900000</v>
      </c>
      <c r="ZP9">
        <v>37300000</v>
      </c>
      <c r="ZQ9">
        <v>36600000</v>
      </c>
      <c r="ZR9">
        <v>36100000</v>
      </c>
      <c r="ZS9">
        <v>35500000</v>
      </c>
      <c r="ZT9">
        <v>35000000</v>
      </c>
      <c r="ZU9">
        <v>34700000</v>
      </c>
      <c r="ZV9">
        <v>34200000</v>
      </c>
      <c r="ZW9">
        <v>33400000</v>
      </c>
      <c r="ZX9">
        <v>32800000</v>
      </c>
      <c r="ZY9">
        <v>32000000</v>
      </c>
      <c r="ZZ9">
        <v>31600000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6510000</v>
      </c>
      <c r="ABK9">
        <v>6770000</v>
      </c>
      <c r="ABL9">
        <v>6870000</v>
      </c>
      <c r="ABM9">
        <v>6980000</v>
      </c>
      <c r="ABN9">
        <v>7130000</v>
      </c>
      <c r="ABO9">
        <v>7180000</v>
      </c>
      <c r="ABP9">
        <v>7220000</v>
      </c>
      <c r="ABQ9">
        <v>7240000</v>
      </c>
      <c r="ABR9">
        <v>7260000</v>
      </c>
      <c r="ABS9">
        <v>7260000</v>
      </c>
      <c r="ABT9">
        <v>7260000</v>
      </c>
      <c r="ABU9">
        <v>7210000</v>
      </c>
      <c r="ABV9">
        <v>7120000</v>
      </c>
      <c r="ABW9">
        <v>7040000</v>
      </c>
      <c r="ABX9">
        <v>7030000</v>
      </c>
      <c r="ABY9">
        <v>6900000</v>
      </c>
      <c r="ABZ9">
        <v>6860000</v>
      </c>
      <c r="ACA9">
        <v>6680000</v>
      </c>
      <c r="ACB9">
        <v>6530000</v>
      </c>
      <c r="ACC9">
        <v>6410000</v>
      </c>
      <c r="ACD9">
        <v>6350000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4270000</v>
      </c>
      <c r="ADO9">
        <v>4240000</v>
      </c>
      <c r="ADP9">
        <v>4200000</v>
      </c>
      <c r="ADQ9">
        <v>4170000</v>
      </c>
      <c r="ADR9">
        <v>4110000</v>
      </c>
      <c r="ADS9">
        <v>4060000</v>
      </c>
      <c r="ADT9">
        <v>3970000</v>
      </c>
      <c r="ADU9">
        <v>3910000</v>
      </c>
      <c r="ADV9">
        <v>3820000</v>
      </c>
      <c r="ADW9">
        <v>3730000</v>
      </c>
      <c r="ADX9">
        <v>3640000</v>
      </c>
      <c r="ADY9">
        <v>3530000</v>
      </c>
      <c r="ADZ9">
        <v>3440000</v>
      </c>
      <c r="AEA9">
        <v>3350000</v>
      </c>
      <c r="AEB9">
        <v>3280000</v>
      </c>
      <c r="AEC9">
        <v>3200000</v>
      </c>
      <c r="AED9">
        <v>3110000</v>
      </c>
      <c r="AEE9">
        <v>3000000</v>
      </c>
      <c r="AEF9">
        <v>2920000</v>
      </c>
      <c r="AEG9">
        <v>2840000</v>
      </c>
      <c r="AEH9">
        <v>2780000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5360000</v>
      </c>
      <c r="AEQ9">
        <v>5160000</v>
      </c>
      <c r="AER9">
        <v>4960000</v>
      </c>
      <c r="AES9">
        <v>4800000</v>
      </c>
      <c r="AET9">
        <v>4630000</v>
      </c>
      <c r="AEU9">
        <v>4460000</v>
      </c>
      <c r="AEV9">
        <v>4320000</v>
      </c>
      <c r="AEW9">
        <v>4140000</v>
      </c>
      <c r="AEX9">
        <v>4010000</v>
      </c>
      <c r="AEY9">
        <v>3910000</v>
      </c>
      <c r="AEZ9">
        <v>3790000</v>
      </c>
      <c r="AFA9">
        <v>3710000</v>
      </c>
      <c r="AFB9">
        <v>3610000</v>
      </c>
      <c r="AFC9">
        <v>3510000</v>
      </c>
      <c r="AFD9">
        <v>3400000</v>
      </c>
      <c r="AFE9">
        <v>3300000</v>
      </c>
      <c r="AFF9">
        <v>3180000</v>
      </c>
      <c r="AFG9">
        <v>3070000</v>
      </c>
      <c r="AFH9">
        <v>2980000</v>
      </c>
      <c r="AFI9">
        <v>2910000</v>
      </c>
      <c r="AFJ9">
        <v>2820000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151.89227990000001</v>
      </c>
      <c r="AGU9">
        <v>162.7852518</v>
      </c>
      <c r="AGV9">
        <v>174.4344792</v>
      </c>
      <c r="AGW9">
        <v>181.6839205</v>
      </c>
      <c r="AGX9">
        <v>190.40939789999999</v>
      </c>
      <c r="AGY9">
        <v>195.69107009999999</v>
      </c>
      <c r="AGZ9">
        <v>203.3968098</v>
      </c>
      <c r="AHA9">
        <v>208.89589359999999</v>
      </c>
      <c r="AHB9">
        <v>213.99299959999999</v>
      </c>
      <c r="AHC9">
        <v>216.23299689999999</v>
      </c>
      <c r="AHD9">
        <v>219.6176624</v>
      </c>
      <c r="AHE9">
        <v>223.03768450000001</v>
      </c>
      <c r="AHF9">
        <v>224.61833200000001</v>
      </c>
      <c r="AHG9">
        <v>225.83927560000001</v>
      </c>
      <c r="AHH9">
        <v>224.13390889999999</v>
      </c>
      <c r="AHI9">
        <v>224.40591599999999</v>
      </c>
      <c r="AHJ9">
        <v>221.88850059999999</v>
      </c>
      <c r="AHK9">
        <v>222.6019416</v>
      </c>
      <c r="AHL9">
        <v>217.2006729</v>
      </c>
      <c r="AHM9">
        <v>215.20882560000001</v>
      </c>
      <c r="AHN9">
        <v>212.1285934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22.870388810000001</v>
      </c>
      <c r="AHW9">
        <v>24.222830160000001</v>
      </c>
      <c r="AHX9">
        <v>24.606075220000001</v>
      </c>
      <c r="AHY9">
        <v>26.63773072</v>
      </c>
      <c r="AHZ9">
        <v>28.735416090000001</v>
      </c>
      <c r="AIA9">
        <v>30.489033719999998</v>
      </c>
      <c r="AIB9">
        <v>32.50306278</v>
      </c>
      <c r="AIC9">
        <v>33.622562639999998</v>
      </c>
      <c r="AID9">
        <v>35.56109841</v>
      </c>
      <c r="AIE9">
        <v>36.295868429999999</v>
      </c>
      <c r="AIF9">
        <v>37.129564670000001</v>
      </c>
      <c r="AIG9">
        <v>39.219020579999999</v>
      </c>
      <c r="AIH9">
        <v>40.993233660000001</v>
      </c>
      <c r="AII9">
        <v>42.630823599999999</v>
      </c>
      <c r="AIJ9">
        <v>42.458241530000002</v>
      </c>
      <c r="AIK9">
        <v>43.149222209999998</v>
      </c>
      <c r="AIL9">
        <v>43.332051790000001</v>
      </c>
      <c r="AIM9">
        <v>42.0699532</v>
      </c>
      <c r="AIN9">
        <v>43.829935429999999</v>
      </c>
      <c r="AIO9">
        <v>42.948567590000003</v>
      </c>
      <c r="AIP9">
        <v>45.406937560000003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0.70538151800000004</v>
      </c>
      <c r="AIY9">
        <v>0.68483642499999997</v>
      </c>
      <c r="AIZ9">
        <v>0.99733459999999996</v>
      </c>
      <c r="AJA9">
        <v>1.6138100319999999</v>
      </c>
      <c r="AJB9">
        <v>0.783402928</v>
      </c>
      <c r="AJC9">
        <v>1.5211707350000001</v>
      </c>
      <c r="AJD9">
        <v>0.88611887499999997</v>
      </c>
      <c r="AJE9">
        <v>0.86030958700000004</v>
      </c>
      <c r="AJF9">
        <v>0.97446069700000004</v>
      </c>
      <c r="AJG9">
        <v>1.216386446</v>
      </c>
      <c r="AJH9">
        <v>1.7058278099999999</v>
      </c>
      <c r="AJI9">
        <v>1.2739565420000001</v>
      </c>
      <c r="AJJ9">
        <v>1.360536113</v>
      </c>
      <c r="AJK9">
        <v>1.2008262249999999</v>
      </c>
      <c r="AJL9">
        <v>1.2824357740000001</v>
      </c>
      <c r="AJM9">
        <v>1.471462053</v>
      </c>
      <c r="AJN9">
        <v>2.3077448189999998</v>
      </c>
      <c r="AJO9">
        <v>2.773988224</v>
      </c>
      <c r="AJP9">
        <v>1.9681021750000001</v>
      </c>
      <c r="AJQ9">
        <v>2.2124807290000001</v>
      </c>
      <c r="AJR9">
        <v>2.343315864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131.92351450000001</v>
      </c>
      <c r="AKA9">
        <v>169.71847339999999</v>
      </c>
      <c r="AKB9">
        <v>200.60917000000001</v>
      </c>
      <c r="AKC9">
        <v>258.50594039999999</v>
      </c>
      <c r="AKD9">
        <v>309.78498560000003</v>
      </c>
      <c r="AKE9">
        <v>269.27374420000001</v>
      </c>
      <c r="AKF9">
        <v>262.52161480000001</v>
      </c>
      <c r="AKG9">
        <v>293.23601459999998</v>
      </c>
      <c r="AKH9">
        <v>173.1416059</v>
      </c>
      <c r="AKI9">
        <v>248.70420580000001</v>
      </c>
      <c r="AKJ9">
        <v>245.68362809999999</v>
      </c>
      <c r="AKK9">
        <v>304.79537599999998</v>
      </c>
      <c r="AKL9">
        <v>191.3820877</v>
      </c>
      <c r="AKM9">
        <v>320.2022154</v>
      </c>
      <c r="AKN9">
        <v>283.86537449999997</v>
      </c>
      <c r="AKO9">
        <v>331.6245897</v>
      </c>
      <c r="AKP9">
        <v>271.48999309999999</v>
      </c>
      <c r="AKQ9">
        <v>307.28611569999998</v>
      </c>
      <c r="AKR9">
        <v>322.31862189999998</v>
      </c>
      <c r="AKS9">
        <v>259.78016650000001</v>
      </c>
      <c r="AKT9">
        <v>158.91450599999999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98.353918359999994</v>
      </c>
      <c r="AME9">
        <v>98.116903239999999</v>
      </c>
      <c r="AMF9">
        <v>98.320483280000005</v>
      </c>
      <c r="AMG9">
        <v>98.230822259999997</v>
      </c>
      <c r="AMH9">
        <v>97.966788059999999</v>
      </c>
      <c r="AMI9">
        <v>97.541415970000003</v>
      </c>
      <c r="AMJ9">
        <v>96.15105629</v>
      </c>
      <c r="AMK9">
        <v>95.331103170000006</v>
      </c>
      <c r="AML9">
        <v>94.904651830000006</v>
      </c>
      <c r="AMM9">
        <v>94.256225420000007</v>
      </c>
      <c r="AMN9">
        <v>95.337278459999993</v>
      </c>
      <c r="AMO9">
        <v>93.459869119999993</v>
      </c>
      <c r="AMP9">
        <v>92.218394649999993</v>
      </c>
      <c r="AMQ9">
        <v>90.822514519999999</v>
      </c>
      <c r="AMR9">
        <v>89.501287989999994</v>
      </c>
      <c r="AMS9">
        <v>88.631648569999996</v>
      </c>
      <c r="AMT9">
        <v>87.264493590000001</v>
      </c>
      <c r="AMU9">
        <v>85.345048730000002</v>
      </c>
      <c r="AMV9">
        <v>83.74954674</v>
      </c>
      <c r="AMW9">
        <v>81.865890390000004</v>
      </c>
      <c r="AMX9">
        <v>80.620321410000003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198.68991500000001</v>
      </c>
      <c r="ANG9">
        <v>289.97198100000003</v>
      </c>
      <c r="ANH9">
        <v>229.5615521</v>
      </c>
      <c r="ANI9">
        <v>200.49264890000001</v>
      </c>
      <c r="ANJ9">
        <v>241.41084960000001</v>
      </c>
      <c r="ANK9">
        <v>204.98317539999999</v>
      </c>
      <c r="ANL9">
        <v>208.46554359999999</v>
      </c>
      <c r="ANM9">
        <v>158.15469379999999</v>
      </c>
      <c r="ANN9">
        <v>225.09533049999999</v>
      </c>
      <c r="ANO9">
        <v>183.0657271</v>
      </c>
      <c r="ANP9">
        <v>233.11750090000001</v>
      </c>
      <c r="ANQ9">
        <v>181.44492750000001</v>
      </c>
      <c r="ANR9">
        <v>194.5369742</v>
      </c>
      <c r="ANS9">
        <v>219.55664630000001</v>
      </c>
      <c r="ANT9">
        <v>166.21644979999999</v>
      </c>
      <c r="ANU9">
        <v>149.50779739999999</v>
      </c>
      <c r="ANV9">
        <v>187.72670930000001</v>
      </c>
      <c r="ANW9">
        <v>168.97518890000001</v>
      </c>
      <c r="ANX9">
        <v>120.966143</v>
      </c>
      <c r="ANY9">
        <v>171.7714053</v>
      </c>
      <c r="ANZ9">
        <v>185.6510892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59.978839149999999</v>
      </c>
      <c r="AOI9">
        <v>62.35303502</v>
      </c>
      <c r="AOJ9">
        <v>63.297699160000001</v>
      </c>
      <c r="AOK9">
        <v>64.348089959999996</v>
      </c>
      <c r="AOL9">
        <v>65.698453400000005</v>
      </c>
      <c r="AOM9">
        <v>66.146632080000003</v>
      </c>
      <c r="AON9">
        <v>66.548518299999998</v>
      </c>
      <c r="AOO9">
        <v>66.750080069999996</v>
      </c>
      <c r="AOP9">
        <v>66.916953590000006</v>
      </c>
      <c r="AOQ9">
        <v>66.854816029999995</v>
      </c>
      <c r="AOR9">
        <v>66.897456050000002</v>
      </c>
      <c r="AOS9">
        <v>66.405585540000004</v>
      </c>
      <c r="AOT9">
        <v>65.55812324</v>
      </c>
      <c r="AOU9">
        <v>64.848218079999995</v>
      </c>
      <c r="AOV9">
        <v>64.78353276</v>
      </c>
      <c r="AOW9">
        <v>63.577775549999998</v>
      </c>
      <c r="AOX9">
        <v>63.194087709999998</v>
      </c>
      <c r="AOY9">
        <v>61.533254829999997</v>
      </c>
      <c r="AOZ9">
        <v>60.164896149999997</v>
      </c>
      <c r="APA9">
        <v>59.06612105</v>
      </c>
      <c r="APB9">
        <v>58.497364040000001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895.64145310000004</v>
      </c>
      <c r="APK9">
        <v>700.10565280000003</v>
      </c>
      <c r="APL9">
        <v>762.11367600000005</v>
      </c>
      <c r="APM9">
        <v>841.14965849999999</v>
      </c>
      <c r="APN9">
        <v>792.25462019999998</v>
      </c>
      <c r="APO9">
        <v>933.00021719999995</v>
      </c>
      <c r="APP9">
        <v>890.01068350000003</v>
      </c>
      <c r="APQ9">
        <v>962.23888320000003</v>
      </c>
      <c r="APR9">
        <v>943.32341299999996</v>
      </c>
      <c r="APS9">
        <v>789.23818679999999</v>
      </c>
      <c r="APT9">
        <v>855.45726909999996</v>
      </c>
      <c r="APU9">
        <v>950.28419140000005</v>
      </c>
      <c r="APV9">
        <v>901.67412330000002</v>
      </c>
      <c r="APW9">
        <v>876.3269133</v>
      </c>
      <c r="APX9">
        <v>817.61349629999995</v>
      </c>
      <c r="APY9">
        <v>891.57683299999997</v>
      </c>
      <c r="APZ9">
        <v>804.33370769999999</v>
      </c>
      <c r="AQA9">
        <v>925.3968294</v>
      </c>
      <c r="AQB9">
        <v>966.08639489999996</v>
      </c>
      <c r="AQC9">
        <v>811.1209331</v>
      </c>
      <c r="AQD9">
        <v>764.2985923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116.3575575</v>
      </c>
      <c r="ARO9">
        <v>112.1546293</v>
      </c>
      <c r="ARP9">
        <v>107.81561859999999</v>
      </c>
      <c r="ARQ9">
        <v>104.2643827</v>
      </c>
      <c r="ARR9">
        <v>100.655649</v>
      </c>
      <c r="ARS9">
        <v>96.83294909</v>
      </c>
      <c r="ART9">
        <v>93.749301630000005</v>
      </c>
      <c r="ARU9">
        <v>89.898958219999997</v>
      </c>
      <c r="ARV9">
        <v>87.174188740000005</v>
      </c>
      <c r="ARW9">
        <v>84.933428520000007</v>
      </c>
      <c r="ARX9">
        <v>82.292559150000002</v>
      </c>
      <c r="ARY9">
        <v>80.501286570000005</v>
      </c>
      <c r="ARZ9">
        <v>78.408571460000005</v>
      </c>
      <c r="ASA9">
        <v>76.135020130000001</v>
      </c>
      <c r="ASB9">
        <v>73.828426120000003</v>
      </c>
      <c r="ASC9">
        <v>71.697300260000006</v>
      </c>
      <c r="ASD9">
        <v>69.058649759999994</v>
      </c>
      <c r="ASE9">
        <v>66.712132460000007</v>
      </c>
      <c r="ASF9">
        <v>64.777853620000002</v>
      </c>
      <c r="ASG9">
        <v>63.121615499999997</v>
      </c>
      <c r="ASH9">
        <v>61.316274739999997</v>
      </c>
    </row>
    <row r="10" spans="1:1178" x14ac:dyDescent="0.25">
      <c r="A10">
        <v>6</v>
      </c>
      <c r="B10">
        <v>22400</v>
      </c>
      <c r="C10">
        <v>0</v>
      </c>
      <c r="D10">
        <v>0</v>
      </c>
      <c r="E10">
        <v>0</v>
      </c>
      <c r="F10">
        <v>236</v>
      </c>
      <c r="G10">
        <v>263</v>
      </c>
      <c r="H10">
        <v>259</v>
      </c>
      <c r="I10">
        <v>232</v>
      </c>
      <c r="J10">
        <v>265</v>
      </c>
      <c r="K10">
        <v>307</v>
      </c>
      <c r="L10">
        <v>257</v>
      </c>
      <c r="M10">
        <v>281</v>
      </c>
      <c r="N10">
        <v>291</v>
      </c>
      <c r="O10">
        <v>258</v>
      </c>
      <c r="P10">
        <v>285</v>
      </c>
      <c r="Q10">
        <v>277</v>
      </c>
      <c r="R10">
        <v>279</v>
      </c>
      <c r="S10">
        <v>253</v>
      </c>
      <c r="T10">
        <v>279</v>
      </c>
      <c r="U10">
        <v>274</v>
      </c>
      <c r="V10">
        <v>250</v>
      </c>
      <c r="W10">
        <v>271</v>
      </c>
      <c r="X10">
        <v>295</v>
      </c>
      <c r="Y10">
        <v>249</v>
      </c>
      <c r="Z10">
        <v>307</v>
      </c>
      <c r="AA10">
        <v>253</v>
      </c>
      <c r="AB10">
        <v>262</v>
      </c>
      <c r="AC10">
        <v>248</v>
      </c>
      <c r="AD10">
        <v>270</v>
      </c>
      <c r="AE10">
        <v>0</v>
      </c>
      <c r="AF10">
        <v>0</v>
      </c>
      <c r="AG10">
        <v>0</v>
      </c>
      <c r="AH10">
        <v>64</v>
      </c>
      <c r="AI10">
        <v>55</v>
      </c>
      <c r="AJ10">
        <v>60</v>
      </c>
      <c r="AK10">
        <v>90</v>
      </c>
      <c r="AL10">
        <v>86</v>
      </c>
      <c r="AM10">
        <v>73</v>
      </c>
      <c r="AN10">
        <v>80</v>
      </c>
      <c r="AO10">
        <v>89</v>
      </c>
      <c r="AP10">
        <v>85</v>
      </c>
      <c r="AQ10">
        <v>98</v>
      </c>
      <c r="AR10">
        <v>107</v>
      </c>
      <c r="AS10">
        <v>105</v>
      </c>
      <c r="AT10">
        <v>106</v>
      </c>
      <c r="AU10">
        <v>96</v>
      </c>
      <c r="AV10">
        <v>106</v>
      </c>
      <c r="AW10">
        <v>129</v>
      </c>
      <c r="AX10">
        <v>117</v>
      </c>
      <c r="AY10">
        <v>128</v>
      </c>
      <c r="AZ10">
        <v>124</v>
      </c>
      <c r="BA10">
        <v>130</v>
      </c>
      <c r="BB10">
        <v>118</v>
      </c>
      <c r="BC10">
        <v>154</v>
      </c>
      <c r="BD10">
        <v>161</v>
      </c>
      <c r="BE10">
        <v>137</v>
      </c>
      <c r="BF10">
        <v>137</v>
      </c>
      <c r="BG10">
        <v>0</v>
      </c>
      <c r="BH10">
        <v>0</v>
      </c>
      <c r="BI10">
        <v>0</v>
      </c>
      <c r="BJ10">
        <v>160</v>
      </c>
      <c r="BK10">
        <v>182</v>
      </c>
      <c r="BL10">
        <v>150</v>
      </c>
      <c r="BM10">
        <v>150</v>
      </c>
      <c r="BN10">
        <v>155</v>
      </c>
      <c r="BO10">
        <v>173</v>
      </c>
      <c r="BP10">
        <v>176</v>
      </c>
      <c r="BQ10">
        <v>175</v>
      </c>
      <c r="BR10">
        <v>155</v>
      </c>
      <c r="BS10">
        <v>158</v>
      </c>
      <c r="BT10">
        <v>156</v>
      </c>
      <c r="BU10">
        <v>160</v>
      </c>
      <c r="BV10">
        <v>190</v>
      </c>
      <c r="BW10">
        <v>181</v>
      </c>
      <c r="BX10">
        <v>206</v>
      </c>
      <c r="BY10">
        <v>170</v>
      </c>
      <c r="BZ10">
        <v>181</v>
      </c>
      <c r="CA10">
        <v>182</v>
      </c>
      <c r="CB10">
        <v>175</v>
      </c>
      <c r="CC10">
        <v>203</v>
      </c>
      <c r="CD10">
        <v>203</v>
      </c>
      <c r="CE10">
        <v>188</v>
      </c>
      <c r="CF10">
        <v>190</v>
      </c>
      <c r="CG10">
        <v>193</v>
      </c>
      <c r="CH10">
        <v>204</v>
      </c>
      <c r="CI10">
        <v>0</v>
      </c>
      <c r="CJ10">
        <v>0</v>
      </c>
      <c r="CK10">
        <v>0</v>
      </c>
      <c r="CL10">
        <v>33</v>
      </c>
      <c r="CM10">
        <v>35</v>
      </c>
      <c r="CN10">
        <v>30</v>
      </c>
      <c r="CO10">
        <v>39</v>
      </c>
      <c r="CP10">
        <v>28</v>
      </c>
      <c r="CQ10">
        <v>40</v>
      </c>
      <c r="CR10">
        <v>36</v>
      </c>
      <c r="CS10">
        <v>28</v>
      </c>
      <c r="CT10">
        <v>37</v>
      </c>
      <c r="CU10">
        <v>35</v>
      </c>
      <c r="CV10">
        <v>40</v>
      </c>
      <c r="CW10">
        <v>33</v>
      </c>
      <c r="CX10">
        <v>41</v>
      </c>
      <c r="CY10">
        <v>33</v>
      </c>
      <c r="CZ10">
        <v>42</v>
      </c>
      <c r="DA10">
        <v>36</v>
      </c>
      <c r="DB10">
        <v>43</v>
      </c>
      <c r="DC10">
        <v>49</v>
      </c>
      <c r="DD10">
        <v>40</v>
      </c>
      <c r="DE10">
        <v>37</v>
      </c>
      <c r="DF10">
        <v>43</v>
      </c>
      <c r="DG10">
        <v>42</v>
      </c>
      <c r="DH10">
        <v>34</v>
      </c>
      <c r="DI10">
        <v>51</v>
      </c>
      <c r="DJ10">
        <v>48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2</v>
      </c>
      <c r="DR10">
        <v>2</v>
      </c>
      <c r="DS10">
        <v>1</v>
      </c>
      <c r="DT10">
        <v>0</v>
      </c>
      <c r="DU10">
        <v>4</v>
      </c>
      <c r="DV10">
        <v>1</v>
      </c>
      <c r="DW10">
        <v>4</v>
      </c>
      <c r="DX10">
        <v>1</v>
      </c>
      <c r="DY10">
        <v>1</v>
      </c>
      <c r="DZ10">
        <v>3</v>
      </c>
      <c r="EA10">
        <v>5</v>
      </c>
      <c r="EB10">
        <v>4</v>
      </c>
      <c r="EC10">
        <v>3</v>
      </c>
      <c r="ED10">
        <v>4</v>
      </c>
      <c r="EE10">
        <v>5</v>
      </c>
      <c r="EF10">
        <v>3</v>
      </c>
      <c r="EG10">
        <v>5</v>
      </c>
      <c r="EH10">
        <v>10</v>
      </c>
      <c r="EI10">
        <v>10</v>
      </c>
      <c r="EJ10">
        <v>5</v>
      </c>
      <c r="EK10">
        <v>8</v>
      </c>
      <c r="EL10">
        <v>5</v>
      </c>
      <c r="EM10">
        <v>0</v>
      </c>
      <c r="EN10">
        <v>0</v>
      </c>
      <c r="EO10">
        <v>0</v>
      </c>
      <c r="EP10">
        <v>5</v>
      </c>
      <c r="EQ10">
        <v>0</v>
      </c>
      <c r="ER10">
        <v>5</v>
      </c>
      <c r="ES10">
        <v>10</v>
      </c>
      <c r="ET10">
        <v>5</v>
      </c>
      <c r="EU10">
        <v>5</v>
      </c>
      <c r="EV10">
        <v>0</v>
      </c>
      <c r="EW10">
        <v>15</v>
      </c>
      <c r="EX10">
        <v>15</v>
      </c>
      <c r="EY10">
        <v>5</v>
      </c>
      <c r="EZ10">
        <v>5</v>
      </c>
      <c r="FA10">
        <v>0</v>
      </c>
      <c r="FB10">
        <v>10</v>
      </c>
      <c r="FC10">
        <v>15</v>
      </c>
      <c r="FD10">
        <v>10</v>
      </c>
      <c r="FE10">
        <v>30</v>
      </c>
      <c r="FF10">
        <v>20</v>
      </c>
      <c r="FG10">
        <v>15</v>
      </c>
      <c r="FH10">
        <v>15</v>
      </c>
      <c r="FI10">
        <v>25</v>
      </c>
      <c r="FJ10">
        <v>10</v>
      </c>
      <c r="FK10">
        <v>35</v>
      </c>
      <c r="FL10">
        <v>55</v>
      </c>
      <c r="FM10">
        <v>45</v>
      </c>
      <c r="FN10">
        <v>15</v>
      </c>
      <c r="FO10">
        <v>0</v>
      </c>
      <c r="FP10">
        <v>0</v>
      </c>
      <c r="FQ10">
        <v>5873</v>
      </c>
      <c r="FR10">
        <v>6183</v>
      </c>
      <c r="FS10">
        <v>6391</v>
      </c>
      <c r="FT10">
        <v>6643</v>
      </c>
      <c r="FU10">
        <v>6828</v>
      </c>
      <c r="FV10">
        <v>6988</v>
      </c>
      <c r="FW10">
        <v>7179</v>
      </c>
      <c r="FX10">
        <v>7350</v>
      </c>
      <c r="FY10">
        <v>7494</v>
      </c>
      <c r="FZ10">
        <v>7602</v>
      </c>
      <c r="GA10">
        <v>7710</v>
      </c>
      <c r="GB10">
        <v>7772</v>
      </c>
      <c r="GC10">
        <v>7890</v>
      </c>
      <c r="GD10">
        <v>7966</v>
      </c>
      <c r="GE10">
        <v>8036</v>
      </c>
      <c r="GF10">
        <v>8149</v>
      </c>
      <c r="GG10">
        <v>8242</v>
      </c>
      <c r="GH10">
        <v>8306</v>
      </c>
      <c r="GI10">
        <v>8338</v>
      </c>
      <c r="GJ10">
        <v>8370</v>
      </c>
      <c r="GK10">
        <v>8446</v>
      </c>
      <c r="GL10">
        <v>8523</v>
      </c>
      <c r="GM10">
        <v>8548</v>
      </c>
      <c r="GN10">
        <v>8569</v>
      </c>
      <c r="GO10">
        <v>8550</v>
      </c>
      <c r="GP10">
        <v>8561</v>
      </c>
      <c r="GQ10">
        <v>0</v>
      </c>
      <c r="GR10">
        <v>0</v>
      </c>
      <c r="GS10">
        <v>653</v>
      </c>
      <c r="GT10">
        <v>740</v>
      </c>
      <c r="GU10">
        <v>821</v>
      </c>
      <c r="GV10">
        <v>906</v>
      </c>
      <c r="GW10">
        <v>1007</v>
      </c>
      <c r="GX10">
        <v>1073</v>
      </c>
      <c r="GY10">
        <v>1165</v>
      </c>
      <c r="GZ10">
        <v>1244</v>
      </c>
      <c r="HA10">
        <v>1328</v>
      </c>
      <c r="HB10">
        <v>1422</v>
      </c>
      <c r="HC10">
        <v>1484</v>
      </c>
      <c r="HD10">
        <v>1585</v>
      </c>
      <c r="HE10">
        <v>1666</v>
      </c>
      <c r="HF10">
        <v>1729</v>
      </c>
      <c r="HG10">
        <v>1802</v>
      </c>
      <c r="HH10">
        <v>1864</v>
      </c>
      <c r="HI10">
        <v>1907</v>
      </c>
      <c r="HJ10">
        <v>1984</v>
      </c>
      <c r="HK10">
        <v>2034</v>
      </c>
      <c r="HL10">
        <v>2107</v>
      </c>
      <c r="HM10">
        <v>2147</v>
      </c>
      <c r="HN10">
        <v>2203</v>
      </c>
      <c r="HO10">
        <v>2252</v>
      </c>
      <c r="HP10">
        <v>2306</v>
      </c>
      <c r="HQ10">
        <v>2348</v>
      </c>
      <c r="HR10">
        <v>2393</v>
      </c>
      <c r="HS10">
        <v>0</v>
      </c>
      <c r="HT10">
        <v>0</v>
      </c>
      <c r="HU10">
        <v>97</v>
      </c>
      <c r="HV10">
        <v>96</v>
      </c>
      <c r="HW10">
        <v>96</v>
      </c>
      <c r="HX10">
        <v>96</v>
      </c>
      <c r="HY10">
        <v>98</v>
      </c>
      <c r="HZ10">
        <v>108</v>
      </c>
      <c r="IA10">
        <v>109</v>
      </c>
      <c r="IB10">
        <v>117</v>
      </c>
      <c r="IC10">
        <v>113</v>
      </c>
      <c r="ID10">
        <v>118</v>
      </c>
      <c r="IE10">
        <v>129</v>
      </c>
      <c r="IF10">
        <v>137</v>
      </c>
      <c r="IG10">
        <v>149</v>
      </c>
      <c r="IH10">
        <v>152</v>
      </c>
      <c r="II10">
        <v>158</v>
      </c>
      <c r="IJ10">
        <v>172</v>
      </c>
      <c r="IK10">
        <v>168</v>
      </c>
      <c r="IL10">
        <v>177</v>
      </c>
      <c r="IM10">
        <v>185</v>
      </c>
      <c r="IN10">
        <v>187</v>
      </c>
      <c r="IO10">
        <v>194</v>
      </c>
      <c r="IP10">
        <v>196</v>
      </c>
      <c r="IQ10">
        <v>202</v>
      </c>
      <c r="IR10">
        <v>195</v>
      </c>
      <c r="IS10">
        <v>200</v>
      </c>
      <c r="IT10">
        <v>198</v>
      </c>
      <c r="IU10">
        <v>0</v>
      </c>
      <c r="IV10">
        <v>0</v>
      </c>
      <c r="IW10">
        <v>8</v>
      </c>
      <c r="IX10">
        <v>9</v>
      </c>
      <c r="IY10">
        <v>9</v>
      </c>
      <c r="IZ10">
        <v>9</v>
      </c>
      <c r="JA10">
        <v>11</v>
      </c>
      <c r="JB10">
        <v>7</v>
      </c>
      <c r="JC10">
        <v>10</v>
      </c>
      <c r="JD10">
        <v>6</v>
      </c>
      <c r="JE10">
        <v>10</v>
      </c>
      <c r="JF10">
        <v>5</v>
      </c>
      <c r="JG10">
        <v>3</v>
      </c>
      <c r="JH10">
        <v>6</v>
      </c>
      <c r="JI10">
        <v>7</v>
      </c>
      <c r="JJ10">
        <v>8</v>
      </c>
      <c r="JK10">
        <v>9</v>
      </c>
      <c r="JL10">
        <v>9</v>
      </c>
      <c r="JM10">
        <v>14</v>
      </c>
      <c r="JN10">
        <v>11</v>
      </c>
      <c r="JO10">
        <v>10</v>
      </c>
      <c r="JP10">
        <v>9</v>
      </c>
      <c r="JQ10">
        <v>8</v>
      </c>
      <c r="JR10">
        <v>12</v>
      </c>
      <c r="JS10">
        <v>11</v>
      </c>
      <c r="JT10">
        <v>12</v>
      </c>
      <c r="JU10">
        <v>14</v>
      </c>
      <c r="JV10">
        <v>11</v>
      </c>
      <c r="JW10">
        <v>0</v>
      </c>
      <c r="JX10">
        <v>0</v>
      </c>
      <c r="JY10">
        <v>0</v>
      </c>
      <c r="JZ10">
        <v>5</v>
      </c>
      <c r="KA10">
        <v>16</v>
      </c>
      <c r="KB10">
        <v>25</v>
      </c>
      <c r="KC10">
        <v>36</v>
      </c>
      <c r="KD10">
        <v>43</v>
      </c>
      <c r="KE10">
        <v>48</v>
      </c>
      <c r="KF10">
        <v>58</v>
      </c>
      <c r="KG10">
        <v>67</v>
      </c>
      <c r="KH10">
        <v>84</v>
      </c>
      <c r="KI10">
        <v>101</v>
      </c>
      <c r="KJ10">
        <v>114</v>
      </c>
      <c r="KK10">
        <v>124</v>
      </c>
      <c r="KL10">
        <v>136</v>
      </c>
      <c r="KM10">
        <v>149</v>
      </c>
      <c r="KN10">
        <v>162</v>
      </c>
      <c r="KO10">
        <v>176</v>
      </c>
      <c r="KP10">
        <v>190</v>
      </c>
      <c r="KQ10">
        <v>203</v>
      </c>
      <c r="KR10">
        <v>216</v>
      </c>
      <c r="KS10">
        <v>238</v>
      </c>
      <c r="KT10">
        <v>253</v>
      </c>
      <c r="KU10">
        <v>270</v>
      </c>
      <c r="KV10">
        <v>297</v>
      </c>
      <c r="KW10">
        <v>318</v>
      </c>
      <c r="KX10">
        <v>344</v>
      </c>
      <c r="KY10">
        <v>0</v>
      </c>
      <c r="KZ10">
        <v>0</v>
      </c>
      <c r="LA10">
        <v>0</v>
      </c>
      <c r="LB10">
        <v>230</v>
      </c>
      <c r="LC10">
        <v>462</v>
      </c>
      <c r="LD10">
        <v>672</v>
      </c>
      <c r="LE10">
        <v>864</v>
      </c>
      <c r="LF10">
        <v>1022</v>
      </c>
      <c r="LG10">
        <v>1191</v>
      </c>
      <c r="LH10">
        <v>1353</v>
      </c>
      <c r="LI10">
        <v>1503</v>
      </c>
      <c r="LJ10">
        <v>1670</v>
      </c>
      <c r="LK10">
        <v>1827</v>
      </c>
      <c r="LL10">
        <v>1957</v>
      </c>
      <c r="LM10">
        <v>2111</v>
      </c>
      <c r="LN10">
        <v>2274</v>
      </c>
      <c r="LO10">
        <v>2419</v>
      </c>
      <c r="LP10">
        <v>2547</v>
      </c>
      <c r="LQ10">
        <v>2678</v>
      </c>
      <c r="LR10">
        <v>2826</v>
      </c>
      <c r="LS10">
        <v>2962</v>
      </c>
      <c r="LT10">
        <v>3082</v>
      </c>
      <c r="LU10">
        <v>3185</v>
      </c>
      <c r="LV10">
        <v>3287</v>
      </c>
      <c r="LW10">
        <v>3401</v>
      </c>
      <c r="LX10">
        <v>3507</v>
      </c>
      <c r="LY10">
        <v>3637</v>
      </c>
      <c r="LZ10">
        <v>3739</v>
      </c>
      <c r="MA10">
        <v>0</v>
      </c>
      <c r="MB10">
        <v>0</v>
      </c>
      <c r="MC10">
        <v>1523</v>
      </c>
      <c r="MD10">
        <v>1515</v>
      </c>
      <c r="ME10">
        <v>1505</v>
      </c>
      <c r="MF10">
        <v>1521</v>
      </c>
      <c r="MG10">
        <v>1548</v>
      </c>
      <c r="MH10">
        <v>1566</v>
      </c>
      <c r="MI10">
        <v>1583</v>
      </c>
      <c r="MJ10">
        <v>1628</v>
      </c>
      <c r="MK10">
        <v>1656</v>
      </c>
      <c r="ML10">
        <v>1685</v>
      </c>
      <c r="MM10">
        <v>1691</v>
      </c>
      <c r="MN10">
        <v>1719</v>
      </c>
      <c r="MO10">
        <v>1731</v>
      </c>
      <c r="MP10">
        <v>1768</v>
      </c>
      <c r="MQ10">
        <v>1835</v>
      </c>
      <c r="MR10">
        <v>1875</v>
      </c>
      <c r="MS10">
        <v>1922</v>
      </c>
      <c r="MT10">
        <v>1960</v>
      </c>
      <c r="MU10">
        <v>1989</v>
      </c>
      <c r="MV10">
        <v>2041</v>
      </c>
      <c r="MW10">
        <v>2114</v>
      </c>
      <c r="MX10">
        <v>2132</v>
      </c>
      <c r="MY10">
        <v>2183</v>
      </c>
      <c r="MZ10">
        <v>2203</v>
      </c>
      <c r="NA10">
        <v>2271</v>
      </c>
      <c r="NB10">
        <v>2314</v>
      </c>
      <c r="NC10">
        <v>0</v>
      </c>
      <c r="ND10">
        <v>0</v>
      </c>
      <c r="NE10">
        <v>0</v>
      </c>
      <c r="NF10">
        <v>61</v>
      </c>
      <c r="NG10">
        <v>110</v>
      </c>
      <c r="NH10">
        <v>160</v>
      </c>
      <c r="NI10">
        <v>211</v>
      </c>
      <c r="NJ10">
        <v>258</v>
      </c>
      <c r="NK10">
        <v>303</v>
      </c>
      <c r="NL10">
        <v>346</v>
      </c>
      <c r="NM10">
        <v>391</v>
      </c>
      <c r="NN10">
        <v>437</v>
      </c>
      <c r="NO10">
        <v>483</v>
      </c>
      <c r="NP10">
        <v>532</v>
      </c>
      <c r="NQ10">
        <v>577</v>
      </c>
      <c r="NR10">
        <v>627</v>
      </c>
      <c r="NS10">
        <v>667</v>
      </c>
      <c r="NT10">
        <v>717</v>
      </c>
      <c r="NU10">
        <v>755</v>
      </c>
      <c r="NV10">
        <v>811</v>
      </c>
      <c r="NW10">
        <v>860</v>
      </c>
      <c r="NX10">
        <v>914</v>
      </c>
      <c r="NY10">
        <v>968</v>
      </c>
      <c r="NZ10">
        <v>1023</v>
      </c>
      <c r="OA10">
        <v>1078</v>
      </c>
      <c r="OB10">
        <v>1134</v>
      </c>
      <c r="OC10">
        <v>1181</v>
      </c>
      <c r="OD10">
        <v>1223</v>
      </c>
      <c r="OE10">
        <v>0</v>
      </c>
      <c r="OF10">
        <v>0</v>
      </c>
      <c r="OG10">
        <v>2213</v>
      </c>
      <c r="OH10">
        <v>2388</v>
      </c>
      <c r="OI10">
        <v>2557</v>
      </c>
      <c r="OJ10">
        <v>2792</v>
      </c>
      <c r="OK10">
        <v>3015</v>
      </c>
      <c r="OL10">
        <v>3203</v>
      </c>
      <c r="OM10">
        <v>3392</v>
      </c>
      <c r="ON10">
        <v>3578</v>
      </c>
      <c r="OO10">
        <v>3789</v>
      </c>
      <c r="OP10">
        <v>3966</v>
      </c>
      <c r="OQ10">
        <v>4096</v>
      </c>
      <c r="OR10">
        <v>4264</v>
      </c>
      <c r="OS10">
        <v>4399</v>
      </c>
      <c r="OT10">
        <v>4590</v>
      </c>
      <c r="OU10">
        <v>4772</v>
      </c>
      <c r="OV10">
        <v>4924</v>
      </c>
      <c r="OW10">
        <v>5031</v>
      </c>
      <c r="OX10">
        <v>5146</v>
      </c>
      <c r="OY10">
        <v>5228</v>
      </c>
      <c r="OZ10">
        <v>5338</v>
      </c>
      <c r="PA10">
        <v>5471</v>
      </c>
      <c r="PB10">
        <v>5541</v>
      </c>
      <c r="PC10">
        <v>5605</v>
      </c>
      <c r="PD10">
        <v>5662</v>
      </c>
      <c r="PE10">
        <v>5708</v>
      </c>
      <c r="PF10">
        <v>5784</v>
      </c>
      <c r="PG10">
        <v>0</v>
      </c>
      <c r="PH10">
        <v>0</v>
      </c>
      <c r="PI10">
        <v>0</v>
      </c>
      <c r="PJ10">
        <v>91</v>
      </c>
      <c r="PK10">
        <v>174</v>
      </c>
      <c r="PL10">
        <v>270</v>
      </c>
      <c r="PM10">
        <v>361</v>
      </c>
      <c r="PN10">
        <v>481</v>
      </c>
      <c r="PO10">
        <v>587</v>
      </c>
      <c r="PP10">
        <v>685</v>
      </c>
      <c r="PQ10">
        <v>783</v>
      </c>
      <c r="PR10">
        <v>905</v>
      </c>
      <c r="PS10">
        <v>1063</v>
      </c>
      <c r="PT10">
        <v>1201</v>
      </c>
      <c r="PU10">
        <v>1339</v>
      </c>
      <c r="PV10">
        <v>1480</v>
      </c>
      <c r="PW10">
        <v>1628</v>
      </c>
      <c r="PX10">
        <v>1781</v>
      </c>
      <c r="PY10">
        <v>1968</v>
      </c>
      <c r="PZ10">
        <v>2123</v>
      </c>
      <c r="QA10">
        <v>2328</v>
      </c>
      <c r="QB10">
        <v>2506</v>
      </c>
      <c r="QC10">
        <v>2665</v>
      </c>
      <c r="QD10">
        <v>2850</v>
      </c>
      <c r="QE10">
        <v>3058</v>
      </c>
      <c r="QF10">
        <v>3291</v>
      </c>
      <c r="QG10">
        <v>3523</v>
      </c>
      <c r="QH10">
        <v>3731</v>
      </c>
      <c r="QI10">
        <v>0</v>
      </c>
      <c r="QJ10">
        <v>0</v>
      </c>
      <c r="QK10">
        <v>7417</v>
      </c>
      <c r="QL10">
        <v>8031</v>
      </c>
      <c r="QM10">
        <v>8473</v>
      </c>
      <c r="QN10">
        <v>8717</v>
      </c>
      <c r="QO10">
        <v>8862</v>
      </c>
      <c r="QP10">
        <v>8914</v>
      </c>
      <c r="QQ10">
        <v>8969</v>
      </c>
      <c r="QR10">
        <v>9038</v>
      </c>
      <c r="QS10">
        <v>9056</v>
      </c>
      <c r="QT10">
        <v>9135</v>
      </c>
      <c r="QU10">
        <v>9118</v>
      </c>
      <c r="QV10">
        <v>9160</v>
      </c>
      <c r="QW10">
        <v>9083</v>
      </c>
      <c r="QX10">
        <v>9081</v>
      </c>
      <c r="QY10">
        <v>9071</v>
      </c>
      <c r="QZ10">
        <v>9104</v>
      </c>
      <c r="RA10">
        <v>9114</v>
      </c>
      <c r="RB10">
        <v>9089</v>
      </c>
      <c r="RC10">
        <v>9103</v>
      </c>
      <c r="RD10">
        <v>9074</v>
      </c>
      <c r="RE10">
        <v>9001</v>
      </c>
      <c r="RF10">
        <v>9067</v>
      </c>
      <c r="RG10">
        <v>9058</v>
      </c>
      <c r="RH10">
        <v>9149</v>
      </c>
      <c r="RI10">
        <v>9139</v>
      </c>
      <c r="RJ10">
        <v>9142</v>
      </c>
      <c r="RK10">
        <v>0</v>
      </c>
      <c r="RL10">
        <v>0</v>
      </c>
      <c r="RM10">
        <v>8524</v>
      </c>
      <c r="RN10">
        <v>8638</v>
      </c>
      <c r="RO10">
        <v>8780</v>
      </c>
      <c r="RP10">
        <v>8912</v>
      </c>
      <c r="RQ10">
        <v>9060</v>
      </c>
      <c r="RR10">
        <v>9221</v>
      </c>
      <c r="RS10">
        <v>9323</v>
      </c>
      <c r="RT10">
        <v>9447</v>
      </c>
      <c r="RU10">
        <v>9605</v>
      </c>
      <c r="RV10">
        <v>9671</v>
      </c>
      <c r="RW10">
        <v>9769</v>
      </c>
      <c r="RX10">
        <v>9827</v>
      </c>
      <c r="RY10">
        <v>9979</v>
      </c>
      <c r="RZ10">
        <v>10042</v>
      </c>
      <c r="SA10">
        <v>10136</v>
      </c>
      <c r="SB10">
        <v>10237</v>
      </c>
      <c r="SC10">
        <v>10319</v>
      </c>
      <c r="SD10">
        <v>10366</v>
      </c>
      <c r="SE10">
        <v>10393</v>
      </c>
      <c r="SF10">
        <v>10498</v>
      </c>
      <c r="SG10">
        <v>10603</v>
      </c>
      <c r="SH10">
        <v>10573</v>
      </c>
      <c r="SI10">
        <v>10604</v>
      </c>
      <c r="SJ10">
        <v>10577</v>
      </c>
      <c r="SK10">
        <v>10602</v>
      </c>
      <c r="SL10">
        <v>10635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935465.01159999997</v>
      </c>
      <c r="SU10">
        <v>933042.40249999997</v>
      </c>
      <c r="SV10">
        <v>927443.67119999998</v>
      </c>
      <c r="SW10">
        <v>918071.84089999995</v>
      </c>
      <c r="SX10">
        <v>904177.33990000002</v>
      </c>
      <c r="SY10">
        <v>890313.39359999995</v>
      </c>
      <c r="SZ10">
        <v>871332.86679999996</v>
      </c>
      <c r="TA10">
        <v>858798.11510000005</v>
      </c>
      <c r="TB10">
        <v>841815.96279999998</v>
      </c>
      <c r="TC10">
        <v>824478.92339999997</v>
      </c>
      <c r="TD10">
        <v>811720.89029999997</v>
      </c>
      <c r="TE10">
        <v>797072.43579999998</v>
      </c>
      <c r="TF10">
        <v>779865.81299999997</v>
      </c>
      <c r="TG10">
        <v>760068.30350000004</v>
      </c>
      <c r="TH10">
        <v>740762.45849999995</v>
      </c>
      <c r="TI10">
        <v>725717.10389999999</v>
      </c>
      <c r="TJ10">
        <v>711003.1838</v>
      </c>
      <c r="TK10">
        <v>692319.15179999999</v>
      </c>
      <c r="TL10">
        <v>673805.80839999998</v>
      </c>
      <c r="TM10">
        <v>652729.88569999998</v>
      </c>
      <c r="TN10">
        <v>634533.64569999999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249837.69089999999</v>
      </c>
      <c r="TW10">
        <v>263358.25510000001</v>
      </c>
      <c r="TX10">
        <v>273026.1005</v>
      </c>
      <c r="TY10">
        <v>282972.76360000001</v>
      </c>
      <c r="TZ10">
        <v>294177.14779999998</v>
      </c>
      <c r="UA10">
        <v>298061.58929999999</v>
      </c>
      <c r="UB10">
        <v>309075.19630000001</v>
      </c>
      <c r="UC10">
        <v>315407.96730000002</v>
      </c>
      <c r="UD10">
        <v>317801.12560000003</v>
      </c>
      <c r="UE10">
        <v>321571.83189999999</v>
      </c>
      <c r="UF10">
        <v>322947.47730000003</v>
      </c>
      <c r="UG10">
        <v>320774.2193</v>
      </c>
      <c r="UH10">
        <v>324006.11499999999</v>
      </c>
      <c r="UI10">
        <v>322496.69089999999</v>
      </c>
      <c r="UJ10">
        <v>324340.83100000001</v>
      </c>
      <c r="UK10">
        <v>320872.065</v>
      </c>
      <c r="UL10">
        <v>319651.78739999997</v>
      </c>
      <c r="UM10">
        <v>317244.28090000001</v>
      </c>
      <c r="UN10">
        <v>315389.69099999999</v>
      </c>
      <c r="UO10">
        <v>311780.5785</v>
      </c>
      <c r="UP10">
        <v>308500.9032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254123.47760000001</v>
      </c>
      <c r="UY10">
        <v>249006.28419999999</v>
      </c>
      <c r="UZ10">
        <v>259497.06289999999</v>
      </c>
      <c r="VA10">
        <v>243325.6004</v>
      </c>
      <c r="VB10">
        <v>246691.47570000001</v>
      </c>
      <c r="VC10">
        <v>261833.14430000001</v>
      </c>
      <c r="VD10">
        <v>269971.70750000002</v>
      </c>
      <c r="VE10">
        <v>285066.85859999998</v>
      </c>
      <c r="VF10">
        <v>282336.36869999999</v>
      </c>
      <c r="VG10">
        <v>284933.22850000003</v>
      </c>
      <c r="VH10">
        <v>301146.09379999997</v>
      </c>
      <c r="VI10">
        <v>285575.43329999998</v>
      </c>
      <c r="VJ10">
        <v>292110.79340000002</v>
      </c>
      <c r="VK10">
        <v>296420.91369999998</v>
      </c>
      <c r="VL10">
        <v>290898.50880000001</v>
      </c>
      <c r="VM10">
        <v>292997.82309999998</v>
      </c>
      <c r="VN10">
        <v>287396.52350000001</v>
      </c>
      <c r="VO10">
        <v>287567.35560000001</v>
      </c>
      <c r="VP10">
        <v>269516.6507</v>
      </c>
      <c r="VQ10">
        <v>268376.05249999999</v>
      </c>
      <c r="VR10">
        <v>257953.68150000001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219575.658</v>
      </c>
      <c r="WA10">
        <v>304543.21500000003</v>
      </c>
      <c r="WB10">
        <v>177403.81460000001</v>
      </c>
      <c r="WC10">
        <v>287061.18859999999</v>
      </c>
      <c r="WD10">
        <v>139350.09160000001</v>
      </c>
      <c r="WE10">
        <v>81174.810620000004</v>
      </c>
      <c r="WF10">
        <v>157620.9915</v>
      </c>
      <c r="WG10">
        <v>178535.1036</v>
      </c>
      <c r="WH10">
        <v>198097.20240000001</v>
      </c>
      <c r="WI10">
        <v>216368.30360000001</v>
      </c>
      <c r="WJ10">
        <v>210066.31409999999</v>
      </c>
      <c r="WK10">
        <v>317252.25429999997</v>
      </c>
      <c r="WL10">
        <v>242009.348</v>
      </c>
      <c r="WM10">
        <v>213600.48370000001</v>
      </c>
      <c r="WN10">
        <v>186641.19930000001</v>
      </c>
      <c r="WO10">
        <v>161071.1537</v>
      </c>
      <c r="WP10">
        <v>234569.64129999999</v>
      </c>
      <c r="WQ10">
        <v>208759.38949999999</v>
      </c>
      <c r="WR10">
        <v>221104.38430000001</v>
      </c>
      <c r="WS10">
        <v>250441.85920000001</v>
      </c>
      <c r="WT10">
        <v>191044.41409999999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33100000</v>
      </c>
      <c r="ZG10">
        <v>32500000</v>
      </c>
      <c r="ZH10">
        <v>32400000</v>
      </c>
      <c r="ZI10">
        <v>32000000</v>
      </c>
      <c r="ZJ10">
        <v>31600000</v>
      </c>
      <c r="ZK10">
        <v>30800000</v>
      </c>
      <c r="ZL10">
        <v>30400000</v>
      </c>
      <c r="ZM10">
        <v>29700000</v>
      </c>
      <c r="ZN10">
        <v>29500000</v>
      </c>
      <c r="ZO10">
        <v>29700000</v>
      </c>
      <c r="ZP10">
        <v>29500000</v>
      </c>
      <c r="ZQ10">
        <v>29300000</v>
      </c>
      <c r="ZR10">
        <v>29000000</v>
      </c>
      <c r="ZS10">
        <v>28600000</v>
      </c>
      <c r="ZT10">
        <v>28500000</v>
      </c>
      <c r="ZU10">
        <v>28700000</v>
      </c>
      <c r="ZV10">
        <v>28100000</v>
      </c>
      <c r="ZW10">
        <v>27900000</v>
      </c>
      <c r="ZX10">
        <v>27300000</v>
      </c>
      <c r="ZY10">
        <v>27300000</v>
      </c>
      <c r="ZZ10">
        <v>27100000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29900000</v>
      </c>
      <c r="ABK10">
        <v>30700000</v>
      </c>
      <c r="ABL10">
        <v>31500000</v>
      </c>
      <c r="ABM10">
        <v>32400000</v>
      </c>
      <c r="ABN10">
        <v>32900000</v>
      </c>
      <c r="ABO10">
        <v>33000000</v>
      </c>
      <c r="ABP10">
        <v>33300000</v>
      </c>
      <c r="ABQ10">
        <v>33400000</v>
      </c>
      <c r="ABR10">
        <v>33800000</v>
      </c>
      <c r="ABS10">
        <v>34100000</v>
      </c>
      <c r="ABT10">
        <v>34200000</v>
      </c>
      <c r="ABU10">
        <v>33900000</v>
      </c>
      <c r="ABV10">
        <v>33700000</v>
      </c>
      <c r="ABW10">
        <v>33200000</v>
      </c>
      <c r="ABX10">
        <v>32900000</v>
      </c>
      <c r="ABY10">
        <v>32800000</v>
      </c>
      <c r="ABZ10">
        <v>32200000</v>
      </c>
      <c r="ACA10">
        <v>31700000</v>
      </c>
      <c r="ACB10">
        <v>31000000</v>
      </c>
      <c r="ACC10">
        <v>30400000</v>
      </c>
      <c r="ACD10">
        <v>29900000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3980000</v>
      </c>
      <c r="ADO10">
        <v>3880000</v>
      </c>
      <c r="ADP10">
        <v>3800000</v>
      </c>
      <c r="ADQ10">
        <v>3700000</v>
      </c>
      <c r="ADR10">
        <v>3620000</v>
      </c>
      <c r="ADS10">
        <v>3510000</v>
      </c>
      <c r="ADT10">
        <v>3420000</v>
      </c>
      <c r="ADU10">
        <v>3290000</v>
      </c>
      <c r="ADV10">
        <v>3200000</v>
      </c>
      <c r="ADW10">
        <v>3100000</v>
      </c>
      <c r="ADX10">
        <v>3020000</v>
      </c>
      <c r="ADY10">
        <v>2940000</v>
      </c>
      <c r="ADZ10">
        <v>2840000</v>
      </c>
      <c r="AEA10">
        <v>2770000</v>
      </c>
      <c r="AEB10">
        <v>2680000</v>
      </c>
      <c r="AEC10">
        <v>2580000</v>
      </c>
      <c r="AED10">
        <v>2520000</v>
      </c>
      <c r="AEE10">
        <v>2450000</v>
      </c>
      <c r="AEF10">
        <v>2400000</v>
      </c>
      <c r="AEG10">
        <v>2330000</v>
      </c>
      <c r="AEH10">
        <v>2260000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6710000</v>
      </c>
      <c r="AEQ10">
        <v>6590000</v>
      </c>
      <c r="AER10">
        <v>6480000</v>
      </c>
      <c r="AES10">
        <v>6400000</v>
      </c>
      <c r="AET10">
        <v>6260000</v>
      </c>
      <c r="AEU10">
        <v>6130000</v>
      </c>
      <c r="AEV10">
        <v>5990000</v>
      </c>
      <c r="AEW10">
        <v>5910000</v>
      </c>
      <c r="AEX10">
        <v>5770000</v>
      </c>
      <c r="AEY10">
        <v>5660000</v>
      </c>
      <c r="AEZ10">
        <v>5550000</v>
      </c>
      <c r="AFA10">
        <v>5430000</v>
      </c>
      <c r="AFB10">
        <v>5290000</v>
      </c>
      <c r="AFC10">
        <v>5150000</v>
      </c>
      <c r="AFD10">
        <v>5050000</v>
      </c>
      <c r="AFE10">
        <v>4950000</v>
      </c>
      <c r="AFF10">
        <v>4800000</v>
      </c>
      <c r="AFG10">
        <v>4670000</v>
      </c>
      <c r="AFH10">
        <v>4520000</v>
      </c>
      <c r="AFI10">
        <v>4400000</v>
      </c>
      <c r="AFJ10">
        <v>4290000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162.27443410000001</v>
      </c>
      <c r="AGU10">
        <v>171.0563032</v>
      </c>
      <c r="AGV10">
        <v>177.3357566</v>
      </c>
      <c r="AGW10">
        <v>183.79630760000001</v>
      </c>
      <c r="AGX10">
        <v>191.0737728</v>
      </c>
      <c r="AGY10">
        <v>193.59679299999999</v>
      </c>
      <c r="AGZ10">
        <v>200.7503447</v>
      </c>
      <c r="AHA10">
        <v>204.86360250000001</v>
      </c>
      <c r="AHB10">
        <v>206.4180053</v>
      </c>
      <c r="AHC10">
        <v>208.86715229999999</v>
      </c>
      <c r="AHD10">
        <v>209.76066069999999</v>
      </c>
      <c r="AHE10">
        <v>208.3490874</v>
      </c>
      <c r="AHF10">
        <v>210.44826649999999</v>
      </c>
      <c r="AHG10">
        <v>209.4678662</v>
      </c>
      <c r="AHH10">
        <v>210.665671</v>
      </c>
      <c r="AHI10">
        <v>208.4126401</v>
      </c>
      <c r="AHJ10">
        <v>207.6200461</v>
      </c>
      <c r="AHK10">
        <v>206.0563238</v>
      </c>
      <c r="AHL10">
        <v>204.85173169999999</v>
      </c>
      <c r="AHM10">
        <v>202.507543</v>
      </c>
      <c r="AHN10">
        <v>200.37733019999999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26.578024490000001</v>
      </c>
      <c r="AHW10">
        <v>26.04283234</v>
      </c>
      <c r="AHX10">
        <v>27.140031919999998</v>
      </c>
      <c r="AHY10">
        <v>25.448706390000002</v>
      </c>
      <c r="AHZ10">
        <v>25.800733340000001</v>
      </c>
      <c r="AIA10">
        <v>27.38435578</v>
      </c>
      <c r="AIB10">
        <v>28.23554408</v>
      </c>
      <c r="AIC10">
        <v>29.81430138</v>
      </c>
      <c r="AID10">
        <v>29.528727499999999</v>
      </c>
      <c r="AIE10">
        <v>29.800325399999998</v>
      </c>
      <c r="AIF10">
        <v>31.495981130000001</v>
      </c>
      <c r="AIG10">
        <v>29.867491699999999</v>
      </c>
      <c r="AIH10">
        <v>30.55100573</v>
      </c>
      <c r="AII10">
        <v>31.001788489999999</v>
      </c>
      <c r="AIJ10">
        <v>30.424216470000001</v>
      </c>
      <c r="AIK10">
        <v>30.64377756</v>
      </c>
      <c r="AIL10">
        <v>30.057954160000001</v>
      </c>
      <c r="AIM10">
        <v>30.07582099</v>
      </c>
      <c r="AIN10">
        <v>28.187951040000002</v>
      </c>
      <c r="AIO10">
        <v>28.068659239999999</v>
      </c>
      <c r="AIP10">
        <v>26.978614220000001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2.2348016570000002</v>
      </c>
      <c r="AIY10">
        <v>3.0995862089999999</v>
      </c>
      <c r="AIZ10">
        <v>1.8055841989999999</v>
      </c>
      <c r="AJA10">
        <v>2.9216572799999998</v>
      </c>
      <c r="AJB10">
        <v>1.4182802329999999</v>
      </c>
      <c r="AJC10">
        <v>0.82618265999999996</v>
      </c>
      <c r="AJD10">
        <v>1.6042381750000001</v>
      </c>
      <c r="AJE10">
        <v>1.817098256</v>
      </c>
      <c r="AJF10">
        <v>2.0161977879999999</v>
      </c>
      <c r="AJG10">
        <v>2.2021577780000001</v>
      </c>
      <c r="AJH10">
        <v>2.1380172599999998</v>
      </c>
      <c r="AJI10">
        <v>3.228936531</v>
      </c>
      <c r="AJJ10">
        <v>2.4631277279999999</v>
      </c>
      <c r="AJK10">
        <v>2.173987404</v>
      </c>
      <c r="AJL10">
        <v>1.8996006439999999</v>
      </c>
      <c r="AJM10">
        <v>1.6393533069999999</v>
      </c>
      <c r="AJN10">
        <v>2.3874077279999999</v>
      </c>
      <c r="AJO10">
        <v>2.124715616</v>
      </c>
      <c r="AJP10">
        <v>2.2503607579999998</v>
      </c>
      <c r="AJQ10">
        <v>2.5489523150000002</v>
      </c>
      <c r="AJR10">
        <v>1.9444157740000001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111.22822549999999</v>
      </c>
      <c r="AKA10">
        <v>76.306371589999998</v>
      </c>
      <c r="AKB10">
        <v>161.85212369999999</v>
      </c>
      <c r="AKC10">
        <v>109.0405021</v>
      </c>
      <c r="AKD10">
        <v>258.2898735</v>
      </c>
      <c r="AKE10">
        <v>255.48749770000001</v>
      </c>
      <c r="AKF10">
        <v>174.04601629999999</v>
      </c>
      <c r="AKG10">
        <v>142.14170519999999</v>
      </c>
      <c r="AKH10">
        <v>127.335893</v>
      </c>
      <c r="AKI10">
        <v>163.20863600000001</v>
      </c>
      <c r="AKJ10">
        <v>185.235433</v>
      </c>
      <c r="AKK10">
        <v>181.10303469999999</v>
      </c>
      <c r="AKL10">
        <v>170.98226320000001</v>
      </c>
      <c r="AKM10">
        <v>127.1475895</v>
      </c>
      <c r="AKN10">
        <v>141.04541660000001</v>
      </c>
      <c r="AKO10">
        <v>238.66681500000001</v>
      </c>
      <c r="AKP10">
        <v>156.92957759999999</v>
      </c>
      <c r="AKQ10">
        <v>192.49097080000001</v>
      </c>
      <c r="AKR10">
        <v>258.8581719</v>
      </c>
      <c r="AKS10">
        <v>168.11861780000001</v>
      </c>
      <c r="AKT10">
        <v>219.1463899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92.528472379999997</v>
      </c>
      <c r="AME10">
        <v>90.808672009999995</v>
      </c>
      <c r="AMF10">
        <v>90.669993700000006</v>
      </c>
      <c r="AMG10">
        <v>89.543134449999997</v>
      </c>
      <c r="AMH10">
        <v>88.457495859999995</v>
      </c>
      <c r="AMI10">
        <v>86.186871890000006</v>
      </c>
      <c r="AMJ10">
        <v>85.062112249999998</v>
      </c>
      <c r="AMK10">
        <v>83.161081640000006</v>
      </c>
      <c r="AML10">
        <v>82.464702669999994</v>
      </c>
      <c r="AMM10">
        <v>83.09687289</v>
      </c>
      <c r="AMN10">
        <v>82.435193069999997</v>
      </c>
      <c r="AMO10">
        <v>82.040357839999999</v>
      </c>
      <c r="AMP10">
        <v>81.225615189999999</v>
      </c>
      <c r="AMQ10">
        <v>80.026624040000002</v>
      </c>
      <c r="AMR10">
        <v>79.727012970000004</v>
      </c>
      <c r="AMS10">
        <v>80.173389889999996</v>
      </c>
      <c r="AMT10">
        <v>78.501009100000005</v>
      </c>
      <c r="AMU10">
        <v>78.037716020000005</v>
      </c>
      <c r="AMV10">
        <v>76.458907260000004</v>
      </c>
      <c r="AMW10">
        <v>76.523266329999998</v>
      </c>
      <c r="AMX10">
        <v>75.701153120000001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319.26148230000001</v>
      </c>
      <c r="ANG10">
        <v>311.41041799999999</v>
      </c>
      <c r="ANH10">
        <v>269.9552205</v>
      </c>
      <c r="ANI10">
        <v>231.22734220000001</v>
      </c>
      <c r="ANJ10">
        <v>274.94697500000001</v>
      </c>
      <c r="ANK10">
        <v>261.42709120000001</v>
      </c>
      <c r="ANL10">
        <v>314.10401030000003</v>
      </c>
      <c r="ANM10">
        <v>254.47831650000001</v>
      </c>
      <c r="ANN10">
        <v>248.33700210000001</v>
      </c>
      <c r="ANO10">
        <v>209.47962340000001</v>
      </c>
      <c r="ANP10">
        <v>205.67362739999999</v>
      </c>
      <c r="ANQ10">
        <v>177.1262193</v>
      </c>
      <c r="ANR10">
        <v>243.53355210000001</v>
      </c>
      <c r="ANS10">
        <v>193.9625403</v>
      </c>
      <c r="ANT10">
        <v>210.0614487</v>
      </c>
      <c r="ANU10">
        <v>197.49873819999999</v>
      </c>
      <c r="ANV10">
        <v>185.21218780000001</v>
      </c>
      <c r="ANW10">
        <v>185.76033039999999</v>
      </c>
      <c r="ANX10">
        <v>180.9142828</v>
      </c>
      <c r="ANY10">
        <v>174.51352919999999</v>
      </c>
      <c r="ANZ10">
        <v>122.93330090000001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103.66620899999999</v>
      </c>
      <c r="AOI10">
        <v>106.585689</v>
      </c>
      <c r="AOJ10">
        <v>109.1556361</v>
      </c>
      <c r="AOK10">
        <v>112.22592899999999</v>
      </c>
      <c r="AOL10">
        <v>114.04705869999999</v>
      </c>
      <c r="AOM10">
        <v>114.354722</v>
      </c>
      <c r="AON10">
        <v>115.57772079999999</v>
      </c>
      <c r="AOO10">
        <v>115.764038</v>
      </c>
      <c r="AOP10">
        <v>117.2722253</v>
      </c>
      <c r="AOQ10">
        <v>118.37110199999999</v>
      </c>
      <c r="AOR10">
        <v>118.5839945</v>
      </c>
      <c r="AOS10">
        <v>117.6319032</v>
      </c>
      <c r="AOT10">
        <v>116.8162777</v>
      </c>
      <c r="AOU10">
        <v>115.2210785</v>
      </c>
      <c r="AOV10">
        <v>114.21882859999999</v>
      </c>
      <c r="AOW10">
        <v>113.6550199</v>
      </c>
      <c r="AOX10">
        <v>111.7565106</v>
      </c>
      <c r="AOY10">
        <v>109.7546869</v>
      </c>
      <c r="AOZ10">
        <v>107.64158860000001</v>
      </c>
      <c r="APA10">
        <v>105.3554419</v>
      </c>
      <c r="APB10">
        <v>103.6487499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1252.0931880000001</v>
      </c>
      <c r="APK10">
        <v>1011.984292</v>
      </c>
      <c r="APL10">
        <v>948.27838559999998</v>
      </c>
      <c r="APM10">
        <v>927.78059789999998</v>
      </c>
      <c r="APN10">
        <v>1181.9729259999999</v>
      </c>
      <c r="APO10">
        <v>1513.7098530000001</v>
      </c>
      <c r="APP10">
        <v>1228.3135769999999</v>
      </c>
      <c r="APQ10">
        <v>1194.4822650000001</v>
      </c>
      <c r="APR10">
        <v>1226.4360810000001</v>
      </c>
      <c r="APS10">
        <v>1190.8130619999999</v>
      </c>
      <c r="APT10">
        <v>1179.9200920000001</v>
      </c>
      <c r="APU10">
        <v>1432.707357</v>
      </c>
      <c r="APV10">
        <v>1107.4215529999999</v>
      </c>
      <c r="APW10">
        <v>1314.664657</v>
      </c>
      <c r="APX10">
        <v>1167.4838850000001</v>
      </c>
      <c r="APY10">
        <v>1015.834927</v>
      </c>
      <c r="APZ10">
        <v>1228.3326810000001</v>
      </c>
      <c r="AQA10">
        <v>1245.868839</v>
      </c>
      <c r="AQB10">
        <v>1257.288914</v>
      </c>
      <c r="AQC10">
        <v>1308.243001</v>
      </c>
      <c r="AQD10">
        <v>1082.4954990000001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92.54024794</v>
      </c>
      <c r="ARO10">
        <v>90.838738879999994</v>
      </c>
      <c r="ARP10">
        <v>89.365955389999996</v>
      </c>
      <c r="ARQ10">
        <v>88.214165850000001</v>
      </c>
      <c r="ARR10">
        <v>86.233322849999993</v>
      </c>
      <c r="ARS10">
        <v>84.570056899999997</v>
      </c>
      <c r="ART10">
        <v>82.5943319</v>
      </c>
      <c r="ARU10">
        <v>81.428997190000004</v>
      </c>
      <c r="ARV10">
        <v>79.556387810000004</v>
      </c>
      <c r="ARW10">
        <v>77.962223399999999</v>
      </c>
      <c r="ARX10">
        <v>76.445705489999995</v>
      </c>
      <c r="ARY10">
        <v>74.813638600000004</v>
      </c>
      <c r="ARZ10">
        <v>72.965429760000006</v>
      </c>
      <c r="ASA10">
        <v>71.024738409999998</v>
      </c>
      <c r="ASB10">
        <v>69.652716569999995</v>
      </c>
      <c r="ASC10">
        <v>68.300365470000003</v>
      </c>
      <c r="ASD10">
        <v>66.123414800000006</v>
      </c>
      <c r="ASE10">
        <v>64.385716909999999</v>
      </c>
      <c r="ASF10">
        <v>62.351240220000001</v>
      </c>
      <c r="ASG10">
        <v>60.678266800000003</v>
      </c>
      <c r="ASH10">
        <v>59.094306019999998</v>
      </c>
    </row>
    <row r="11" spans="1:1178" x14ac:dyDescent="0.25">
      <c r="A11">
        <v>7</v>
      </c>
      <c r="B11">
        <v>22400</v>
      </c>
      <c r="C11">
        <v>0</v>
      </c>
      <c r="D11">
        <v>0</v>
      </c>
      <c r="E11">
        <v>0</v>
      </c>
      <c r="F11">
        <v>306</v>
      </c>
      <c r="G11">
        <v>311</v>
      </c>
      <c r="H11">
        <v>369</v>
      </c>
      <c r="I11">
        <v>355</v>
      </c>
      <c r="J11">
        <v>344</v>
      </c>
      <c r="K11">
        <v>338</v>
      </c>
      <c r="L11">
        <v>336</v>
      </c>
      <c r="M11">
        <v>352</v>
      </c>
      <c r="N11">
        <v>346</v>
      </c>
      <c r="O11">
        <v>334</v>
      </c>
      <c r="P11">
        <v>358</v>
      </c>
      <c r="Q11">
        <v>326</v>
      </c>
      <c r="R11">
        <v>384</v>
      </c>
      <c r="S11">
        <v>386</v>
      </c>
      <c r="T11">
        <v>363</v>
      </c>
      <c r="U11">
        <v>335</v>
      </c>
      <c r="V11">
        <v>338</v>
      </c>
      <c r="W11">
        <v>337</v>
      </c>
      <c r="X11">
        <v>349</v>
      </c>
      <c r="Y11">
        <v>339</v>
      </c>
      <c r="Z11">
        <v>301</v>
      </c>
      <c r="AA11">
        <v>321</v>
      </c>
      <c r="AB11">
        <v>340</v>
      </c>
      <c r="AC11">
        <v>351</v>
      </c>
      <c r="AD11">
        <v>340</v>
      </c>
      <c r="AE11">
        <v>0</v>
      </c>
      <c r="AF11">
        <v>0</v>
      </c>
      <c r="AG11">
        <v>0</v>
      </c>
      <c r="AH11">
        <v>91</v>
      </c>
      <c r="AI11">
        <v>83</v>
      </c>
      <c r="AJ11">
        <v>96</v>
      </c>
      <c r="AK11">
        <v>91</v>
      </c>
      <c r="AL11">
        <v>120</v>
      </c>
      <c r="AM11">
        <v>106</v>
      </c>
      <c r="AN11">
        <v>98</v>
      </c>
      <c r="AO11">
        <v>98</v>
      </c>
      <c r="AP11">
        <v>122</v>
      </c>
      <c r="AQ11">
        <v>158</v>
      </c>
      <c r="AR11">
        <v>138</v>
      </c>
      <c r="AS11">
        <v>138</v>
      </c>
      <c r="AT11">
        <v>141</v>
      </c>
      <c r="AU11">
        <v>148</v>
      </c>
      <c r="AV11">
        <v>153</v>
      </c>
      <c r="AW11">
        <v>187</v>
      </c>
      <c r="AX11">
        <v>155</v>
      </c>
      <c r="AY11">
        <v>205</v>
      </c>
      <c r="AZ11">
        <v>178</v>
      </c>
      <c r="BA11">
        <v>159</v>
      </c>
      <c r="BB11">
        <v>185</v>
      </c>
      <c r="BC11">
        <v>208</v>
      </c>
      <c r="BD11">
        <v>233</v>
      </c>
      <c r="BE11">
        <v>232</v>
      </c>
      <c r="BF11">
        <v>208</v>
      </c>
      <c r="BG11">
        <v>0</v>
      </c>
      <c r="BH11">
        <v>0</v>
      </c>
      <c r="BI11">
        <v>0</v>
      </c>
      <c r="BJ11">
        <v>112</v>
      </c>
      <c r="BK11">
        <v>95</v>
      </c>
      <c r="BL11">
        <v>122</v>
      </c>
      <c r="BM11">
        <v>119</v>
      </c>
      <c r="BN11">
        <v>123</v>
      </c>
      <c r="BO11">
        <v>123</v>
      </c>
      <c r="BP11">
        <v>148</v>
      </c>
      <c r="BQ11">
        <v>130</v>
      </c>
      <c r="BR11">
        <v>137</v>
      </c>
      <c r="BS11">
        <v>120</v>
      </c>
      <c r="BT11">
        <v>137</v>
      </c>
      <c r="BU11">
        <v>123</v>
      </c>
      <c r="BV11">
        <v>153</v>
      </c>
      <c r="BW11">
        <v>162</v>
      </c>
      <c r="BX11">
        <v>156</v>
      </c>
      <c r="BY11">
        <v>174</v>
      </c>
      <c r="BZ11">
        <v>161</v>
      </c>
      <c r="CA11">
        <v>158</v>
      </c>
      <c r="CB11">
        <v>178</v>
      </c>
      <c r="CC11">
        <v>191</v>
      </c>
      <c r="CD11">
        <v>166</v>
      </c>
      <c r="CE11">
        <v>191</v>
      </c>
      <c r="CF11">
        <v>171</v>
      </c>
      <c r="CG11">
        <v>205</v>
      </c>
      <c r="CH11">
        <v>176</v>
      </c>
      <c r="CI11">
        <v>0</v>
      </c>
      <c r="CJ11">
        <v>0</v>
      </c>
      <c r="CK11">
        <v>0</v>
      </c>
      <c r="CL11">
        <v>61</v>
      </c>
      <c r="CM11">
        <v>49</v>
      </c>
      <c r="CN11">
        <v>50</v>
      </c>
      <c r="CO11">
        <v>51</v>
      </c>
      <c r="CP11">
        <v>47</v>
      </c>
      <c r="CQ11">
        <v>45</v>
      </c>
      <c r="CR11">
        <v>43</v>
      </c>
      <c r="CS11">
        <v>45</v>
      </c>
      <c r="CT11">
        <v>46</v>
      </c>
      <c r="CU11">
        <v>46</v>
      </c>
      <c r="CV11">
        <v>49</v>
      </c>
      <c r="CW11">
        <v>45</v>
      </c>
      <c r="CX11">
        <v>50</v>
      </c>
      <c r="CY11">
        <v>40</v>
      </c>
      <c r="CZ11">
        <v>50</v>
      </c>
      <c r="DA11">
        <v>38</v>
      </c>
      <c r="DB11">
        <v>56</v>
      </c>
      <c r="DC11">
        <v>49</v>
      </c>
      <c r="DD11">
        <v>54</v>
      </c>
      <c r="DE11">
        <v>54</v>
      </c>
      <c r="DF11">
        <v>55</v>
      </c>
      <c r="DG11">
        <v>55</v>
      </c>
      <c r="DH11">
        <v>56</v>
      </c>
      <c r="DI11">
        <v>47</v>
      </c>
      <c r="DJ11">
        <v>42</v>
      </c>
      <c r="DK11">
        <v>0</v>
      </c>
      <c r="DL11">
        <v>0</v>
      </c>
      <c r="DM11">
        <v>0</v>
      </c>
      <c r="DN11">
        <v>3</v>
      </c>
      <c r="DO11">
        <v>2</v>
      </c>
      <c r="DP11">
        <v>1</v>
      </c>
      <c r="DQ11">
        <v>5</v>
      </c>
      <c r="DR11">
        <v>1</v>
      </c>
      <c r="DS11">
        <v>6</v>
      </c>
      <c r="DT11">
        <v>1</v>
      </c>
      <c r="DU11">
        <v>5</v>
      </c>
      <c r="DV11">
        <v>1</v>
      </c>
      <c r="DW11">
        <v>3</v>
      </c>
      <c r="DX11">
        <v>4</v>
      </c>
      <c r="DY11">
        <v>3</v>
      </c>
      <c r="DZ11">
        <v>4</v>
      </c>
      <c r="EA11">
        <v>3</v>
      </c>
      <c r="EB11">
        <v>4</v>
      </c>
      <c r="EC11">
        <v>7</v>
      </c>
      <c r="ED11">
        <v>2</v>
      </c>
      <c r="EE11">
        <v>4</v>
      </c>
      <c r="EF11">
        <v>4</v>
      </c>
      <c r="EG11">
        <v>4</v>
      </c>
      <c r="EH11">
        <v>6</v>
      </c>
      <c r="EI11">
        <v>3</v>
      </c>
      <c r="EJ11">
        <v>5</v>
      </c>
      <c r="EK11">
        <v>6</v>
      </c>
      <c r="EL11">
        <v>6</v>
      </c>
      <c r="EM11">
        <v>0</v>
      </c>
      <c r="EN11">
        <v>0</v>
      </c>
      <c r="EO11">
        <v>0</v>
      </c>
      <c r="EP11">
        <v>10</v>
      </c>
      <c r="EQ11">
        <v>15</v>
      </c>
      <c r="ER11">
        <v>10</v>
      </c>
      <c r="ES11">
        <v>15</v>
      </c>
      <c r="ET11">
        <v>20</v>
      </c>
      <c r="EU11">
        <v>15</v>
      </c>
      <c r="EV11">
        <v>25</v>
      </c>
      <c r="EW11">
        <v>5</v>
      </c>
      <c r="EX11">
        <v>30</v>
      </c>
      <c r="EY11">
        <v>25</v>
      </c>
      <c r="EZ11">
        <v>5</v>
      </c>
      <c r="FA11">
        <v>10</v>
      </c>
      <c r="FB11">
        <v>15</v>
      </c>
      <c r="FC11">
        <v>10</v>
      </c>
      <c r="FD11">
        <v>20</v>
      </c>
      <c r="FE11">
        <v>5</v>
      </c>
      <c r="FF11">
        <v>20</v>
      </c>
      <c r="FG11">
        <v>20</v>
      </c>
      <c r="FH11">
        <v>25</v>
      </c>
      <c r="FI11">
        <v>25</v>
      </c>
      <c r="FJ11">
        <v>5</v>
      </c>
      <c r="FK11">
        <v>20</v>
      </c>
      <c r="FL11">
        <v>20</v>
      </c>
      <c r="FM11">
        <v>20</v>
      </c>
      <c r="FN11">
        <v>40</v>
      </c>
      <c r="FO11">
        <v>0</v>
      </c>
      <c r="FP11">
        <v>0</v>
      </c>
      <c r="FQ11">
        <v>5404</v>
      </c>
      <c r="FR11">
        <v>5738</v>
      </c>
      <c r="FS11">
        <v>6032</v>
      </c>
      <c r="FT11">
        <v>6215</v>
      </c>
      <c r="FU11">
        <v>6441</v>
      </c>
      <c r="FV11">
        <v>6620</v>
      </c>
      <c r="FW11">
        <v>6757</v>
      </c>
      <c r="FX11">
        <v>6935</v>
      </c>
      <c r="FY11">
        <v>7085</v>
      </c>
      <c r="FZ11">
        <v>7217</v>
      </c>
      <c r="GA11">
        <v>7358</v>
      </c>
      <c r="GB11">
        <v>7475</v>
      </c>
      <c r="GC11">
        <v>7569</v>
      </c>
      <c r="GD11">
        <v>7658</v>
      </c>
      <c r="GE11">
        <v>7769</v>
      </c>
      <c r="GF11">
        <v>7826</v>
      </c>
      <c r="GG11">
        <v>7859</v>
      </c>
      <c r="GH11">
        <v>7980</v>
      </c>
      <c r="GI11">
        <v>8050</v>
      </c>
      <c r="GJ11">
        <v>8108</v>
      </c>
      <c r="GK11">
        <v>8134</v>
      </c>
      <c r="GL11">
        <v>8105</v>
      </c>
      <c r="GM11">
        <v>8145</v>
      </c>
      <c r="GN11">
        <v>8152</v>
      </c>
      <c r="GO11">
        <v>8170</v>
      </c>
      <c r="GP11">
        <v>8169</v>
      </c>
      <c r="GQ11">
        <v>0</v>
      </c>
      <c r="GR11">
        <v>0</v>
      </c>
      <c r="GS11">
        <v>766</v>
      </c>
      <c r="GT11">
        <v>866</v>
      </c>
      <c r="GU11">
        <v>958</v>
      </c>
      <c r="GV11">
        <v>1080</v>
      </c>
      <c r="GW11">
        <v>1194</v>
      </c>
      <c r="GX11">
        <v>1290</v>
      </c>
      <c r="GY11">
        <v>1426</v>
      </c>
      <c r="GZ11">
        <v>1525</v>
      </c>
      <c r="HA11">
        <v>1618</v>
      </c>
      <c r="HB11">
        <v>1728</v>
      </c>
      <c r="HC11">
        <v>1838</v>
      </c>
      <c r="HD11">
        <v>1936</v>
      </c>
      <c r="HE11">
        <v>2048</v>
      </c>
      <c r="HF11">
        <v>2129</v>
      </c>
      <c r="HG11">
        <v>2219</v>
      </c>
      <c r="HH11">
        <v>2323</v>
      </c>
      <c r="HI11">
        <v>2415</v>
      </c>
      <c r="HJ11">
        <v>2456</v>
      </c>
      <c r="HK11">
        <v>2513</v>
      </c>
      <c r="HL11">
        <v>2594</v>
      </c>
      <c r="HM11">
        <v>2685</v>
      </c>
      <c r="HN11">
        <v>2756</v>
      </c>
      <c r="HO11">
        <v>2800</v>
      </c>
      <c r="HP11">
        <v>2890</v>
      </c>
      <c r="HQ11">
        <v>2944</v>
      </c>
      <c r="HR11">
        <v>3014</v>
      </c>
      <c r="HS11">
        <v>0</v>
      </c>
      <c r="HT11">
        <v>0</v>
      </c>
      <c r="HU11">
        <v>63</v>
      </c>
      <c r="HV11">
        <v>73</v>
      </c>
      <c r="HW11">
        <v>83</v>
      </c>
      <c r="HX11">
        <v>94</v>
      </c>
      <c r="HY11">
        <v>102</v>
      </c>
      <c r="HZ11">
        <v>112</v>
      </c>
      <c r="IA11">
        <v>113</v>
      </c>
      <c r="IB11">
        <v>128</v>
      </c>
      <c r="IC11">
        <v>146</v>
      </c>
      <c r="ID11">
        <v>157</v>
      </c>
      <c r="IE11">
        <v>161</v>
      </c>
      <c r="IF11">
        <v>192</v>
      </c>
      <c r="IG11">
        <v>214</v>
      </c>
      <c r="IH11">
        <v>226</v>
      </c>
      <c r="II11">
        <v>232</v>
      </c>
      <c r="IJ11">
        <v>245</v>
      </c>
      <c r="IK11">
        <v>257</v>
      </c>
      <c r="IL11">
        <v>263</v>
      </c>
      <c r="IM11">
        <v>261</v>
      </c>
      <c r="IN11">
        <v>264</v>
      </c>
      <c r="IO11">
        <v>262</v>
      </c>
      <c r="IP11">
        <v>273</v>
      </c>
      <c r="IQ11">
        <v>288</v>
      </c>
      <c r="IR11">
        <v>292</v>
      </c>
      <c r="IS11">
        <v>292</v>
      </c>
      <c r="IT11">
        <v>301</v>
      </c>
      <c r="IU11">
        <v>0</v>
      </c>
      <c r="IV11">
        <v>0</v>
      </c>
      <c r="IW11">
        <v>7</v>
      </c>
      <c r="IX11">
        <v>6</v>
      </c>
      <c r="IY11">
        <v>5</v>
      </c>
      <c r="IZ11">
        <v>4</v>
      </c>
      <c r="JA11">
        <v>3</v>
      </c>
      <c r="JB11">
        <v>5</v>
      </c>
      <c r="JC11">
        <v>8</v>
      </c>
      <c r="JD11">
        <v>10</v>
      </c>
      <c r="JE11">
        <v>10</v>
      </c>
      <c r="JF11">
        <v>10</v>
      </c>
      <c r="JG11">
        <v>9</v>
      </c>
      <c r="JH11">
        <v>7</v>
      </c>
      <c r="JI11">
        <v>7</v>
      </c>
      <c r="JJ11">
        <v>9</v>
      </c>
      <c r="JK11">
        <v>10</v>
      </c>
      <c r="JL11">
        <v>10</v>
      </c>
      <c r="JM11">
        <v>10</v>
      </c>
      <c r="JN11">
        <v>14</v>
      </c>
      <c r="JO11">
        <v>14</v>
      </c>
      <c r="JP11">
        <v>11</v>
      </c>
      <c r="JQ11">
        <v>12</v>
      </c>
      <c r="JR11">
        <v>16</v>
      </c>
      <c r="JS11">
        <v>16</v>
      </c>
      <c r="JT11">
        <v>19</v>
      </c>
      <c r="JU11">
        <v>19</v>
      </c>
      <c r="JV11">
        <v>17</v>
      </c>
      <c r="JW11">
        <v>0</v>
      </c>
      <c r="JX11">
        <v>0</v>
      </c>
      <c r="JY11">
        <v>0</v>
      </c>
      <c r="JZ11">
        <v>7</v>
      </c>
      <c r="KA11">
        <v>17</v>
      </c>
      <c r="KB11">
        <v>27</v>
      </c>
      <c r="KC11">
        <v>36</v>
      </c>
      <c r="KD11">
        <v>42</v>
      </c>
      <c r="KE11">
        <v>54</v>
      </c>
      <c r="KF11">
        <v>66</v>
      </c>
      <c r="KG11">
        <v>81</v>
      </c>
      <c r="KH11">
        <v>94</v>
      </c>
      <c r="KI11">
        <v>112</v>
      </c>
      <c r="KJ11">
        <v>130</v>
      </c>
      <c r="KK11">
        <v>147</v>
      </c>
      <c r="KL11">
        <v>169</v>
      </c>
      <c r="KM11">
        <v>192</v>
      </c>
      <c r="KN11">
        <v>216</v>
      </c>
      <c r="KO11">
        <v>249</v>
      </c>
      <c r="KP11">
        <v>279</v>
      </c>
      <c r="KQ11">
        <v>306</v>
      </c>
      <c r="KR11">
        <v>331</v>
      </c>
      <c r="KS11">
        <v>361</v>
      </c>
      <c r="KT11">
        <v>384</v>
      </c>
      <c r="KU11">
        <v>404</v>
      </c>
      <c r="KV11">
        <v>435</v>
      </c>
      <c r="KW11">
        <v>470</v>
      </c>
      <c r="KX11">
        <v>500</v>
      </c>
      <c r="KY11">
        <v>0</v>
      </c>
      <c r="KZ11">
        <v>0</v>
      </c>
      <c r="LA11">
        <v>0</v>
      </c>
      <c r="LB11">
        <v>222</v>
      </c>
      <c r="LC11">
        <v>459</v>
      </c>
      <c r="LD11">
        <v>683</v>
      </c>
      <c r="LE11">
        <v>908</v>
      </c>
      <c r="LF11">
        <v>1124</v>
      </c>
      <c r="LG11">
        <v>1352</v>
      </c>
      <c r="LH11">
        <v>1554</v>
      </c>
      <c r="LI11">
        <v>1763</v>
      </c>
      <c r="LJ11">
        <v>1956</v>
      </c>
      <c r="LK11">
        <v>2156</v>
      </c>
      <c r="LL11">
        <v>2339</v>
      </c>
      <c r="LM11">
        <v>2546</v>
      </c>
      <c r="LN11">
        <v>2747</v>
      </c>
      <c r="LO11">
        <v>2930</v>
      </c>
      <c r="LP11">
        <v>3132</v>
      </c>
      <c r="LQ11">
        <v>3312</v>
      </c>
      <c r="LR11">
        <v>3500</v>
      </c>
      <c r="LS11">
        <v>3685</v>
      </c>
      <c r="LT11">
        <v>3862</v>
      </c>
      <c r="LU11">
        <v>4068</v>
      </c>
      <c r="LV11">
        <v>4277</v>
      </c>
      <c r="LW11">
        <v>4477</v>
      </c>
      <c r="LX11">
        <v>4673</v>
      </c>
      <c r="LY11">
        <v>4849</v>
      </c>
      <c r="LZ11">
        <v>5033</v>
      </c>
      <c r="MA11">
        <v>0</v>
      </c>
      <c r="MB11">
        <v>0</v>
      </c>
      <c r="MC11">
        <v>1386</v>
      </c>
      <c r="MD11">
        <v>1420</v>
      </c>
      <c r="ME11">
        <v>1485</v>
      </c>
      <c r="MF11">
        <v>1536</v>
      </c>
      <c r="MG11">
        <v>1576</v>
      </c>
      <c r="MH11">
        <v>1591</v>
      </c>
      <c r="MI11">
        <v>1669</v>
      </c>
      <c r="MJ11">
        <v>1721</v>
      </c>
      <c r="MK11">
        <v>1738</v>
      </c>
      <c r="ML11">
        <v>1775</v>
      </c>
      <c r="MM11">
        <v>1856</v>
      </c>
      <c r="MN11">
        <v>1894</v>
      </c>
      <c r="MO11">
        <v>1954</v>
      </c>
      <c r="MP11">
        <v>1999</v>
      </c>
      <c r="MQ11">
        <v>2063</v>
      </c>
      <c r="MR11">
        <v>2145</v>
      </c>
      <c r="MS11">
        <v>2182</v>
      </c>
      <c r="MT11">
        <v>2242</v>
      </c>
      <c r="MU11">
        <v>2322</v>
      </c>
      <c r="MV11">
        <v>2364</v>
      </c>
      <c r="MW11">
        <v>2394</v>
      </c>
      <c r="MX11">
        <v>2424</v>
      </c>
      <c r="MY11">
        <v>2489</v>
      </c>
      <c r="MZ11">
        <v>2509</v>
      </c>
      <c r="NA11">
        <v>2581</v>
      </c>
      <c r="NB11">
        <v>2649</v>
      </c>
      <c r="NC11">
        <v>0</v>
      </c>
      <c r="ND11">
        <v>0</v>
      </c>
      <c r="NE11">
        <v>0</v>
      </c>
      <c r="NF11">
        <v>28</v>
      </c>
      <c r="NG11">
        <v>48</v>
      </c>
      <c r="NH11">
        <v>82</v>
      </c>
      <c r="NI11">
        <v>112</v>
      </c>
      <c r="NJ11">
        <v>158</v>
      </c>
      <c r="NK11">
        <v>192</v>
      </c>
      <c r="NL11">
        <v>227</v>
      </c>
      <c r="NM11">
        <v>274</v>
      </c>
      <c r="NN11">
        <v>303</v>
      </c>
      <c r="NO11">
        <v>336</v>
      </c>
      <c r="NP11">
        <v>368</v>
      </c>
      <c r="NQ11">
        <v>394</v>
      </c>
      <c r="NR11">
        <v>427</v>
      </c>
      <c r="NS11">
        <v>467</v>
      </c>
      <c r="NT11">
        <v>506</v>
      </c>
      <c r="NU11">
        <v>530</v>
      </c>
      <c r="NV11">
        <v>566</v>
      </c>
      <c r="NW11">
        <v>595</v>
      </c>
      <c r="NX11">
        <v>639</v>
      </c>
      <c r="NY11">
        <v>679</v>
      </c>
      <c r="NZ11">
        <v>721</v>
      </c>
      <c r="OA11">
        <v>753</v>
      </c>
      <c r="OB11">
        <v>782</v>
      </c>
      <c r="OC11">
        <v>822</v>
      </c>
      <c r="OD11">
        <v>869</v>
      </c>
      <c r="OE11">
        <v>0</v>
      </c>
      <c r="OF11">
        <v>0</v>
      </c>
      <c r="OG11">
        <v>2117</v>
      </c>
      <c r="OH11">
        <v>2267</v>
      </c>
      <c r="OI11">
        <v>2425</v>
      </c>
      <c r="OJ11">
        <v>2561</v>
      </c>
      <c r="OK11">
        <v>2695</v>
      </c>
      <c r="OL11">
        <v>2854</v>
      </c>
      <c r="OM11">
        <v>2983</v>
      </c>
      <c r="ON11">
        <v>3138</v>
      </c>
      <c r="OO11">
        <v>3302</v>
      </c>
      <c r="OP11">
        <v>3452</v>
      </c>
      <c r="OQ11">
        <v>3585</v>
      </c>
      <c r="OR11">
        <v>3734</v>
      </c>
      <c r="OS11">
        <v>3881</v>
      </c>
      <c r="OT11">
        <v>4002</v>
      </c>
      <c r="OU11">
        <v>4136</v>
      </c>
      <c r="OV11">
        <v>4260</v>
      </c>
      <c r="OW11">
        <v>4388</v>
      </c>
      <c r="OX11">
        <v>4506</v>
      </c>
      <c r="OY11">
        <v>4610</v>
      </c>
      <c r="OZ11">
        <v>4716</v>
      </c>
      <c r="PA11">
        <v>4775</v>
      </c>
      <c r="PB11">
        <v>4815</v>
      </c>
      <c r="PC11">
        <v>4920</v>
      </c>
      <c r="PD11">
        <v>4992</v>
      </c>
      <c r="PE11">
        <v>5041</v>
      </c>
      <c r="PF11">
        <v>5091</v>
      </c>
      <c r="PG11">
        <v>0</v>
      </c>
      <c r="PH11">
        <v>0</v>
      </c>
      <c r="PI11">
        <v>0</v>
      </c>
      <c r="PJ11">
        <v>60</v>
      </c>
      <c r="PK11">
        <v>129</v>
      </c>
      <c r="PL11">
        <v>189</v>
      </c>
      <c r="PM11">
        <v>247</v>
      </c>
      <c r="PN11">
        <v>320</v>
      </c>
      <c r="PO11">
        <v>393</v>
      </c>
      <c r="PP11">
        <v>463</v>
      </c>
      <c r="PQ11">
        <v>538</v>
      </c>
      <c r="PR11">
        <v>633</v>
      </c>
      <c r="PS11">
        <v>697</v>
      </c>
      <c r="PT11">
        <v>791</v>
      </c>
      <c r="PU11">
        <v>889</v>
      </c>
      <c r="PV11">
        <v>997</v>
      </c>
      <c r="PW11">
        <v>1095</v>
      </c>
      <c r="PX11">
        <v>1191</v>
      </c>
      <c r="PY11">
        <v>1306</v>
      </c>
      <c r="PZ11">
        <v>1420</v>
      </c>
      <c r="QA11">
        <v>1540</v>
      </c>
      <c r="QB11">
        <v>1673</v>
      </c>
      <c r="QC11">
        <v>1800</v>
      </c>
      <c r="QD11">
        <v>1955</v>
      </c>
      <c r="QE11">
        <v>2080</v>
      </c>
      <c r="QF11">
        <v>2226</v>
      </c>
      <c r="QG11">
        <v>2382</v>
      </c>
      <c r="QH11">
        <v>2529</v>
      </c>
      <c r="QI11">
        <v>0</v>
      </c>
      <c r="QJ11">
        <v>0</v>
      </c>
      <c r="QK11">
        <v>7414</v>
      </c>
      <c r="QL11">
        <v>7896</v>
      </c>
      <c r="QM11">
        <v>8268</v>
      </c>
      <c r="QN11">
        <v>8589</v>
      </c>
      <c r="QO11">
        <v>8771</v>
      </c>
      <c r="QP11">
        <v>8821</v>
      </c>
      <c r="QQ11">
        <v>8862</v>
      </c>
      <c r="QR11">
        <v>8904</v>
      </c>
      <c r="QS11">
        <v>8901</v>
      </c>
      <c r="QT11">
        <v>8961</v>
      </c>
      <c r="QU11">
        <v>9039</v>
      </c>
      <c r="QV11">
        <v>9063</v>
      </c>
      <c r="QW11">
        <v>9103</v>
      </c>
      <c r="QX11">
        <v>9086</v>
      </c>
      <c r="QY11">
        <v>9088</v>
      </c>
      <c r="QZ11">
        <v>9059</v>
      </c>
      <c r="RA11">
        <v>9038</v>
      </c>
      <c r="RB11">
        <v>9052</v>
      </c>
      <c r="RC11">
        <v>9018</v>
      </c>
      <c r="RD11">
        <v>9014</v>
      </c>
      <c r="RE11">
        <v>9049</v>
      </c>
      <c r="RF11">
        <v>9018</v>
      </c>
      <c r="RG11">
        <v>8980</v>
      </c>
      <c r="RH11">
        <v>8964</v>
      </c>
      <c r="RI11">
        <v>8965</v>
      </c>
      <c r="RJ11">
        <v>8920</v>
      </c>
      <c r="RK11">
        <v>0</v>
      </c>
      <c r="RL11">
        <v>0</v>
      </c>
      <c r="RM11">
        <v>8350</v>
      </c>
      <c r="RN11">
        <v>8450</v>
      </c>
      <c r="RO11">
        <v>8627</v>
      </c>
      <c r="RP11">
        <v>8721</v>
      </c>
      <c r="RQ11">
        <v>8844</v>
      </c>
      <c r="RR11">
        <v>9013</v>
      </c>
      <c r="RS11">
        <v>9114</v>
      </c>
      <c r="RT11">
        <v>9235</v>
      </c>
      <c r="RU11">
        <v>9344</v>
      </c>
      <c r="RV11">
        <v>9417</v>
      </c>
      <c r="RW11">
        <v>9559</v>
      </c>
      <c r="RX11">
        <v>9680</v>
      </c>
      <c r="RY11">
        <v>9765</v>
      </c>
      <c r="RZ11">
        <v>9863</v>
      </c>
      <c r="SA11">
        <v>9973</v>
      </c>
      <c r="SB11">
        <v>10078</v>
      </c>
      <c r="SC11">
        <v>10139</v>
      </c>
      <c r="SD11">
        <v>10176</v>
      </c>
      <c r="SE11">
        <v>10230</v>
      </c>
      <c r="SF11">
        <v>10324</v>
      </c>
      <c r="SG11">
        <v>10331</v>
      </c>
      <c r="SH11">
        <v>10386</v>
      </c>
      <c r="SI11">
        <v>10426</v>
      </c>
      <c r="SJ11">
        <v>10438</v>
      </c>
      <c r="SK11">
        <v>10469</v>
      </c>
      <c r="SL11">
        <v>10503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742421.76989999996</v>
      </c>
      <c r="SU11">
        <v>735714.64800000004</v>
      </c>
      <c r="SV11">
        <v>733102.54079999996</v>
      </c>
      <c r="SW11">
        <v>727144.77729999996</v>
      </c>
      <c r="SX11">
        <v>719118.58880000003</v>
      </c>
      <c r="SY11">
        <v>711813.74300000002</v>
      </c>
      <c r="SZ11">
        <v>702070.22919999994</v>
      </c>
      <c r="TA11">
        <v>690193.14410000003</v>
      </c>
      <c r="TB11">
        <v>677969.68180000002</v>
      </c>
      <c r="TC11">
        <v>667763.70140000002</v>
      </c>
      <c r="TD11">
        <v>653070.85880000005</v>
      </c>
      <c r="TE11">
        <v>636722.98210000002</v>
      </c>
      <c r="TF11">
        <v>627695.33869999996</v>
      </c>
      <c r="TG11">
        <v>614758.67779999995</v>
      </c>
      <c r="TH11">
        <v>601153.39320000005</v>
      </c>
      <c r="TI11">
        <v>585515.64800000004</v>
      </c>
      <c r="TJ11">
        <v>566435.06790000002</v>
      </c>
      <c r="TK11">
        <v>552651.02179999999</v>
      </c>
      <c r="TL11">
        <v>537015.51729999995</v>
      </c>
      <c r="TM11">
        <v>522525.50760000001</v>
      </c>
      <c r="TN11">
        <v>507244.2243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490325.15990000003</v>
      </c>
      <c r="TW11">
        <v>526231.41269999999</v>
      </c>
      <c r="TX11">
        <v>546373.79619999998</v>
      </c>
      <c r="TY11">
        <v>562809.36</v>
      </c>
      <c r="TZ11">
        <v>583565.09539999999</v>
      </c>
      <c r="UA11">
        <v>602634.30720000004</v>
      </c>
      <c r="UB11">
        <v>616277.72840000002</v>
      </c>
      <c r="UC11">
        <v>632941.90190000006</v>
      </c>
      <c r="UD11">
        <v>638810.92099999997</v>
      </c>
      <c r="UE11">
        <v>646422.92229999998</v>
      </c>
      <c r="UF11">
        <v>657009.16989999998</v>
      </c>
      <c r="UG11">
        <v>663135.27679999999</v>
      </c>
      <c r="UH11">
        <v>654750.94559999998</v>
      </c>
      <c r="UI11">
        <v>650433.70160000003</v>
      </c>
      <c r="UJ11">
        <v>651843.43240000005</v>
      </c>
      <c r="UK11">
        <v>655058.95460000006</v>
      </c>
      <c r="UL11">
        <v>652796.9044</v>
      </c>
      <c r="UM11">
        <v>643901.86010000005</v>
      </c>
      <c r="UN11">
        <v>645241.46180000005</v>
      </c>
      <c r="UO11">
        <v>638153.27830000001</v>
      </c>
      <c r="UP11">
        <v>634297.82499999995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186419.95920000001</v>
      </c>
      <c r="UY11">
        <v>182606.23610000001</v>
      </c>
      <c r="UZ11">
        <v>200821.36110000001</v>
      </c>
      <c r="VA11">
        <v>222390.16020000001</v>
      </c>
      <c r="VB11">
        <v>232180.17790000001</v>
      </c>
      <c r="VC11">
        <v>231160.7732</v>
      </c>
      <c r="VD11">
        <v>267640.76740000001</v>
      </c>
      <c r="VE11">
        <v>289619.35800000001</v>
      </c>
      <c r="VF11">
        <v>296951.16100000002</v>
      </c>
      <c r="VG11">
        <v>295956.136</v>
      </c>
      <c r="VH11">
        <v>303436.78159999999</v>
      </c>
      <c r="VI11">
        <v>309028.14689999999</v>
      </c>
      <c r="VJ11">
        <v>307031.85609999998</v>
      </c>
      <c r="VK11">
        <v>295822.34279999998</v>
      </c>
      <c r="VL11">
        <v>290507.37829999998</v>
      </c>
      <c r="VM11">
        <v>279909.28619999997</v>
      </c>
      <c r="VN11">
        <v>283166.21629999997</v>
      </c>
      <c r="VO11">
        <v>290024.0773</v>
      </c>
      <c r="VP11">
        <v>285487.5626</v>
      </c>
      <c r="VQ11">
        <v>277172.3909</v>
      </c>
      <c r="VR11">
        <v>277393.56849999999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192891.54949999999</v>
      </c>
      <c r="WA11">
        <v>299637.35840000003</v>
      </c>
      <c r="WB11">
        <v>363637.57089999999</v>
      </c>
      <c r="WC11">
        <v>353046.18540000002</v>
      </c>
      <c r="WD11">
        <v>342763.2868</v>
      </c>
      <c r="WE11">
        <v>299501.90110000002</v>
      </c>
      <c r="WF11">
        <v>226161.09030000001</v>
      </c>
      <c r="WG11">
        <v>219573.87409999999</v>
      </c>
      <c r="WH11">
        <v>274086.6667</v>
      </c>
      <c r="WI11">
        <v>295670.62209999998</v>
      </c>
      <c r="WJ11">
        <v>287058.85639999999</v>
      </c>
      <c r="WK11">
        <v>278697.91889999999</v>
      </c>
      <c r="WL11">
        <v>378812.70529999997</v>
      </c>
      <c r="WM11">
        <v>367779.32549999998</v>
      </c>
      <c r="WN11">
        <v>280552.8835</v>
      </c>
      <c r="WO11">
        <v>297143.38939999999</v>
      </c>
      <c r="WP11">
        <v>384651.63679999998</v>
      </c>
      <c r="WQ11">
        <v>373448.1911</v>
      </c>
      <c r="WR11">
        <v>430553.13290000003</v>
      </c>
      <c r="WS11">
        <v>418012.75040000002</v>
      </c>
      <c r="WT11">
        <v>363117.87209999998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21100000</v>
      </c>
      <c r="ZG11">
        <v>21500000</v>
      </c>
      <c r="ZH11">
        <v>21600000</v>
      </c>
      <c r="ZI11">
        <v>21100000</v>
      </c>
      <c r="ZJ11">
        <v>21000000</v>
      </c>
      <c r="ZK11">
        <v>21300000</v>
      </c>
      <c r="ZL11">
        <v>21100000</v>
      </c>
      <c r="ZM11">
        <v>21100000</v>
      </c>
      <c r="ZN11">
        <v>21000000</v>
      </c>
      <c r="ZO11">
        <v>21000000</v>
      </c>
      <c r="ZP11">
        <v>21200000</v>
      </c>
      <c r="ZQ11">
        <v>21000000</v>
      </c>
      <c r="ZR11">
        <v>20900000</v>
      </c>
      <c r="ZS11">
        <v>21000000</v>
      </c>
      <c r="ZT11">
        <v>20800000</v>
      </c>
      <c r="ZU11">
        <v>20400000</v>
      </c>
      <c r="ZV11">
        <v>20100000</v>
      </c>
      <c r="ZW11">
        <v>20000000</v>
      </c>
      <c r="ZX11">
        <v>19600000</v>
      </c>
      <c r="ZY11">
        <v>19600000</v>
      </c>
      <c r="ZZ11">
        <v>19500000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48800000</v>
      </c>
      <c r="ABK11">
        <v>49500000</v>
      </c>
      <c r="ABL11">
        <v>50600000</v>
      </c>
      <c r="ABM11">
        <v>51700000</v>
      </c>
      <c r="ABN11">
        <v>52400000</v>
      </c>
      <c r="ABO11">
        <v>52900000</v>
      </c>
      <c r="ABP11">
        <v>53500000</v>
      </c>
      <c r="ABQ11">
        <v>54000000</v>
      </c>
      <c r="ABR11">
        <v>54000000</v>
      </c>
      <c r="ABS11">
        <v>54200000</v>
      </c>
      <c r="ABT11">
        <v>54200000</v>
      </c>
      <c r="ABU11">
        <v>54200000</v>
      </c>
      <c r="ABV11">
        <v>54000000</v>
      </c>
      <c r="ABW11">
        <v>53700000</v>
      </c>
      <c r="ABX11">
        <v>53300000</v>
      </c>
      <c r="ABY11">
        <v>52400000</v>
      </c>
      <c r="ABZ11">
        <v>51300000</v>
      </c>
      <c r="ACA11">
        <v>50900000</v>
      </c>
      <c r="ACB11">
        <v>50100000</v>
      </c>
      <c r="ACC11">
        <v>49200000</v>
      </c>
      <c r="ACD11">
        <v>48200000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2630000</v>
      </c>
      <c r="ADO11">
        <v>2570000</v>
      </c>
      <c r="ADP11">
        <v>2510000</v>
      </c>
      <c r="ADQ11">
        <v>2430000</v>
      </c>
      <c r="ADR11">
        <v>2380000</v>
      </c>
      <c r="ADS11">
        <v>2330000</v>
      </c>
      <c r="ADT11">
        <v>2270000</v>
      </c>
      <c r="ADU11">
        <v>2210000</v>
      </c>
      <c r="ADV11">
        <v>2140000</v>
      </c>
      <c r="ADW11">
        <v>2080000</v>
      </c>
      <c r="ADX11">
        <v>2010000</v>
      </c>
      <c r="ADY11">
        <v>1950000</v>
      </c>
      <c r="ADZ11">
        <v>1900000</v>
      </c>
      <c r="AEA11">
        <v>1830000</v>
      </c>
      <c r="AEB11">
        <v>1780000</v>
      </c>
      <c r="AEC11">
        <v>1730000</v>
      </c>
      <c r="AED11">
        <v>1680000</v>
      </c>
      <c r="AEE11">
        <v>1620000</v>
      </c>
      <c r="AEF11">
        <v>1570000</v>
      </c>
      <c r="AEG11">
        <v>1530000</v>
      </c>
      <c r="AEH11">
        <v>1470000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5440000</v>
      </c>
      <c r="AEQ11">
        <v>5340000</v>
      </c>
      <c r="AER11">
        <v>5260000</v>
      </c>
      <c r="AES11">
        <v>5160000</v>
      </c>
      <c r="AET11">
        <v>5050000</v>
      </c>
      <c r="AEU11">
        <v>4980000</v>
      </c>
      <c r="AEV11">
        <v>4900000</v>
      </c>
      <c r="AEW11">
        <v>4790000</v>
      </c>
      <c r="AEX11">
        <v>4700000</v>
      </c>
      <c r="AEY11">
        <v>4620000</v>
      </c>
      <c r="AEZ11">
        <v>4530000</v>
      </c>
      <c r="AFA11">
        <v>4420000</v>
      </c>
      <c r="AFB11">
        <v>4310000</v>
      </c>
      <c r="AFC11">
        <v>4210000</v>
      </c>
      <c r="AFD11">
        <v>4120000</v>
      </c>
      <c r="AFE11">
        <v>4000000</v>
      </c>
      <c r="AFF11">
        <v>3910000</v>
      </c>
      <c r="AFG11">
        <v>3810000</v>
      </c>
      <c r="AFH11">
        <v>3700000</v>
      </c>
      <c r="AFI11">
        <v>3610000</v>
      </c>
      <c r="AFJ11">
        <v>3510000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205.64117709999999</v>
      </c>
      <c r="AGU11">
        <v>220.70017200000001</v>
      </c>
      <c r="AGV11">
        <v>229.1478386</v>
      </c>
      <c r="AGW11">
        <v>236.040874</v>
      </c>
      <c r="AGX11">
        <v>244.74577880000001</v>
      </c>
      <c r="AGY11">
        <v>252.74335980000001</v>
      </c>
      <c r="AGZ11">
        <v>258.46537740000002</v>
      </c>
      <c r="AHA11">
        <v>265.4542912</v>
      </c>
      <c r="AHB11">
        <v>267.91574350000002</v>
      </c>
      <c r="AHC11">
        <v>271.10819830000003</v>
      </c>
      <c r="AHD11">
        <v>275.54804469999999</v>
      </c>
      <c r="AHE11">
        <v>278.11731900000001</v>
      </c>
      <c r="AHF11">
        <v>274.60095100000001</v>
      </c>
      <c r="AHG11">
        <v>272.79030940000001</v>
      </c>
      <c r="AHH11">
        <v>273.38154700000001</v>
      </c>
      <c r="AHI11">
        <v>274.73012920000002</v>
      </c>
      <c r="AHJ11">
        <v>273.78143080000001</v>
      </c>
      <c r="AHK11">
        <v>270.05087090000001</v>
      </c>
      <c r="AHL11">
        <v>270.61269659999999</v>
      </c>
      <c r="AHM11">
        <v>267.63992969999998</v>
      </c>
      <c r="AHN11">
        <v>266.02296200000001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19.809646239999999</v>
      </c>
      <c r="AHW11">
        <v>19.404386479999999</v>
      </c>
      <c r="AHX11">
        <v>21.339990289999999</v>
      </c>
      <c r="AHY11">
        <v>23.631967400000001</v>
      </c>
      <c r="AHZ11">
        <v>24.672289419999998</v>
      </c>
      <c r="AIA11">
        <v>24.563963860000001</v>
      </c>
      <c r="AIB11">
        <v>28.440457460000001</v>
      </c>
      <c r="AIC11">
        <v>30.77598047</v>
      </c>
      <c r="AID11">
        <v>31.555083870000001</v>
      </c>
      <c r="AIE11">
        <v>31.449348990000001</v>
      </c>
      <c r="AIF11">
        <v>32.244268920000003</v>
      </c>
      <c r="AIG11">
        <v>32.838427240000001</v>
      </c>
      <c r="AIH11">
        <v>32.626294299999998</v>
      </c>
      <c r="AII11">
        <v>31.435131640000002</v>
      </c>
      <c r="AIJ11">
        <v>30.870344660000001</v>
      </c>
      <c r="AIK11">
        <v>29.744153799999999</v>
      </c>
      <c r="AIL11">
        <v>30.090246740000001</v>
      </c>
      <c r="AIM11">
        <v>30.818987379999999</v>
      </c>
      <c r="AIN11">
        <v>30.336921239999999</v>
      </c>
      <c r="AIO11">
        <v>29.453321590000002</v>
      </c>
      <c r="AIP11">
        <v>29.476824709999999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1.816129229</v>
      </c>
      <c r="AIY11">
        <v>2.8211716189999998</v>
      </c>
      <c r="AIZ11">
        <v>3.423751964</v>
      </c>
      <c r="AJA11">
        <v>3.3240310329999998</v>
      </c>
      <c r="AJB11">
        <v>3.227214595</v>
      </c>
      <c r="AJC11">
        <v>2.819896248</v>
      </c>
      <c r="AJD11">
        <v>2.1293714929999998</v>
      </c>
      <c r="AJE11">
        <v>2.0673509640000001</v>
      </c>
      <c r="AJF11">
        <v>2.5806045320000002</v>
      </c>
      <c r="AJG11">
        <v>2.7838236589999998</v>
      </c>
      <c r="AJH11">
        <v>2.7027414169999999</v>
      </c>
      <c r="AJI11">
        <v>2.6240207930000001</v>
      </c>
      <c r="AJJ11">
        <v>3.566630204</v>
      </c>
      <c r="AJK11">
        <v>3.4627477710000001</v>
      </c>
      <c r="AJL11">
        <v>2.641485817</v>
      </c>
      <c r="AJM11">
        <v>2.797690185</v>
      </c>
      <c r="AJN11">
        <v>3.6216054180000001</v>
      </c>
      <c r="AJO11">
        <v>3.5161217649999998</v>
      </c>
      <c r="AJP11">
        <v>4.0537811609999999</v>
      </c>
      <c r="AJQ11">
        <v>3.9357098650000002</v>
      </c>
      <c r="AJR11">
        <v>3.418858851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97.654827069999996</v>
      </c>
      <c r="AKA11">
        <v>201.60387349999999</v>
      </c>
      <c r="AKB11">
        <v>212.63451660000001</v>
      </c>
      <c r="AKC11">
        <v>225.1097432</v>
      </c>
      <c r="AKD11">
        <v>176.5327662</v>
      </c>
      <c r="AKE11">
        <v>269.2476264</v>
      </c>
      <c r="AKF11">
        <v>254.67348039999999</v>
      </c>
      <c r="AKG11">
        <v>233.67484469999999</v>
      </c>
      <c r="AKH11">
        <v>269.64104500000002</v>
      </c>
      <c r="AKI11">
        <v>300.45863689999999</v>
      </c>
      <c r="AKJ11">
        <v>320.29156069999999</v>
      </c>
      <c r="AKK11">
        <v>338.23654599999998</v>
      </c>
      <c r="AKL11">
        <v>320.43095299999999</v>
      </c>
      <c r="AKM11">
        <v>324.41249299999998</v>
      </c>
      <c r="AKN11">
        <v>258.0977853</v>
      </c>
      <c r="AKO11">
        <v>305.98144930000001</v>
      </c>
      <c r="AKP11">
        <v>248.36915719999999</v>
      </c>
      <c r="AKQ11">
        <v>162.80352930000001</v>
      </c>
      <c r="AKR11">
        <v>255.97367610000001</v>
      </c>
      <c r="AKS11">
        <v>283.54286769999999</v>
      </c>
      <c r="AKT11">
        <v>219.50106049999999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125.8811068</v>
      </c>
      <c r="AME11">
        <v>128.206335</v>
      </c>
      <c r="AMF11">
        <v>128.35027220000001</v>
      </c>
      <c r="AMG11">
        <v>125.8428285</v>
      </c>
      <c r="AMH11">
        <v>124.7785205</v>
      </c>
      <c r="AMI11">
        <v>126.67246489999999</v>
      </c>
      <c r="AMJ11">
        <v>125.500946</v>
      </c>
      <c r="AMK11">
        <v>125.70552309999999</v>
      </c>
      <c r="AML11">
        <v>124.8548363</v>
      </c>
      <c r="AMM11">
        <v>125.0992134</v>
      </c>
      <c r="AMN11">
        <v>126.2831547</v>
      </c>
      <c r="AMO11">
        <v>124.7198695</v>
      </c>
      <c r="AMP11">
        <v>124.4168739</v>
      </c>
      <c r="AMQ11">
        <v>125.10327169999999</v>
      </c>
      <c r="AMR11">
        <v>123.65642870000001</v>
      </c>
      <c r="AMS11">
        <v>121.578323</v>
      </c>
      <c r="AMT11">
        <v>119.51636980000001</v>
      </c>
      <c r="AMU11">
        <v>119.1468184</v>
      </c>
      <c r="AMV11">
        <v>116.60602470000001</v>
      </c>
      <c r="AMW11">
        <v>116.4584775</v>
      </c>
      <c r="AMX11">
        <v>116.0453753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315.52251860000001</v>
      </c>
      <c r="ANG11">
        <v>287.05603129999997</v>
      </c>
      <c r="ANH11">
        <v>212.88370929999999</v>
      </c>
      <c r="ANI11">
        <v>292.89343209999998</v>
      </c>
      <c r="ANJ11">
        <v>196.6688954</v>
      </c>
      <c r="ANK11">
        <v>184.22104619999999</v>
      </c>
      <c r="ANL11">
        <v>158.52544370000001</v>
      </c>
      <c r="ANM11">
        <v>135.91805590000001</v>
      </c>
      <c r="ANN11">
        <v>141.12212349999999</v>
      </c>
      <c r="ANO11">
        <v>219.4892194</v>
      </c>
      <c r="ANP11">
        <v>182.7524717</v>
      </c>
      <c r="ANQ11">
        <v>119.9876319</v>
      </c>
      <c r="ANR11">
        <v>154.1520783</v>
      </c>
      <c r="ANS11">
        <v>135.26762880000001</v>
      </c>
      <c r="ANT11">
        <v>176.4720806</v>
      </c>
      <c r="ANU11">
        <v>151.9284935</v>
      </c>
      <c r="ANV11">
        <v>129.1470759</v>
      </c>
      <c r="ANW11">
        <v>103.0743095</v>
      </c>
      <c r="ANX11">
        <v>75.62957892</v>
      </c>
      <c r="ANY11">
        <v>151.7472588</v>
      </c>
      <c r="ANZ11">
        <v>118.435621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82.383513129999997</v>
      </c>
      <c r="AOI11">
        <v>83.599247399999996</v>
      </c>
      <c r="AOJ11">
        <v>85.381706159999993</v>
      </c>
      <c r="AOK11">
        <v>87.227160249999997</v>
      </c>
      <c r="AOL11">
        <v>88.53362104</v>
      </c>
      <c r="AOM11">
        <v>89.266678510000006</v>
      </c>
      <c r="AON11">
        <v>90.268724199999994</v>
      </c>
      <c r="AOO11">
        <v>91.089728769999994</v>
      </c>
      <c r="AOP11">
        <v>91.193865689999996</v>
      </c>
      <c r="AOQ11">
        <v>91.502265489999999</v>
      </c>
      <c r="AOR11">
        <v>91.500547170000004</v>
      </c>
      <c r="AOS11">
        <v>91.504717850000006</v>
      </c>
      <c r="AOT11">
        <v>91.228562150000002</v>
      </c>
      <c r="AOU11">
        <v>90.6156778</v>
      </c>
      <c r="AOV11">
        <v>89.999270589999995</v>
      </c>
      <c r="AOW11">
        <v>88.47108317</v>
      </c>
      <c r="AOX11">
        <v>86.613788529999994</v>
      </c>
      <c r="AOY11">
        <v>85.924818189999996</v>
      </c>
      <c r="AOZ11">
        <v>84.642965590000003</v>
      </c>
      <c r="APA11">
        <v>82.984267939999995</v>
      </c>
      <c r="APB11">
        <v>81.366370149999995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705.85605539999995</v>
      </c>
      <c r="APK11">
        <v>729.56001140000001</v>
      </c>
      <c r="APL11">
        <v>643.71887140000001</v>
      </c>
      <c r="APM11">
        <v>798.19365089999997</v>
      </c>
      <c r="APN11">
        <v>983.87554680000005</v>
      </c>
      <c r="APO11">
        <v>584.99089570000001</v>
      </c>
      <c r="APP11">
        <v>784.40358119999996</v>
      </c>
      <c r="APQ11">
        <v>818.95261960000005</v>
      </c>
      <c r="APR11">
        <v>801.20092339999997</v>
      </c>
      <c r="APS11">
        <v>815.91677040000002</v>
      </c>
      <c r="APT11">
        <v>746.0996245</v>
      </c>
      <c r="APU11">
        <v>898.96157200000005</v>
      </c>
      <c r="APV11">
        <v>818.16750420000005</v>
      </c>
      <c r="APW11">
        <v>841.41935920000003</v>
      </c>
      <c r="APX11">
        <v>834.29187730000001</v>
      </c>
      <c r="APY11">
        <v>788.976947</v>
      </c>
      <c r="APZ11">
        <v>884.68005419999997</v>
      </c>
      <c r="AQA11">
        <v>718.28962449999995</v>
      </c>
      <c r="AQB11">
        <v>872.9453393</v>
      </c>
      <c r="AQC11">
        <v>834.74160989999996</v>
      </c>
      <c r="AQD11">
        <v>785.55856849999998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54.933796620000003</v>
      </c>
      <c r="ARO11">
        <v>53.93144341</v>
      </c>
      <c r="ARP11">
        <v>53.055778889999999</v>
      </c>
      <c r="ARQ11">
        <v>52.118439029999998</v>
      </c>
      <c r="ARR11">
        <v>50.995742069999999</v>
      </c>
      <c r="ARS11">
        <v>50.25700251</v>
      </c>
      <c r="ART11">
        <v>49.410841849999997</v>
      </c>
      <c r="ARU11">
        <v>48.392930130000003</v>
      </c>
      <c r="ARV11">
        <v>47.45494558</v>
      </c>
      <c r="ARW11">
        <v>46.5866027</v>
      </c>
      <c r="ARX11">
        <v>45.705909060000003</v>
      </c>
      <c r="ARY11">
        <v>44.643259469999997</v>
      </c>
      <c r="ARZ11">
        <v>43.50114078</v>
      </c>
      <c r="ASA11">
        <v>42.458236990000003</v>
      </c>
      <c r="ASB11">
        <v>41.600360510000002</v>
      </c>
      <c r="ASC11">
        <v>40.416084339999998</v>
      </c>
      <c r="ASD11">
        <v>39.44781631</v>
      </c>
      <c r="ASE11">
        <v>38.446352619999999</v>
      </c>
      <c r="ASF11">
        <v>37.369517639999998</v>
      </c>
      <c r="ASG11">
        <v>36.388836920000003</v>
      </c>
      <c r="ASH11">
        <v>35.443705190000003</v>
      </c>
    </row>
    <row r="12" spans="1:1178" x14ac:dyDescent="0.25">
      <c r="A12">
        <v>8</v>
      </c>
      <c r="B12">
        <v>22400</v>
      </c>
      <c r="C12">
        <v>0</v>
      </c>
      <c r="D12">
        <v>0</v>
      </c>
      <c r="E12">
        <v>0</v>
      </c>
      <c r="F12">
        <v>306</v>
      </c>
      <c r="G12">
        <v>310</v>
      </c>
      <c r="H12">
        <v>369</v>
      </c>
      <c r="I12">
        <v>350</v>
      </c>
      <c r="J12">
        <v>341</v>
      </c>
      <c r="K12">
        <v>332</v>
      </c>
      <c r="L12">
        <v>329</v>
      </c>
      <c r="M12">
        <v>347</v>
      </c>
      <c r="N12">
        <v>343</v>
      </c>
      <c r="O12">
        <v>328</v>
      </c>
      <c r="P12">
        <v>354</v>
      </c>
      <c r="Q12">
        <v>318</v>
      </c>
      <c r="R12">
        <v>377</v>
      </c>
      <c r="S12">
        <v>375</v>
      </c>
      <c r="T12">
        <v>357</v>
      </c>
      <c r="U12">
        <v>328</v>
      </c>
      <c r="V12">
        <v>328</v>
      </c>
      <c r="W12">
        <v>326</v>
      </c>
      <c r="X12">
        <v>340</v>
      </c>
      <c r="Y12">
        <v>329</v>
      </c>
      <c r="Z12">
        <v>294</v>
      </c>
      <c r="AA12">
        <v>316</v>
      </c>
      <c r="AB12">
        <v>338</v>
      </c>
      <c r="AC12">
        <v>339</v>
      </c>
      <c r="AD12">
        <v>334</v>
      </c>
      <c r="AE12">
        <v>0</v>
      </c>
      <c r="AF12">
        <v>0</v>
      </c>
      <c r="AG12">
        <v>0</v>
      </c>
      <c r="AH12">
        <v>91</v>
      </c>
      <c r="AI12">
        <v>83</v>
      </c>
      <c r="AJ12">
        <v>96</v>
      </c>
      <c r="AK12">
        <v>91</v>
      </c>
      <c r="AL12">
        <v>120</v>
      </c>
      <c r="AM12">
        <v>106</v>
      </c>
      <c r="AN12">
        <v>98</v>
      </c>
      <c r="AO12">
        <v>98</v>
      </c>
      <c r="AP12">
        <v>120</v>
      </c>
      <c r="AQ12">
        <v>158</v>
      </c>
      <c r="AR12">
        <v>137</v>
      </c>
      <c r="AS12">
        <v>136</v>
      </c>
      <c r="AT12">
        <v>140</v>
      </c>
      <c r="AU12">
        <v>145</v>
      </c>
      <c r="AV12">
        <v>152</v>
      </c>
      <c r="AW12">
        <v>185</v>
      </c>
      <c r="AX12">
        <v>155</v>
      </c>
      <c r="AY12">
        <v>204</v>
      </c>
      <c r="AZ12">
        <v>177</v>
      </c>
      <c r="BA12">
        <v>157</v>
      </c>
      <c r="BB12">
        <v>184</v>
      </c>
      <c r="BC12">
        <v>200</v>
      </c>
      <c r="BD12">
        <v>228</v>
      </c>
      <c r="BE12">
        <v>232</v>
      </c>
      <c r="BF12">
        <v>203</v>
      </c>
      <c r="BG12">
        <v>0</v>
      </c>
      <c r="BH12">
        <v>0</v>
      </c>
      <c r="BI12">
        <v>0</v>
      </c>
      <c r="BJ12">
        <v>112</v>
      </c>
      <c r="BK12">
        <v>95</v>
      </c>
      <c r="BL12">
        <v>122</v>
      </c>
      <c r="BM12">
        <v>119</v>
      </c>
      <c r="BN12">
        <v>123</v>
      </c>
      <c r="BO12">
        <v>121</v>
      </c>
      <c r="BP12">
        <v>148</v>
      </c>
      <c r="BQ12">
        <v>127</v>
      </c>
      <c r="BR12">
        <v>136</v>
      </c>
      <c r="BS12">
        <v>120</v>
      </c>
      <c r="BT12">
        <v>130</v>
      </c>
      <c r="BU12">
        <v>123</v>
      </c>
      <c r="BV12">
        <v>152</v>
      </c>
      <c r="BW12">
        <v>159</v>
      </c>
      <c r="BX12">
        <v>151</v>
      </c>
      <c r="BY12">
        <v>174</v>
      </c>
      <c r="BZ12">
        <v>161</v>
      </c>
      <c r="CA12">
        <v>156</v>
      </c>
      <c r="CB12">
        <v>176</v>
      </c>
      <c r="CC12">
        <v>188</v>
      </c>
      <c r="CD12">
        <v>164</v>
      </c>
      <c r="CE12">
        <v>190</v>
      </c>
      <c r="CF12">
        <v>169</v>
      </c>
      <c r="CG12">
        <v>204</v>
      </c>
      <c r="CH12">
        <v>173</v>
      </c>
      <c r="CI12">
        <v>0</v>
      </c>
      <c r="CJ12">
        <v>0</v>
      </c>
      <c r="CK12">
        <v>0</v>
      </c>
      <c r="CL12">
        <v>61</v>
      </c>
      <c r="CM12">
        <v>49</v>
      </c>
      <c r="CN12">
        <v>50</v>
      </c>
      <c r="CO12">
        <v>51</v>
      </c>
      <c r="CP12">
        <v>47</v>
      </c>
      <c r="CQ12">
        <v>45</v>
      </c>
      <c r="CR12">
        <v>43</v>
      </c>
      <c r="CS12">
        <v>45</v>
      </c>
      <c r="CT12">
        <v>46</v>
      </c>
      <c r="CU12">
        <v>45</v>
      </c>
      <c r="CV12">
        <v>49</v>
      </c>
      <c r="CW12">
        <v>44</v>
      </c>
      <c r="CX12">
        <v>50</v>
      </c>
      <c r="CY12">
        <v>40</v>
      </c>
      <c r="CZ12">
        <v>51</v>
      </c>
      <c r="DA12">
        <v>37</v>
      </c>
      <c r="DB12">
        <v>56</v>
      </c>
      <c r="DC12">
        <v>48</v>
      </c>
      <c r="DD12">
        <v>54</v>
      </c>
      <c r="DE12">
        <v>54</v>
      </c>
      <c r="DF12">
        <v>55</v>
      </c>
      <c r="DG12">
        <v>54</v>
      </c>
      <c r="DH12">
        <v>56</v>
      </c>
      <c r="DI12">
        <v>47</v>
      </c>
      <c r="DJ12">
        <v>44</v>
      </c>
      <c r="DK12">
        <v>0</v>
      </c>
      <c r="DL12">
        <v>0</v>
      </c>
      <c r="DM12">
        <v>0</v>
      </c>
      <c r="DN12">
        <v>3</v>
      </c>
      <c r="DO12">
        <v>2</v>
      </c>
      <c r="DP12">
        <v>1</v>
      </c>
      <c r="DQ12">
        <v>4</v>
      </c>
      <c r="DR12">
        <v>1</v>
      </c>
      <c r="DS12">
        <v>6</v>
      </c>
      <c r="DT12">
        <v>1</v>
      </c>
      <c r="DU12">
        <v>5</v>
      </c>
      <c r="DV12">
        <v>0</v>
      </c>
      <c r="DW12">
        <v>2</v>
      </c>
      <c r="DX12">
        <v>4</v>
      </c>
      <c r="DY12">
        <v>3</v>
      </c>
      <c r="DZ12">
        <v>2</v>
      </c>
      <c r="EA12">
        <v>3</v>
      </c>
      <c r="EB12">
        <v>4</v>
      </c>
      <c r="EC12">
        <v>6</v>
      </c>
      <c r="ED12">
        <v>2</v>
      </c>
      <c r="EE12">
        <v>4</v>
      </c>
      <c r="EF12">
        <v>4</v>
      </c>
      <c r="EG12">
        <v>4</v>
      </c>
      <c r="EH12">
        <v>6</v>
      </c>
      <c r="EI12">
        <v>2</v>
      </c>
      <c r="EJ12">
        <v>4</v>
      </c>
      <c r="EK12">
        <v>6</v>
      </c>
      <c r="EL12">
        <v>6</v>
      </c>
      <c r="EM12">
        <v>0</v>
      </c>
      <c r="EN12">
        <v>0</v>
      </c>
      <c r="EO12">
        <v>0</v>
      </c>
      <c r="EP12">
        <v>10</v>
      </c>
      <c r="EQ12">
        <v>15</v>
      </c>
      <c r="ER12">
        <v>10</v>
      </c>
      <c r="ES12">
        <v>15</v>
      </c>
      <c r="ET12">
        <v>20</v>
      </c>
      <c r="EU12">
        <v>10</v>
      </c>
      <c r="EV12">
        <v>25</v>
      </c>
      <c r="EW12">
        <v>5</v>
      </c>
      <c r="EX12">
        <v>30</v>
      </c>
      <c r="EY12">
        <v>20</v>
      </c>
      <c r="EZ12">
        <v>5</v>
      </c>
      <c r="FA12">
        <v>10</v>
      </c>
      <c r="FB12">
        <v>10</v>
      </c>
      <c r="FC12">
        <v>5</v>
      </c>
      <c r="FD12">
        <v>20</v>
      </c>
      <c r="FE12">
        <v>5</v>
      </c>
      <c r="FF12">
        <v>15</v>
      </c>
      <c r="FG12">
        <v>20</v>
      </c>
      <c r="FH12">
        <v>25</v>
      </c>
      <c r="FI12">
        <v>20</v>
      </c>
      <c r="FJ12">
        <v>5</v>
      </c>
      <c r="FK12">
        <v>20</v>
      </c>
      <c r="FL12">
        <v>20</v>
      </c>
      <c r="FM12">
        <v>15</v>
      </c>
      <c r="FN12">
        <v>35</v>
      </c>
      <c r="FO12">
        <v>0</v>
      </c>
      <c r="FP12">
        <v>0</v>
      </c>
      <c r="FQ12">
        <v>7060</v>
      </c>
      <c r="FR12">
        <v>7370</v>
      </c>
      <c r="FS12">
        <v>7701</v>
      </c>
      <c r="FT12">
        <v>8014</v>
      </c>
      <c r="FU12">
        <v>8219</v>
      </c>
      <c r="FV12">
        <v>8454</v>
      </c>
      <c r="FW12">
        <v>8637</v>
      </c>
      <c r="FX12">
        <v>8775</v>
      </c>
      <c r="FY12">
        <v>8964</v>
      </c>
      <c r="FZ12">
        <v>9146</v>
      </c>
      <c r="GA12">
        <v>9303</v>
      </c>
      <c r="GB12">
        <v>9406</v>
      </c>
      <c r="GC12">
        <v>9487</v>
      </c>
      <c r="GD12">
        <v>9642</v>
      </c>
      <c r="GE12">
        <v>9691</v>
      </c>
      <c r="GF12">
        <v>9746</v>
      </c>
      <c r="GG12">
        <v>9815</v>
      </c>
      <c r="GH12">
        <v>9858</v>
      </c>
      <c r="GI12">
        <v>9856</v>
      </c>
      <c r="GJ12">
        <v>9949</v>
      </c>
      <c r="GK12">
        <v>9949</v>
      </c>
      <c r="GL12">
        <v>9916</v>
      </c>
      <c r="GM12">
        <v>9959</v>
      </c>
      <c r="GN12">
        <v>10016</v>
      </c>
      <c r="GO12">
        <v>10034</v>
      </c>
      <c r="GP12">
        <v>10079</v>
      </c>
      <c r="GQ12">
        <v>0</v>
      </c>
      <c r="GR12">
        <v>0</v>
      </c>
      <c r="GS12">
        <v>667</v>
      </c>
      <c r="GT12">
        <v>804</v>
      </c>
      <c r="GU12">
        <v>923</v>
      </c>
      <c r="GV12">
        <v>1039</v>
      </c>
      <c r="GW12">
        <v>1158</v>
      </c>
      <c r="GX12">
        <v>1270</v>
      </c>
      <c r="GY12">
        <v>1375</v>
      </c>
      <c r="GZ12">
        <v>1454</v>
      </c>
      <c r="HA12">
        <v>1571</v>
      </c>
      <c r="HB12">
        <v>1674</v>
      </c>
      <c r="HC12">
        <v>1796</v>
      </c>
      <c r="HD12">
        <v>1883</v>
      </c>
      <c r="HE12">
        <v>1974</v>
      </c>
      <c r="HF12">
        <v>2064</v>
      </c>
      <c r="HG12">
        <v>2159</v>
      </c>
      <c r="HH12">
        <v>2249</v>
      </c>
      <c r="HI12">
        <v>2336</v>
      </c>
      <c r="HJ12">
        <v>2421</v>
      </c>
      <c r="HK12">
        <v>2513</v>
      </c>
      <c r="HL12">
        <v>2566</v>
      </c>
      <c r="HM12">
        <v>2638</v>
      </c>
      <c r="HN12">
        <v>2723</v>
      </c>
      <c r="HO12">
        <v>2762</v>
      </c>
      <c r="HP12">
        <v>2819</v>
      </c>
      <c r="HQ12">
        <v>2870</v>
      </c>
      <c r="HR12">
        <v>2935</v>
      </c>
      <c r="HS12">
        <v>0</v>
      </c>
      <c r="HT12">
        <v>0</v>
      </c>
      <c r="HU12">
        <v>59</v>
      </c>
      <c r="HV12">
        <v>67</v>
      </c>
      <c r="HW12">
        <v>70</v>
      </c>
      <c r="HX12">
        <v>71</v>
      </c>
      <c r="HY12">
        <v>78</v>
      </c>
      <c r="HZ12">
        <v>88</v>
      </c>
      <c r="IA12">
        <v>101</v>
      </c>
      <c r="IB12">
        <v>102</v>
      </c>
      <c r="IC12">
        <v>122</v>
      </c>
      <c r="ID12">
        <v>123</v>
      </c>
      <c r="IE12">
        <v>122</v>
      </c>
      <c r="IF12">
        <v>133</v>
      </c>
      <c r="IG12">
        <v>140</v>
      </c>
      <c r="IH12">
        <v>139</v>
      </c>
      <c r="II12">
        <v>152</v>
      </c>
      <c r="IJ12">
        <v>160</v>
      </c>
      <c r="IK12">
        <v>172</v>
      </c>
      <c r="IL12">
        <v>171</v>
      </c>
      <c r="IM12">
        <v>176</v>
      </c>
      <c r="IN12">
        <v>188</v>
      </c>
      <c r="IO12">
        <v>187</v>
      </c>
      <c r="IP12">
        <v>202</v>
      </c>
      <c r="IQ12">
        <v>206</v>
      </c>
      <c r="IR12">
        <v>203</v>
      </c>
      <c r="IS12">
        <v>211</v>
      </c>
      <c r="IT12">
        <v>209</v>
      </c>
      <c r="IU12">
        <v>0</v>
      </c>
      <c r="IV12">
        <v>0</v>
      </c>
      <c r="IW12">
        <v>10</v>
      </c>
      <c r="IX12">
        <v>7</v>
      </c>
      <c r="IY12">
        <v>4</v>
      </c>
      <c r="IZ12">
        <v>4</v>
      </c>
      <c r="JA12">
        <v>2</v>
      </c>
      <c r="JB12">
        <v>4</v>
      </c>
      <c r="JC12">
        <v>3</v>
      </c>
      <c r="JD12">
        <v>3</v>
      </c>
      <c r="JE12">
        <v>2</v>
      </c>
      <c r="JF12">
        <v>5</v>
      </c>
      <c r="JG12">
        <v>8</v>
      </c>
      <c r="JH12">
        <v>4</v>
      </c>
      <c r="JI12">
        <v>5</v>
      </c>
      <c r="JJ12">
        <v>7</v>
      </c>
      <c r="JK12">
        <v>5</v>
      </c>
      <c r="JL12">
        <v>5</v>
      </c>
      <c r="JM12">
        <v>6</v>
      </c>
      <c r="JN12">
        <v>8</v>
      </c>
      <c r="JO12">
        <v>6</v>
      </c>
      <c r="JP12">
        <v>5</v>
      </c>
      <c r="JQ12">
        <v>11</v>
      </c>
      <c r="JR12">
        <v>13</v>
      </c>
      <c r="JS12">
        <v>14</v>
      </c>
      <c r="JT12">
        <v>13</v>
      </c>
      <c r="JU12">
        <v>11</v>
      </c>
      <c r="JV12">
        <v>11</v>
      </c>
      <c r="JW12">
        <v>0</v>
      </c>
      <c r="JX12">
        <v>0</v>
      </c>
      <c r="JY12">
        <v>0</v>
      </c>
      <c r="JZ12">
        <v>11</v>
      </c>
      <c r="KA12">
        <v>22</v>
      </c>
      <c r="KB12">
        <v>29</v>
      </c>
      <c r="KC12">
        <v>40</v>
      </c>
      <c r="KD12">
        <v>45</v>
      </c>
      <c r="KE12">
        <v>55</v>
      </c>
      <c r="KF12">
        <v>70</v>
      </c>
      <c r="KG12">
        <v>77</v>
      </c>
      <c r="KH12">
        <v>95</v>
      </c>
      <c r="KI12">
        <v>108</v>
      </c>
      <c r="KJ12">
        <v>123</v>
      </c>
      <c r="KK12">
        <v>139</v>
      </c>
      <c r="KL12">
        <v>149</v>
      </c>
      <c r="KM12">
        <v>165</v>
      </c>
      <c r="KN12">
        <v>190</v>
      </c>
      <c r="KO12">
        <v>202</v>
      </c>
      <c r="KP12">
        <v>222</v>
      </c>
      <c r="KQ12">
        <v>240</v>
      </c>
      <c r="KR12">
        <v>259</v>
      </c>
      <c r="KS12">
        <v>284</v>
      </c>
      <c r="KT12">
        <v>295</v>
      </c>
      <c r="KU12">
        <v>316</v>
      </c>
      <c r="KV12">
        <v>341</v>
      </c>
      <c r="KW12">
        <v>364</v>
      </c>
      <c r="KX12">
        <v>387</v>
      </c>
      <c r="KY12">
        <v>0</v>
      </c>
      <c r="KZ12">
        <v>0</v>
      </c>
      <c r="LA12">
        <v>0</v>
      </c>
      <c r="LB12">
        <v>234</v>
      </c>
      <c r="LC12">
        <v>446</v>
      </c>
      <c r="LD12">
        <v>641</v>
      </c>
      <c r="LE12">
        <v>859</v>
      </c>
      <c r="LF12">
        <v>1091</v>
      </c>
      <c r="LG12">
        <v>1287</v>
      </c>
      <c r="LH12">
        <v>1492</v>
      </c>
      <c r="LI12">
        <v>1717</v>
      </c>
      <c r="LJ12">
        <v>1907</v>
      </c>
      <c r="LK12">
        <v>2099</v>
      </c>
      <c r="LL12">
        <v>2289</v>
      </c>
      <c r="LM12">
        <v>2480</v>
      </c>
      <c r="LN12">
        <v>2658</v>
      </c>
      <c r="LO12">
        <v>2832</v>
      </c>
      <c r="LP12">
        <v>2992</v>
      </c>
      <c r="LQ12">
        <v>3154</v>
      </c>
      <c r="LR12">
        <v>3323</v>
      </c>
      <c r="LS12">
        <v>3493</v>
      </c>
      <c r="LT12">
        <v>3646</v>
      </c>
      <c r="LU12">
        <v>3797</v>
      </c>
      <c r="LV12">
        <v>3935</v>
      </c>
      <c r="LW12">
        <v>4099</v>
      </c>
      <c r="LX12">
        <v>4256</v>
      </c>
      <c r="LY12">
        <v>4403</v>
      </c>
      <c r="LZ12">
        <v>4566</v>
      </c>
      <c r="MA12">
        <v>0</v>
      </c>
      <c r="MB12">
        <v>0</v>
      </c>
      <c r="MC12">
        <v>1474</v>
      </c>
      <c r="MD12">
        <v>1560</v>
      </c>
      <c r="ME12">
        <v>1623</v>
      </c>
      <c r="MF12">
        <v>1670</v>
      </c>
      <c r="MG12">
        <v>1736</v>
      </c>
      <c r="MH12">
        <v>1753</v>
      </c>
      <c r="MI12">
        <v>1827</v>
      </c>
      <c r="MJ12">
        <v>1854</v>
      </c>
      <c r="MK12">
        <v>1871</v>
      </c>
      <c r="ML12">
        <v>1934</v>
      </c>
      <c r="MM12">
        <v>1952</v>
      </c>
      <c r="MN12">
        <v>1974</v>
      </c>
      <c r="MO12">
        <v>1982</v>
      </c>
      <c r="MP12">
        <v>2027</v>
      </c>
      <c r="MQ12">
        <v>2052</v>
      </c>
      <c r="MR12">
        <v>2076</v>
      </c>
      <c r="MS12">
        <v>2128</v>
      </c>
      <c r="MT12">
        <v>2155</v>
      </c>
      <c r="MU12">
        <v>2189</v>
      </c>
      <c r="MV12">
        <v>2209</v>
      </c>
      <c r="MW12">
        <v>2264</v>
      </c>
      <c r="MX12">
        <v>2321</v>
      </c>
      <c r="MY12">
        <v>2342</v>
      </c>
      <c r="MZ12">
        <v>2368</v>
      </c>
      <c r="NA12">
        <v>2387</v>
      </c>
      <c r="NB12">
        <v>2371</v>
      </c>
      <c r="NC12">
        <v>0</v>
      </c>
      <c r="ND12">
        <v>0</v>
      </c>
      <c r="NE12">
        <v>0</v>
      </c>
      <c r="NF12">
        <v>33</v>
      </c>
      <c r="NG12">
        <v>62</v>
      </c>
      <c r="NH12">
        <v>95</v>
      </c>
      <c r="NI12">
        <v>129</v>
      </c>
      <c r="NJ12">
        <v>173</v>
      </c>
      <c r="NK12">
        <v>208</v>
      </c>
      <c r="NL12">
        <v>245</v>
      </c>
      <c r="NM12">
        <v>279</v>
      </c>
      <c r="NN12">
        <v>316</v>
      </c>
      <c r="NO12">
        <v>356</v>
      </c>
      <c r="NP12">
        <v>399</v>
      </c>
      <c r="NQ12">
        <v>453</v>
      </c>
      <c r="NR12">
        <v>496</v>
      </c>
      <c r="NS12">
        <v>545</v>
      </c>
      <c r="NT12">
        <v>600</v>
      </c>
      <c r="NU12">
        <v>641</v>
      </c>
      <c r="NV12">
        <v>687</v>
      </c>
      <c r="NW12">
        <v>730</v>
      </c>
      <c r="NX12">
        <v>771</v>
      </c>
      <c r="NY12">
        <v>820</v>
      </c>
      <c r="NZ12">
        <v>867</v>
      </c>
      <c r="OA12">
        <v>923</v>
      </c>
      <c r="OB12">
        <v>973</v>
      </c>
      <c r="OC12">
        <v>1017</v>
      </c>
      <c r="OD12">
        <v>1079</v>
      </c>
      <c r="OE12">
        <v>0</v>
      </c>
      <c r="OF12">
        <v>0</v>
      </c>
      <c r="OG12">
        <v>2102</v>
      </c>
      <c r="OH12">
        <v>2300</v>
      </c>
      <c r="OI12">
        <v>2465</v>
      </c>
      <c r="OJ12">
        <v>2624</v>
      </c>
      <c r="OK12">
        <v>2785</v>
      </c>
      <c r="OL12">
        <v>2935</v>
      </c>
      <c r="OM12">
        <v>3123</v>
      </c>
      <c r="ON12">
        <v>3248</v>
      </c>
      <c r="OO12">
        <v>3371</v>
      </c>
      <c r="OP12">
        <v>3547</v>
      </c>
      <c r="OQ12">
        <v>3694</v>
      </c>
      <c r="OR12">
        <v>3836</v>
      </c>
      <c r="OS12">
        <v>3925</v>
      </c>
      <c r="OT12">
        <v>4028</v>
      </c>
      <c r="OU12">
        <v>4110</v>
      </c>
      <c r="OV12">
        <v>4181</v>
      </c>
      <c r="OW12">
        <v>4256</v>
      </c>
      <c r="OX12">
        <v>4312</v>
      </c>
      <c r="OY12">
        <v>4387</v>
      </c>
      <c r="OZ12">
        <v>4470</v>
      </c>
      <c r="PA12">
        <v>4543</v>
      </c>
      <c r="PB12">
        <v>4590</v>
      </c>
      <c r="PC12">
        <v>4631</v>
      </c>
      <c r="PD12">
        <v>4665</v>
      </c>
      <c r="PE12">
        <v>4792</v>
      </c>
      <c r="PF12">
        <v>4828</v>
      </c>
      <c r="PG12">
        <v>0</v>
      </c>
      <c r="PH12">
        <v>0</v>
      </c>
      <c r="PI12">
        <v>0</v>
      </c>
      <c r="PJ12">
        <v>73</v>
      </c>
      <c r="PK12">
        <v>147</v>
      </c>
      <c r="PL12">
        <v>227</v>
      </c>
      <c r="PM12">
        <v>307</v>
      </c>
      <c r="PN12">
        <v>393</v>
      </c>
      <c r="PO12">
        <v>464</v>
      </c>
      <c r="PP12">
        <v>570</v>
      </c>
      <c r="PQ12">
        <v>664</v>
      </c>
      <c r="PR12">
        <v>757</v>
      </c>
      <c r="PS12">
        <v>857</v>
      </c>
      <c r="PT12">
        <v>955</v>
      </c>
      <c r="PU12">
        <v>1089</v>
      </c>
      <c r="PV12">
        <v>1194</v>
      </c>
      <c r="PW12">
        <v>1324</v>
      </c>
      <c r="PX12">
        <v>1469</v>
      </c>
      <c r="PY12">
        <v>1596</v>
      </c>
      <c r="PZ12">
        <v>1721</v>
      </c>
      <c r="QA12">
        <v>1861</v>
      </c>
      <c r="QB12">
        <v>2009</v>
      </c>
      <c r="QC12">
        <v>2146</v>
      </c>
      <c r="QD12">
        <v>2302</v>
      </c>
      <c r="QE12">
        <v>2443</v>
      </c>
      <c r="QF12">
        <v>2594</v>
      </c>
      <c r="QG12">
        <v>2736</v>
      </c>
      <c r="QH12">
        <v>2905</v>
      </c>
      <c r="QI12">
        <v>0</v>
      </c>
      <c r="QJ12">
        <v>0</v>
      </c>
      <c r="QK12">
        <v>7529</v>
      </c>
      <c r="QL12">
        <v>7672</v>
      </c>
      <c r="QM12">
        <v>7783</v>
      </c>
      <c r="QN12">
        <v>7871</v>
      </c>
      <c r="QO12">
        <v>7926</v>
      </c>
      <c r="QP12">
        <v>8017</v>
      </c>
      <c r="QQ12">
        <v>8113</v>
      </c>
      <c r="QR12">
        <v>8125</v>
      </c>
      <c r="QS12">
        <v>8213</v>
      </c>
      <c r="QT12">
        <v>8313</v>
      </c>
      <c r="QU12">
        <v>8396</v>
      </c>
      <c r="QV12">
        <v>8524</v>
      </c>
      <c r="QW12">
        <v>8553</v>
      </c>
      <c r="QX12">
        <v>8586</v>
      </c>
      <c r="QY12">
        <v>8673</v>
      </c>
      <c r="QZ12">
        <v>8652</v>
      </c>
      <c r="RA12">
        <v>8683</v>
      </c>
      <c r="RB12">
        <v>8714</v>
      </c>
      <c r="RC12">
        <v>8719</v>
      </c>
      <c r="RD12">
        <v>8766</v>
      </c>
      <c r="RE12">
        <v>8833</v>
      </c>
      <c r="RF12">
        <v>8822</v>
      </c>
      <c r="RG12">
        <v>8858</v>
      </c>
      <c r="RH12">
        <v>8960</v>
      </c>
      <c r="RI12">
        <v>9057</v>
      </c>
      <c r="RJ12">
        <v>9059</v>
      </c>
      <c r="RK12">
        <v>0</v>
      </c>
      <c r="RL12">
        <v>0</v>
      </c>
      <c r="RM12">
        <v>8297</v>
      </c>
      <c r="RN12">
        <v>8095</v>
      </c>
      <c r="RO12">
        <v>7940</v>
      </c>
      <c r="RP12">
        <v>7825</v>
      </c>
      <c r="RQ12">
        <v>7715</v>
      </c>
      <c r="RR12">
        <v>7560</v>
      </c>
      <c r="RS12">
        <v>7450</v>
      </c>
      <c r="RT12">
        <v>7374</v>
      </c>
      <c r="RU12">
        <v>7237</v>
      </c>
      <c r="RV12">
        <v>7121</v>
      </c>
      <c r="RW12">
        <v>6988</v>
      </c>
      <c r="RX12">
        <v>6846</v>
      </c>
      <c r="RY12">
        <v>6752</v>
      </c>
      <c r="RZ12">
        <v>6708</v>
      </c>
      <c r="SA12">
        <v>6586</v>
      </c>
      <c r="SB12">
        <v>6551</v>
      </c>
      <c r="SC12">
        <v>6496</v>
      </c>
      <c r="SD12">
        <v>6441</v>
      </c>
      <c r="SE12">
        <v>6398</v>
      </c>
      <c r="SF12">
        <v>6361</v>
      </c>
      <c r="SG12">
        <v>6349</v>
      </c>
      <c r="SH12">
        <v>6330</v>
      </c>
      <c r="SI12">
        <v>6308</v>
      </c>
      <c r="SJ12">
        <v>6249</v>
      </c>
      <c r="SK12">
        <v>6216</v>
      </c>
      <c r="SL12">
        <v>6181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786763.02419999999</v>
      </c>
      <c r="SU12">
        <v>780382.26749999996</v>
      </c>
      <c r="SV12">
        <v>769758.28729999997</v>
      </c>
      <c r="SW12">
        <v>763434.65689999994</v>
      </c>
      <c r="SX12">
        <v>756247.57629999996</v>
      </c>
      <c r="SY12">
        <v>746824.56570000004</v>
      </c>
      <c r="SZ12">
        <v>733100.17590000003</v>
      </c>
      <c r="TA12">
        <v>717876.97679999995</v>
      </c>
      <c r="TB12">
        <v>708355.10320000001</v>
      </c>
      <c r="TC12">
        <v>691218.36560000002</v>
      </c>
      <c r="TD12">
        <v>674894.45129999996</v>
      </c>
      <c r="TE12">
        <v>659876.29870000004</v>
      </c>
      <c r="TF12">
        <v>643463.34889999998</v>
      </c>
      <c r="TG12">
        <v>624594.95380000002</v>
      </c>
      <c r="TH12">
        <v>612124.81050000002</v>
      </c>
      <c r="TI12">
        <v>594295.9325</v>
      </c>
      <c r="TJ12">
        <v>575072.52679999999</v>
      </c>
      <c r="TK12">
        <v>560743.96730000002</v>
      </c>
      <c r="TL12">
        <v>547527.54020000005</v>
      </c>
      <c r="TM12">
        <v>532535.45189999999</v>
      </c>
      <c r="TN12">
        <v>519343.43810000003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295278.58659999998</v>
      </c>
      <c r="TW12">
        <v>310379.98359999998</v>
      </c>
      <c r="TX12">
        <v>318653.13059999997</v>
      </c>
      <c r="TY12">
        <v>334266.41480000003</v>
      </c>
      <c r="TZ12">
        <v>345807.80190000002</v>
      </c>
      <c r="UA12">
        <v>360203.9253</v>
      </c>
      <c r="UB12">
        <v>366652.96740000002</v>
      </c>
      <c r="UC12">
        <v>373176.9474</v>
      </c>
      <c r="UD12">
        <v>378826.30479999998</v>
      </c>
      <c r="UE12">
        <v>384720.96409999998</v>
      </c>
      <c r="UF12">
        <v>389085.85340000002</v>
      </c>
      <c r="UG12">
        <v>392366.2096</v>
      </c>
      <c r="UH12">
        <v>394799.25589999999</v>
      </c>
      <c r="UI12">
        <v>397865.97450000001</v>
      </c>
      <c r="UJ12">
        <v>394424.36829999997</v>
      </c>
      <c r="UK12">
        <v>393681.17940000002</v>
      </c>
      <c r="UL12">
        <v>394530.22350000002</v>
      </c>
      <c r="UM12">
        <v>388525.10519999999</v>
      </c>
      <c r="UN12">
        <v>384993.38160000002</v>
      </c>
      <c r="UO12">
        <v>380542.23080000002</v>
      </c>
      <c r="UP12">
        <v>377826.00300000003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121292.46980000001</v>
      </c>
      <c r="UY12">
        <v>135155.9957</v>
      </c>
      <c r="UZ12">
        <v>132518.61540000001</v>
      </c>
      <c r="VA12">
        <v>153886.0754</v>
      </c>
      <c r="VB12">
        <v>150628.57930000001</v>
      </c>
      <c r="VC12">
        <v>145052.38510000001</v>
      </c>
      <c r="VD12">
        <v>153525.1251</v>
      </c>
      <c r="VE12">
        <v>156898.44159999999</v>
      </c>
      <c r="VF12">
        <v>151240.52280000001</v>
      </c>
      <c r="VG12">
        <v>160568.27170000001</v>
      </c>
      <c r="VH12">
        <v>164096.3431</v>
      </c>
      <c r="VI12">
        <v>171265.60079999999</v>
      </c>
      <c r="VJ12">
        <v>165310.5539</v>
      </c>
      <c r="VK12">
        <v>165188.53969999999</v>
      </c>
      <c r="VL12">
        <v>171312.0336</v>
      </c>
      <c r="VM12">
        <v>165437.66930000001</v>
      </c>
      <c r="VN12">
        <v>173502.98120000001</v>
      </c>
      <c r="VO12">
        <v>171785.1299</v>
      </c>
      <c r="VP12">
        <v>164352.82010000001</v>
      </c>
      <c r="VQ12">
        <v>165854.1539</v>
      </c>
      <c r="VR12">
        <v>159497.1618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292271.21509999997</v>
      </c>
      <c r="WA12">
        <v>212818.84599999999</v>
      </c>
      <c r="WB12">
        <v>206620.23879999999</v>
      </c>
      <c r="WC12">
        <v>133734.7824</v>
      </c>
      <c r="WD12">
        <v>324598.98639999999</v>
      </c>
      <c r="WE12">
        <v>504231.43520000001</v>
      </c>
      <c r="WF12">
        <v>244772.54139999999</v>
      </c>
      <c r="WG12">
        <v>297054.05499999999</v>
      </c>
      <c r="WH12">
        <v>403762.79330000002</v>
      </c>
      <c r="WI12">
        <v>280001.93709999998</v>
      </c>
      <c r="WJ12">
        <v>271846.54090000002</v>
      </c>
      <c r="WK12">
        <v>316714.41649999999</v>
      </c>
      <c r="WL12">
        <v>409986.29969999997</v>
      </c>
      <c r="WM12">
        <v>298533.71340000001</v>
      </c>
      <c r="WN12">
        <v>241532.1306</v>
      </c>
      <c r="WO12">
        <v>515893.87109999999</v>
      </c>
      <c r="WP12">
        <v>591934.71530000004</v>
      </c>
      <c r="WQ12">
        <v>618901.1213</v>
      </c>
      <c r="WR12">
        <v>557955.24109999998</v>
      </c>
      <c r="WS12">
        <v>458365.02260000003</v>
      </c>
      <c r="WT12">
        <v>445014.58500000002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14700000</v>
      </c>
      <c r="ZG12">
        <v>14900000</v>
      </c>
      <c r="ZH12">
        <v>14600000</v>
      </c>
      <c r="ZI12">
        <v>14300000</v>
      </c>
      <c r="ZJ12">
        <v>14400000</v>
      </c>
      <c r="ZK12">
        <v>14100000</v>
      </c>
      <c r="ZL12">
        <v>13900000</v>
      </c>
      <c r="ZM12">
        <v>13500000</v>
      </c>
      <c r="ZN12">
        <v>13400000</v>
      </c>
      <c r="ZO12">
        <v>13200000</v>
      </c>
      <c r="ZP12">
        <v>12900000</v>
      </c>
      <c r="ZQ12">
        <v>12900000</v>
      </c>
      <c r="ZR12">
        <v>12700000</v>
      </c>
      <c r="ZS12">
        <v>12500000</v>
      </c>
      <c r="ZT12">
        <v>12200000</v>
      </c>
      <c r="ZU12">
        <v>12200000</v>
      </c>
      <c r="ZV12">
        <v>12100000</v>
      </c>
      <c r="ZW12">
        <v>11900000</v>
      </c>
      <c r="ZX12">
        <v>11700000</v>
      </c>
      <c r="ZY12">
        <v>11400000</v>
      </c>
      <c r="ZZ12">
        <v>11000000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21600000</v>
      </c>
      <c r="ABK12">
        <v>22300000</v>
      </c>
      <c r="ABL12">
        <v>22500000</v>
      </c>
      <c r="ABM12">
        <v>22700000</v>
      </c>
      <c r="ABN12">
        <v>23200000</v>
      </c>
      <c r="ABO12">
        <v>23400000</v>
      </c>
      <c r="ABP12">
        <v>23600000</v>
      </c>
      <c r="ABQ12">
        <v>23500000</v>
      </c>
      <c r="ABR12">
        <v>23400000</v>
      </c>
      <c r="ABS12">
        <v>23200000</v>
      </c>
      <c r="ABT12">
        <v>22900000</v>
      </c>
      <c r="ABU12">
        <v>22600000</v>
      </c>
      <c r="ABV12">
        <v>22200000</v>
      </c>
      <c r="ABW12">
        <v>22000000</v>
      </c>
      <c r="ABX12">
        <v>21700000</v>
      </c>
      <c r="ABY12">
        <v>21400000</v>
      </c>
      <c r="ABZ12">
        <v>21000000</v>
      </c>
      <c r="ACA12">
        <v>20600000</v>
      </c>
      <c r="ACB12">
        <v>20100000</v>
      </c>
      <c r="ACC12">
        <v>20100000</v>
      </c>
      <c r="ACD12">
        <v>19600000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5670000</v>
      </c>
      <c r="ADO12">
        <v>5570000</v>
      </c>
      <c r="ADP12">
        <v>5420000</v>
      </c>
      <c r="ADQ12">
        <v>5320000</v>
      </c>
      <c r="ADR12">
        <v>5220000</v>
      </c>
      <c r="ADS12">
        <v>5120000</v>
      </c>
      <c r="ADT12">
        <v>5050000</v>
      </c>
      <c r="ADU12">
        <v>4920000</v>
      </c>
      <c r="ADV12">
        <v>4790000</v>
      </c>
      <c r="ADW12">
        <v>4700000</v>
      </c>
      <c r="ADX12">
        <v>4550000</v>
      </c>
      <c r="ADY12">
        <v>4440000</v>
      </c>
      <c r="ADZ12">
        <v>4320000</v>
      </c>
      <c r="AEA12">
        <v>4200000</v>
      </c>
      <c r="AEB12">
        <v>4100000</v>
      </c>
      <c r="AEC12">
        <v>4010000</v>
      </c>
      <c r="AED12">
        <v>3890000</v>
      </c>
      <c r="AEE12">
        <v>3790000</v>
      </c>
      <c r="AEF12">
        <v>3720000</v>
      </c>
      <c r="AEG12">
        <v>3650000</v>
      </c>
      <c r="AEH12">
        <v>3550000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5630000</v>
      </c>
      <c r="AEQ12">
        <v>5380000</v>
      </c>
      <c r="AER12">
        <v>5170000</v>
      </c>
      <c r="AES12">
        <v>4930000</v>
      </c>
      <c r="AET12">
        <v>4710000</v>
      </c>
      <c r="AEU12">
        <v>4490000</v>
      </c>
      <c r="AEV12">
        <v>4270000</v>
      </c>
      <c r="AEW12">
        <v>4090000</v>
      </c>
      <c r="AEX12">
        <v>3940000</v>
      </c>
      <c r="AEY12">
        <v>3760000</v>
      </c>
      <c r="AEZ12">
        <v>3630000</v>
      </c>
      <c r="AFA12">
        <v>3490000</v>
      </c>
      <c r="AFB12">
        <v>3360000</v>
      </c>
      <c r="AFC12">
        <v>3240000</v>
      </c>
      <c r="AFD12">
        <v>3130000</v>
      </c>
      <c r="AFE12">
        <v>3030000</v>
      </c>
      <c r="AFF12">
        <v>2940000</v>
      </c>
      <c r="AFG12">
        <v>2840000</v>
      </c>
      <c r="AFH12">
        <v>2730000</v>
      </c>
      <c r="AFI12">
        <v>2640000</v>
      </c>
      <c r="AFJ12">
        <v>2550000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252.3828379</v>
      </c>
      <c r="AGU12">
        <v>265.29042279999999</v>
      </c>
      <c r="AGV12">
        <v>272.36171209999998</v>
      </c>
      <c r="AGW12">
        <v>285.7068213</v>
      </c>
      <c r="AGX12">
        <v>295.57156650000002</v>
      </c>
      <c r="AGY12">
        <v>307.87633449999998</v>
      </c>
      <c r="AGZ12">
        <v>313.3885105</v>
      </c>
      <c r="AHA12">
        <v>318.96473800000001</v>
      </c>
      <c r="AHB12">
        <v>323.79340130000003</v>
      </c>
      <c r="AHC12">
        <v>328.83173090000003</v>
      </c>
      <c r="AHD12">
        <v>332.56252339999998</v>
      </c>
      <c r="AHE12">
        <v>335.3663353</v>
      </c>
      <c r="AHF12">
        <v>337.44592770000003</v>
      </c>
      <c r="AHG12">
        <v>340.06713760000002</v>
      </c>
      <c r="AHH12">
        <v>337.1255008</v>
      </c>
      <c r="AHI12">
        <v>336.49027660000002</v>
      </c>
      <c r="AHJ12">
        <v>337.21597830000002</v>
      </c>
      <c r="AHK12">
        <v>332.08323630000001</v>
      </c>
      <c r="AHL12">
        <v>329.06457369999998</v>
      </c>
      <c r="AHM12">
        <v>325.2600511</v>
      </c>
      <c r="AHN12">
        <v>322.9384154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13.978431649999999</v>
      </c>
      <c r="AHW12">
        <v>15.576142949999999</v>
      </c>
      <c r="AHX12">
        <v>15.27219629</v>
      </c>
      <c r="AHY12">
        <v>17.73470348</v>
      </c>
      <c r="AHZ12">
        <v>17.359291169999999</v>
      </c>
      <c r="AIA12">
        <v>16.716658949999999</v>
      </c>
      <c r="AIB12">
        <v>17.69310553</v>
      </c>
      <c r="AIC12">
        <v>18.08186564</v>
      </c>
      <c r="AID12">
        <v>17.429815009999999</v>
      </c>
      <c r="AIE12">
        <v>18.504797660000001</v>
      </c>
      <c r="AIF12">
        <v>18.911392599999999</v>
      </c>
      <c r="AIG12">
        <v>19.737618489999999</v>
      </c>
      <c r="AIH12">
        <v>19.051325139999999</v>
      </c>
      <c r="AII12">
        <v>19.037263530000001</v>
      </c>
      <c r="AIJ12">
        <v>19.742969680000002</v>
      </c>
      <c r="AIK12">
        <v>19.06597464</v>
      </c>
      <c r="AIL12">
        <v>19.995466889999999</v>
      </c>
      <c r="AIM12">
        <v>19.797491969999999</v>
      </c>
      <c r="AIN12">
        <v>18.940950470000001</v>
      </c>
      <c r="AIO12">
        <v>19.11397268</v>
      </c>
      <c r="AIP12">
        <v>18.381356879999998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1.1259258169999999</v>
      </c>
      <c r="AIY12">
        <v>0.81984889599999999</v>
      </c>
      <c r="AIZ12">
        <v>0.795969802</v>
      </c>
      <c r="AJA12">
        <v>0.51519081</v>
      </c>
      <c r="AJB12">
        <v>1.2504631319999999</v>
      </c>
      <c r="AJC12">
        <v>1.942467001</v>
      </c>
      <c r="AJD12">
        <v>0.94294514600000001</v>
      </c>
      <c r="AJE12">
        <v>1.1443509059999999</v>
      </c>
      <c r="AJF12">
        <v>1.555428415</v>
      </c>
      <c r="AJG12">
        <v>1.0786604820000001</v>
      </c>
      <c r="AJH12">
        <v>1.0472431870000001</v>
      </c>
      <c r="AJI12">
        <v>1.22008915</v>
      </c>
      <c r="AJJ12">
        <v>1.5794034299999999</v>
      </c>
      <c r="AJK12">
        <v>1.150051041</v>
      </c>
      <c r="AJL12">
        <v>0.93046200700000004</v>
      </c>
      <c r="AJM12">
        <v>1.987394579</v>
      </c>
      <c r="AJN12">
        <v>2.2803291730000002</v>
      </c>
      <c r="AJO12">
        <v>2.384212727</v>
      </c>
      <c r="AJP12">
        <v>2.1494289499999999</v>
      </c>
      <c r="AJQ12">
        <v>1.7657743420000001</v>
      </c>
      <c r="AJR12">
        <v>1.7143440219999999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106.53381039999999</v>
      </c>
      <c r="AKA12">
        <v>168.735637</v>
      </c>
      <c r="AKB12">
        <v>231.33805609999999</v>
      </c>
      <c r="AKC12">
        <v>86.122440060000002</v>
      </c>
      <c r="AKD12">
        <v>232.49781490000001</v>
      </c>
      <c r="AKE12">
        <v>203.21635610000001</v>
      </c>
      <c r="AKF12">
        <v>193.90138200000001</v>
      </c>
      <c r="AKG12">
        <v>216.0225792</v>
      </c>
      <c r="AKH12">
        <v>148.39038110000001</v>
      </c>
      <c r="AKI12">
        <v>187.58361070000001</v>
      </c>
      <c r="AKJ12">
        <v>284.46462789999998</v>
      </c>
      <c r="AKK12">
        <v>160.6664901</v>
      </c>
      <c r="AKL12">
        <v>211.8372291</v>
      </c>
      <c r="AKM12">
        <v>170.64879759999999</v>
      </c>
      <c r="AKN12">
        <v>228.13274430000001</v>
      </c>
      <c r="AKO12">
        <v>269.3170776</v>
      </c>
      <c r="AKP12">
        <v>70.44889877</v>
      </c>
      <c r="AKQ12">
        <v>198.19262459999999</v>
      </c>
      <c r="AKR12">
        <v>198.4576581</v>
      </c>
      <c r="AKS12">
        <v>211.860094</v>
      </c>
      <c r="AKT12">
        <v>196.19382110000001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117.7652652</v>
      </c>
      <c r="AME12">
        <v>119.16168089999999</v>
      </c>
      <c r="AMF12">
        <v>117.40067089999999</v>
      </c>
      <c r="AMG12">
        <v>115.0263692</v>
      </c>
      <c r="AMH12">
        <v>115.4364252</v>
      </c>
      <c r="AMI12">
        <v>113.117289</v>
      </c>
      <c r="AMJ12">
        <v>111.0603655</v>
      </c>
      <c r="AMK12">
        <v>108.2625807</v>
      </c>
      <c r="AML12">
        <v>107.49573890000001</v>
      </c>
      <c r="AMM12">
        <v>105.651978</v>
      </c>
      <c r="AMN12">
        <v>103.7744404</v>
      </c>
      <c r="AMO12">
        <v>103.2755342</v>
      </c>
      <c r="AMP12">
        <v>101.5397001</v>
      </c>
      <c r="AMQ12">
        <v>100.1375908</v>
      </c>
      <c r="AMR12">
        <v>98.109230229999994</v>
      </c>
      <c r="AMS12">
        <v>97.623269870000001</v>
      </c>
      <c r="AMT12">
        <v>97.166116059999993</v>
      </c>
      <c r="AMU12">
        <v>95.189570869999997</v>
      </c>
      <c r="AMV12">
        <v>93.44303841</v>
      </c>
      <c r="AMW12">
        <v>91.449313119999999</v>
      </c>
      <c r="AMX12">
        <v>88.190612340000001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333.79266380000001</v>
      </c>
      <c r="ANG12">
        <v>213.01960589999999</v>
      </c>
      <c r="ANH12">
        <v>215.1365721</v>
      </c>
      <c r="ANI12">
        <v>255.91664370000001</v>
      </c>
      <c r="ANJ12">
        <v>208.4541739</v>
      </c>
      <c r="ANK12">
        <v>243.8518139</v>
      </c>
      <c r="ANL12">
        <v>204.10478620000001</v>
      </c>
      <c r="ANM12">
        <v>290.57718180000001</v>
      </c>
      <c r="ANN12">
        <v>201.8927467</v>
      </c>
      <c r="ANO12">
        <v>205.69288</v>
      </c>
      <c r="ANP12">
        <v>234.37806570000001</v>
      </c>
      <c r="ANQ12">
        <v>170.0178373</v>
      </c>
      <c r="ANR12">
        <v>206.91656230000001</v>
      </c>
      <c r="ANS12">
        <v>190.07486280000001</v>
      </c>
      <c r="ANT12">
        <v>162.21783690000001</v>
      </c>
      <c r="ANU12">
        <v>197.557636</v>
      </c>
      <c r="ANV12">
        <v>157.16006830000001</v>
      </c>
      <c r="ANW12">
        <v>218.4832619</v>
      </c>
      <c r="ANX12">
        <v>154.61293330000001</v>
      </c>
      <c r="ANY12">
        <v>112.5846944</v>
      </c>
      <c r="ANZ12">
        <v>184.7276569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74.424825440000006</v>
      </c>
      <c r="AOI12">
        <v>76.885506309999997</v>
      </c>
      <c r="AOJ12">
        <v>77.633879699999994</v>
      </c>
      <c r="AOK12">
        <v>78.227021989999997</v>
      </c>
      <c r="AOL12">
        <v>79.913841649999995</v>
      </c>
      <c r="AOM12">
        <v>80.801697880000006</v>
      </c>
      <c r="AON12">
        <v>81.463857180000005</v>
      </c>
      <c r="AOO12">
        <v>80.926136510000006</v>
      </c>
      <c r="AOP12">
        <v>80.630876970000003</v>
      </c>
      <c r="AOQ12">
        <v>79.876038679999994</v>
      </c>
      <c r="AOR12">
        <v>78.889215910000004</v>
      </c>
      <c r="AOS12">
        <v>77.965391969999999</v>
      </c>
      <c r="AOT12">
        <v>76.690536300000005</v>
      </c>
      <c r="AOU12">
        <v>75.75188292</v>
      </c>
      <c r="AOV12">
        <v>74.93696439</v>
      </c>
      <c r="AOW12">
        <v>73.942492389999998</v>
      </c>
      <c r="AOX12">
        <v>72.531525099999996</v>
      </c>
      <c r="AOY12">
        <v>71.047971050000001</v>
      </c>
      <c r="AOZ12">
        <v>69.485041699999996</v>
      </c>
      <c r="APA12">
        <v>69.297769970000004</v>
      </c>
      <c r="APB12">
        <v>67.784826129999999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824.92115630000001</v>
      </c>
      <c r="APK12">
        <v>656.96659690000001</v>
      </c>
      <c r="APL12">
        <v>1011.742841</v>
      </c>
      <c r="APM12">
        <v>873.5992109</v>
      </c>
      <c r="APN12">
        <v>797.38739659999999</v>
      </c>
      <c r="APO12">
        <v>944.42950229999997</v>
      </c>
      <c r="APP12">
        <v>910.40332579999995</v>
      </c>
      <c r="APQ12">
        <v>1139.159801</v>
      </c>
      <c r="APR12">
        <v>917.83052580000003</v>
      </c>
      <c r="APS12">
        <v>1057.63726</v>
      </c>
      <c r="APT12">
        <v>1129.6382309999999</v>
      </c>
      <c r="APU12">
        <v>1052.5325640000001</v>
      </c>
      <c r="APV12">
        <v>880.53045399999996</v>
      </c>
      <c r="APW12">
        <v>898.28309769999998</v>
      </c>
      <c r="APX12">
        <v>987.79742720000002</v>
      </c>
      <c r="APY12">
        <v>860.52513869999996</v>
      </c>
      <c r="APZ12">
        <v>1039.193415</v>
      </c>
      <c r="AQA12">
        <v>897.61833100000001</v>
      </c>
      <c r="AQB12">
        <v>918.72196110000004</v>
      </c>
      <c r="AQC12">
        <v>758.1938222</v>
      </c>
      <c r="AQD12">
        <v>818.21076310000001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40.647508629999997</v>
      </c>
      <c r="ARO12">
        <v>38.889394780000003</v>
      </c>
      <c r="ARP12">
        <v>37.371524999999998</v>
      </c>
      <c r="ARQ12">
        <v>35.608939100000001</v>
      </c>
      <c r="ARR12">
        <v>34.017643329999999</v>
      </c>
      <c r="ARS12">
        <v>32.409990909999998</v>
      </c>
      <c r="ART12">
        <v>30.82660396</v>
      </c>
      <c r="ARU12">
        <v>29.51780076</v>
      </c>
      <c r="ARV12">
        <v>28.471306240000001</v>
      </c>
      <c r="ARW12">
        <v>27.139312409999999</v>
      </c>
      <c r="ARX12">
        <v>26.20882125</v>
      </c>
      <c r="ARY12">
        <v>25.231825990000001</v>
      </c>
      <c r="ARZ12">
        <v>24.28950918</v>
      </c>
      <c r="ASA12">
        <v>23.424614420000001</v>
      </c>
      <c r="ASB12">
        <v>22.61082382</v>
      </c>
      <c r="ASC12">
        <v>21.9108433</v>
      </c>
      <c r="ASD12">
        <v>21.20900288</v>
      </c>
      <c r="ASE12">
        <v>20.519699719999998</v>
      </c>
      <c r="ASF12">
        <v>19.735703699999998</v>
      </c>
      <c r="ASG12">
        <v>19.05969176</v>
      </c>
      <c r="ASH12">
        <v>18.400362789999999</v>
      </c>
    </row>
    <row r="13" spans="1:1178" x14ac:dyDescent="0.25">
      <c r="A13">
        <v>9</v>
      </c>
      <c r="B13">
        <v>22400</v>
      </c>
      <c r="C13">
        <v>0</v>
      </c>
      <c r="D13">
        <v>0</v>
      </c>
      <c r="E13">
        <v>0</v>
      </c>
      <c r="F13">
        <v>306</v>
      </c>
      <c r="G13">
        <v>309</v>
      </c>
      <c r="H13">
        <v>358</v>
      </c>
      <c r="I13">
        <v>345</v>
      </c>
      <c r="J13">
        <v>333</v>
      </c>
      <c r="K13">
        <v>328</v>
      </c>
      <c r="L13">
        <v>319</v>
      </c>
      <c r="M13">
        <v>332</v>
      </c>
      <c r="N13">
        <v>325</v>
      </c>
      <c r="O13">
        <v>310</v>
      </c>
      <c r="P13">
        <v>336</v>
      </c>
      <c r="Q13">
        <v>306</v>
      </c>
      <c r="R13">
        <v>369</v>
      </c>
      <c r="S13">
        <v>352</v>
      </c>
      <c r="T13">
        <v>340</v>
      </c>
      <c r="U13">
        <v>317</v>
      </c>
      <c r="V13">
        <v>320</v>
      </c>
      <c r="W13">
        <v>313</v>
      </c>
      <c r="X13">
        <v>332</v>
      </c>
      <c r="Y13">
        <v>316</v>
      </c>
      <c r="Z13">
        <v>276</v>
      </c>
      <c r="AA13">
        <v>309</v>
      </c>
      <c r="AB13">
        <v>317</v>
      </c>
      <c r="AC13">
        <v>322</v>
      </c>
      <c r="AD13">
        <v>328</v>
      </c>
      <c r="AE13">
        <v>0</v>
      </c>
      <c r="AF13">
        <v>0</v>
      </c>
      <c r="AG13">
        <v>0</v>
      </c>
      <c r="AH13">
        <v>91</v>
      </c>
      <c r="AI13">
        <v>83</v>
      </c>
      <c r="AJ13">
        <v>96</v>
      </c>
      <c r="AK13">
        <v>90</v>
      </c>
      <c r="AL13">
        <v>120</v>
      </c>
      <c r="AM13">
        <v>106</v>
      </c>
      <c r="AN13">
        <v>98</v>
      </c>
      <c r="AO13">
        <v>98</v>
      </c>
      <c r="AP13">
        <v>119</v>
      </c>
      <c r="AQ13">
        <v>156</v>
      </c>
      <c r="AR13">
        <v>134</v>
      </c>
      <c r="AS13">
        <v>134</v>
      </c>
      <c r="AT13">
        <v>139</v>
      </c>
      <c r="AU13">
        <v>140</v>
      </c>
      <c r="AV13">
        <v>148</v>
      </c>
      <c r="AW13">
        <v>181</v>
      </c>
      <c r="AX13">
        <v>150</v>
      </c>
      <c r="AY13">
        <v>200</v>
      </c>
      <c r="AZ13">
        <v>170</v>
      </c>
      <c r="BA13">
        <v>156</v>
      </c>
      <c r="BB13">
        <v>177</v>
      </c>
      <c r="BC13">
        <v>197</v>
      </c>
      <c r="BD13">
        <v>220</v>
      </c>
      <c r="BE13">
        <v>229</v>
      </c>
      <c r="BF13">
        <v>194</v>
      </c>
      <c r="BG13">
        <v>0</v>
      </c>
      <c r="BH13">
        <v>0</v>
      </c>
      <c r="BI13">
        <v>0</v>
      </c>
      <c r="BJ13">
        <v>112</v>
      </c>
      <c r="BK13">
        <v>95</v>
      </c>
      <c r="BL13">
        <v>122</v>
      </c>
      <c r="BM13">
        <v>117</v>
      </c>
      <c r="BN13">
        <v>122</v>
      </c>
      <c r="BO13">
        <v>120</v>
      </c>
      <c r="BP13">
        <v>147</v>
      </c>
      <c r="BQ13">
        <v>125</v>
      </c>
      <c r="BR13">
        <v>131</v>
      </c>
      <c r="BS13">
        <v>119</v>
      </c>
      <c r="BT13">
        <v>131</v>
      </c>
      <c r="BU13">
        <v>120</v>
      </c>
      <c r="BV13">
        <v>147</v>
      </c>
      <c r="BW13">
        <v>154</v>
      </c>
      <c r="BX13">
        <v>152</v>
      </c>
      <c r="BY13">
        <v>169</v>
      </c>
      <c r="BZ13">
        <v>158</v>
      </c>
      <c r="CA13">
        <v>150</v>
      </c>
      <c r="CB13">
        <v>168</v>
      </c>
      <c r="CC13">
        <v>184</v>
      </c>
      <c r="CD13">
        <v>161</v>
      </c>
      <c r="CE13">
        <v>186</v>
      </c>
      <c r="CF13">
        <v>166</v>
      </c>
      <c r="CG13">
        <v>199</v>
      </c>
      <c r="CH13">
        <v>166</v>
      </c>
      <c r="CI13">
        <v>0</v>
      </c>
      <c r="CJ13">
        <v>0</v>
      </c>
      <c r="CK13">
        <v>0</v>
      </c>
      <c r="CL13">
        <v>61</v>
      </c>
      <c r="CM13">
        <v>49</v>
      </c>
      <c r="CN13">
        <v>50</v>
      </c>
      <c r="CO13">
        <v>51</v>
      </c>
      <c r="CP13">
        <v>47</v>
      </c>
      <c r="CQ13">
        <v>45</v>
      </c>
      <c r="CR13">
        <v>43</v>
      </c>
      <c r="CS13">
        <v>45</v>
      </c>
      <c r="CT13">
        <v>45</v>
      </c>
      <c r="CU13">
        <v>45</v>
      </c>
      <c r="CV13">
        <v>47</v>
      </c>
      <c r="CW13">
        <v>44</v>
      </c>
      <c r="CX13">
        <v>49</v>
      </c>
      <c r="CY13">
        <v>40</v>
      </c>
      <c r="CZ13">
        <v>51</v>
      </c>
      <c r="DA13">
        <v>38</v>
      </c>
      <c r="DB13">
        <v>58</v>
      </c>
      <c r="DC13">
        <v>47</v>
      </c>
      <c r="DD13">
        <v>56</v>
      </c>
      <c r="DE13">
        <v>54</v>
      </c>
      <c r="DF13">
        <v>55</v>
      </c>
      <c r="DG13">
        <v>53</v>
      </c>
      <c r="DH13">
        <v>57</v>
      </c>
      <c r="DI13">
        <v>46</v>
      </c>
      <c r="DJ13">
        <v>41</v>
      </c>
      <c r="DK13">
        <v>0</v>
      </c>
      <c r="DL13">
        <v>0</v>
      </c>
      <c r="DM13">
        <v>0</v>
      </c>
      <c r="DN13">
        <v>3</v>
      </c>
      <c r="DO13">
        <v>2</v>
      </c>
      <c r="DP13">
        <v>1</v>
      </c>
      <c r="DQ13">
        <v>4</v>
      </c>
      <c r="DR13">
        <v>1</v>
      </c>
      <c r="DS13">
        <v>6</v>
      </c>
      <c r="DT13">
        <v>1</v>
      </c>
      <c r="DU13">
        <v>5</v>
      </c>
      <c r="DV13">
        <v>0</v>
      </c>
      <c r="DW13">
        <v>1</v>
      </c>
      <c r="DX13">
        <v>4</v>
      </c>
      <c r="DY13">
        <v>2</v>
      </c>
      <c r="DZ13">
        <v>2</v>
      </c>
      <c r="EA13">
        <v>3</v>
      </c>
      <c r="EB13">
        <v>2</v>
      </c>
      <c r="EC13">
        <v>3</v>
      </c>
      <c r="ED13">
        <v>2</v>
      </c>
      <c r="EE13">
        <v>4</v>
      </c>
      <c r="EF13">
        <v>3</v>
      </c>
      <c r="EG13">
        <v>4</v>
      </c>
      <c r="EH13">
        <v>5</v>
      </c>
      <c r="EI13">
        <v>2</v>
      </c>
      <c r="EJ13">
        <v>4</v>
      </c>
      <c r="EK13">
        <v>5</v>
      </c>
      <c r="EL13">
        <v>5</v>
      </c>
      <c r="EM13">
        <v>0</v>
      </c>
      <c r="EN13">
        <v>0</v>
      </c>
      <c r="EO13">
        <v>0</v>
      </c>
      <c r="EP13">
        <v>10</v>
      </c>
      <c r="EQ13">
        <v>15</v>
      </c>
      <c r="ER13">
        <v>10</v>
      </c>
      <c r="ES13">
        <v>15</v>
      </c>
      <c r="ET13">
        <v>20</v>
      </c>
      <c r="EU13">
        <v>10</v>
      </c>
      <c r="EV13">
        <v>25</v>
      </c>
      <c r="EW13">
        <v>5</v>
      </c>
      <c r="EX13">
        <v>30</v>
      </c>
      <c r="EY13">
        <v>20</v>
      </c>
      <c r="EZ13">
        <v>5</v>
      </c>
      <c r="FA13">
        <v>10</v>
      </c>
      <c r="FB13">
        <v>5</v>
      </c>
      <c r="FC13">
        <v>0</v>
      </c>
      <c r="FD13">
        <v>20</v>
      </c>
      <c r="FE13">
        <v>5</v>
      </c>
      <c r="FF13">
        <v>10</v>
      </c>
      <c r="FG13">
        <v>15</v>
      </c>
      <c r="FH13">
        <v>25</v>
      </c>
      <c r="FI13">
        <v>15</v>
      </c>
      <c r="FJ13">
        <v>5</v>
      </c>
      <c r="FK13">
        <v>20</v>
      </c>
      <c r="FL13">
        <v>20</v>
      </c>
      <c r="FM13">
        <v>15</v>
      </c>
      <c r="FN13">
        <v>25</v>
      </c>
      <c r="FO13">
        <v>0</v>
      </c>
      <c r="FP13">
        <v>0</v>
      </c>
      <c r="FQ13">
        <v>6343</v>
      </c>
      <c r="FR13">
        <v>6702</v>
      </c>
      <c r="FS13">
        <v>7044</v>
      </c>
      <c r="FT13">
        <v>7362</v>
      </c>
      <c r="FU13">
        <v>7589</v>
      </c>
      <c r="FV13">
        <v>7817</v>
      </c>
      <c r="FW13">
        <v>8050</v>
      </c>
      <c r="FX13">
        <v>8261</v>
      </c>
      <c r="FY13">
        <v>8392</v>
      </c>
      <c r="FZ13">
        <v>8591</v>
      </c>
      <c r="GA13">
        <v>8718</v>
      </c>
      <c r="GB13">
        <v>8835</v>
      </c>
      <c r="GC13">
        <v>8968</v>
      </c>
      <c r="GD13">
        <v>9108</v>
      </c>
      <c r="GE13">
        <v>9208</v>
      </c>
      <c r="GF13">
        <v>9322</v>
      </c>
      <c r="GG13">
        <v>9397</v>
      </c>
      <c r="GH13">
        <v>9473</v>
      </c>
      <c r="GI13">
        <v>9590</v>
      </c>
      <c r="GJ13">
        <v>9604</v>
      </c>
      <c r="GK13">
        <v>9652</v>
      </c>
      <c r="GL13">
        <v>9727</v>
      </c>
      <c r="GM13">
        <v>9780</v>
      </c>
      <c r="GN13">
        <v>9772</v>
      </c>
      <c r="GO13">
        <v>9863</v>
      </c>
      <c r="GP13">
        <v>9915</v>
      </c>
      <c r="GQ13">
        <v>0</v>
      </c>
      <c r="GR13">
        <v>0</v>
      </c>
      <c r="GS13">
        <v>666</v>
      </c>
      <c r="GT13">
        <v>733</v>
      </c>
      <c r="GU13">
        <v>805</v>
      </c>
      <c r="GV13">
        <v>888</v>
      </c>
      <c r="GW13">
        <v>968</v>
      </c>
      <c r="GX13">
        <v>1053</v>
      </c>
      <c r="GY13">
        <v>1130</v>
      </c>
      <c r="GZ13">
        <v>1202</v>
      </c>
      <c r="HA13">
        <v>1299</v>
      </c>
      <c r="HB13">
        <v>1371</v>
      </c>
      <c r="HC13">
        <v>1438</v>
      </c>
      <c r="HD13">
        <v>1493</v>
      </c>
      <c r="HE13">
        <v>1564</v>
      </c>
      <c r="HF13">
        <v>1613</v>
      </c>
      <c r="HG13">
        <v>1675</v>
      </c>
      <c r="HH13">
        <v>1757</v>
      </c>
      <c r="HI13">
        <v>1804</v>
      </c>
      <c r="HJ13">
        <v>1871</v>
      </c>
      <c r="HK13">
        <v>1958</v>
      </c>
      <c r="HL13">
        <v>2052</v>
      </c>
      <c r="HM13">
        <v>2128</v>
      </c>
      <c r="HN13">
        <v>2171</v>
      </c>
      <c r="HO13">
        <v>2205</v>
      </c>
      <c r="HP13">
        <v>2274</v>
      </c>
      <c r="HQ13">
        <v>2317</v>
      </c>
      <c r="HR13">
        <v>2341</v>
      </c>
      <c r="HS13">
        <v>0</v>
      </c>
      <c r="HT13">
        <v>0</v>
      </c>
      <c r="HU13">
        <v>63</v>
      </c>
      <c r="HV13">
        <v>78</v>
      </c>
      <c r="HW13">
        <v>84</v>
      </c>
      <c r="HX13">
        <v>91</v>
      </c>
      <c r="HY13">
        <v>102</v>
      </c>
      <c r="HZ13">
        <v>111</v>
      </c>
      <c r="IA13">
        <v>126</v>
      </c>
      <c r="IB13">
        <v>141</v>
      </c>
      <c r="IC13">
        <v>155</v>
      </c>
      <c r="ID13">
        <v>162</v>
      </c>
      <c r="IE13">
        <v>175</v>
      </c>
      <c r="IF13">
        <v>186</v>
      </c>
      <c r="IG13">
        <v>185</v>
      </c>
      <c r="IH13">
        <v>194</v>
      </c>
      <c r="II13">
        <v>204</v>
      </c>
      <c r="IJ13">
        <v>222</v>
      </c>
      <c r="IK13">
        <v>232</v>
      </c>
      <c r="IL13">
        <v>224</v>
      </c>
      <c r="IM13">
        <v>233</v>
      </c>
      <c r="IN13">
        <v>236</v>
      </c>
      <c r="IO13">
        <v>240</v>
      </c>
      <c r="IP13">
        <v>250</v>
      </c>
      <c r="IQ13">
        <v>253</v>
      </c>
      <c r="IR13">
        <v>257</v>
      </c>
      <c r="IS13">
        <v>267</v>
      </c>
      <c r="IT13">
        <v>269</v>
      </c>
      <c r="IU13">
        <v>0</v>
      </c>
      <c r="IV13">
        <v>0</v>
      </c>
      <c r="IW13">
        <v>8</v>
      </c>
      <c r="IX13">
        <v>8</v>
      </c>
      <c r="IY13">
        <v>10</v>
      </c>
      <c r="IZ13">
        <v>8</v>
      </c>
      <c r="JA13">
        <v>7</v>
      </c>
      <c r="JB13">
        <v>7</v>
      </c>
      <c r="JC13">
        <v>6</v>
      </c>
      <c r="JD13">
        <v>7</v>
      </c>
      <c r="JE13">
        <v>6</v>
      </c>
      <c r="JF13">
        <v>8</v>
      </c>
      <c r="JG13">
        <v>9</v>
      </c>
      <c r="JH13">
        <v>8</v>
      </c>
      <c r="JI13">
        <v>7</v>
      </c>
      <c r="JJ13">
        <v>8</v>
      </c>
      <c r="JK13">
        <v>11</v>
      </c>
      <c r="JL13">
        <v>10</v>
      </c>
      <c r="JM13">
        <v>11</v>
      </c>
      <c r="JN13">
        <v>12</v>
      </c>
      <c r="JO13">
        <v>13</v>
      </c>
      <c r="JP13">
        <v>17</v>
      </c>
      <c r="JQ13">
        <v>19</v>
      </c>
      <c r="JR13">
        <v>15</v>
      </c>
      <c r="JS13">
        <v>14</v>
      </c>
      <c r="JT13">
        <v>17</v>
      </c>
      <c r="JU13">
        <v>24</v>
      </c>
      <c r="JV13">
        <v>29</v>
      </c>
      <c r="JW13">
        <v>0</v>
      </c>
      <c r="JX13">
        <v>0</v>
      </c>
      <c r="JY13">
        <v>0</v>
      </c>
      <c r="JZ13">
        <v>2</v>
      </c>
      <c r="KA13">
        <v>11</v>
      </c>
      <c r="KB13">
        <v>27</v>
      </c>
      <c r="KC13">
        <v>41</v>
      </c>
      <c r="KD13">
        <v>50</v>
      </c>
      <c r="KE13">
        <v>63</v>
      </c>
      <c r="KF13">
        <v>67</v>
      </c>
      <c r="KG13">
        <v>74</v>
      </c>
      <c r="KH13">
        <v>88</v>
      </c>
      <c r="KI13">
        <v>103</v>
      </c>
      <c r="KJ13">
        <v>121</v>
      </c>
      <c r="KK13">
        <v>143</v>
      </c>
      <c r="KL13">
        <v>163</v>
      </c>
      <c r="KM13">
        <v>181</v>
      </c>
      <c r="KN13">
        <v>196</v>
      </c>
      <c r="KO13">
        <v>215</v>
      </c>
      <c r="KP13">
        <v>242</v>
      </c>
      <c r="KQ13">
        <v>255</v>
      </c>
      <c r="KR13">
        <v>273</v>
      </c>
      <c r="KS13">
        <v>296</v>
      </c>
      <c r="KT13">
        <v>324</v>
      </c>
      <c r="KU13">
        <v>353</v>
      </c>
      <c r="KV13">
        <v>376</v>
      </c>
      <c r="KW13">
        <v>397</v>
      </c>
      <c r="KX13">
        <v>428</v>
      </c>
      <c r="KY13">
        <v>0</v>
      </c>
      <c r="KZ13">
        <v>0</v>
      </c>
      <c r="LA13">
        <v>0</v>
      </c>
      <c r="LB13">
        <v>195</v>
      </c>
      <c r="LC13">
        <v>382</v>
      </c>
      <c r="LD13">
        <v>563</v>
      </c>
      <c r="LE13">
        <v>737</v>
      </c>
      <c r="LF13">
        <v>902</v>
      </c>
      <c r="LG13">
        <v>1078</v>
      </c>
      <c r="LH13">
        <v>1211</v>
      </c>
      <c r="LI13">
        <v>1367</v>
      </c>
      <c r="LJ13">
        <v>1523</v>
      </c>
      <c r="LK13">
        <v>1674</v>
      </c>
      <c r="LL13">
        <v>1838</v>
      </c>
      <c r="LM13">
        <v>1992</v>
      </c>
      <c r="LN13">
        <v>2124</v>
      </c>
      <c r="LO13">
        <v>2266</v>
      </c>
      <c r="LP13">
        <v>2393</v>
      </c>
      <c r="LQ13">
        <v>2528</v>
      </c>
      <c r="LR13">
        <v>2688</v>
      </c>
      <c r="LS13">
        <v>2811</v>
      </c>
      <c r="LT13">
        <v>2926</v>
      </c>
      <c r="LU13">
        <v>3056</v>
      </c>
      <c r="LV13">
        <v>3186</v>
      </c>
      <c r="LW13">
        <v>3314</v>
      </c>
      <c r="LX13">
        <v>3452</v>
      </c>
      <c r="LY13">
        <v>3573</v>
      </c>
      <c r="LZ13">
        <v>3697</v>
      </c>
      <c r="MA13">
        <v>0</v>
      </c>
      <c r="MB13">
        <v>0</v>
      </c>
      <c r="MC13">
        <v>1478</v>
      </c>
      <c r="MD13">
        <v>1525</v>
      </c>
      <c r="ME13">
        <v>1585</v>
      </c>
      <c r="MF13">
        <v>1591</v>
      </c>
      <c r="MG13">
        <v>1655</v>
      </c>
      <c r="MH13">
        <v>1685</v>
      </c>
      <c r="MI13">
        <v>1714</v>
      </c>
      <c r="MJ13">
        <v>1753</v>
      </c>
      <c r="MK13">
        <v>1774</v>
      </c>
      <c r="ML13">
        <v>1793</v>
      </c>
      <c r="MM13">
        <v>1853</v>
      </c>
      <c r="MN13">
        <v>1884</v>
      </c>
      <c r="MO13">
        <v>1903</v>
      </c>
      <c r="MP13">
        <v>1931</v>
      </c>
      <c r="MQ13">
        <v>1962</v>
      </c>
      <c r="MR13">
        <v>1982</v>
      </c>
      <c r="MS13">
        <v>2032</v>
      </c>
      <c r="MT13">
        <v>2058</v>
      </c>
      <c r="MU13">
        <v>2076</v>
      </c>
      <c r="MV13">
        <v>2094</v>
      </c>
      <c r="MW13">
        <v>2135</v>
      </c>
      <c r="MX13">
        <v>2155</v>
      </c>
      <c r="MY13">
        <v>2197</v>
      </c>
      <c r="MZ13">
        <v>2212</v>
      </c>
      <c r="NA13">
        <v>2245</v>
      </c>
      <c r="NB13">
        <v>2276</v>
      </c>
      <c r="NC13">
        <v>0</v>
      </c>
      <c r="ND13">
        <v>0</v>
      </c>
      <c r="NE13">
        <v>0</v>
      </c>
      <c r="NF13">
        <v>34</v>
      </c>
      <c r="NG13">
        <v>66</v>
      </c>
      <c r="NH13">
        <v>109</v>
      </c>
      <c r="NI13">
        <v>144</v>
      </c>
      <c r="NJ13">
        <v>178</v>
      </c>
      <c r="NK13">
        <v>229</v>
      </c>
      <c r="NL13">
        <v>269</v>
      </c>
      <c r="NM13">
        <v>303</v>
      </c>
      <c r="NN13">
        <v>353</v>
      </c>
      <c r="NO13">
        <v>392</v>
      </c>
      <c r="NP13">
        <v>433</v>
      </c>
      <c r="NQ13">
        <v>474</v>
      </c>
      <c r="NR13">
        <v>514</v>
      </c>
      <c r="NS13">
        <v>554</v>
      </c>
      <c r="NT13">
        <v>608</v>
      </c>
      <c r="NU13">
        <v>650</v>
      </c>
      <c r="NV13">
        <v>694</v>
      </c>
      <c r="NW13">
        <v>743</v>
      </c>
      <c r="NX13">
        <v>800</v>
      </c>
      <c r="NY13">
        <v>848</v>
      </c>
      <c r="NZ13">
        <v>893</v>
      </c>
      <c r="OA13">
        <v>942</v>
      </c>
      <c r="OB13">
        <v>992</v>
      </c>
      <c r="OC13">
        <v>1048</v>
      </c>
      <c r="OD13">
        <v>1100</v>
      </c>
      <c r="OE13">
        <v>0</v>
      </c>
      <c r="OF13">
        <v>0</v>
      </c>
      <c r="OG13">
        <v>2170</v>
      </c>
      <c r="OH13">
        <v>2266</v>
      </c>
      <c r="OI13">
        <v>2419</v>
      </c>
      <c r="OJ13">
        <v>2524</v>
      </c>
      <c r="OK13">
        <v>2637</v>
      </c>
      <c r="OL13">
        <v>2735</v>
      </c>
      <c r="OM13">
        <v>2820</v>
      </c>
      <c r="ON13">
        <v>2936</v>
      </c>
      <c r="OO13">
        <v>3060</v>
      </c>
      <c r="OP13">
        <v>3171</v>
      </c>
      <c r="OQ13">
        <v>3281</v>
      </c>
      <c r="OR13">
        <v>3391</v>
      </c>
      <c r="OS13">
        <v>3438</v>
      </c>
      <c r="OT13">
        <v>3497</v>
      </c>
      <c r="OU13">
        <v>3574</v>
      </c>
      <c r="OV13">
        <v>3636</v>
      </c>
      <c r="OW13">
        <v>3718</v>
      </c>
      <c r="OX13">
        <v>3767</v>
      </c>
      <c r="OY13">
        <v>3792</v>
      </c>
      <c r="OZ13">
        <v>3848</v>
      </c>
      <c r="PA13">
        <v>3908</v>
      </c>
      <c r="PB13">
        <v>3957</v>
      </c>
      <c r="PC13">
        <v>4034</v>
      </c>
      <c r="PD13">
        <v>4063</v>
      </c>
      <c r="PE13">
        <v>4126</v>
      </c>
      <c r="PF13">
        <v>4148</v>
      </c>
      <c r="PG13">
        <v>0</v>
      </c>
      <c r="PH13">
        <v>0</v>
      </c>
      <c r="PI13">
        <v>0</v>
      </c>
      <c r="PJ13">
        <v>73</v>
      </c>
      <c r="PK13">
        <v>131</v>
      </c>
      <c r="PL13">
        <v>205</v>
      </c>
      <c r="PM13">
        <v>272</v>
      </c>
      <c r="PN13">
        <v>365</v>
      </c>
      <c r="PO13">
        <v>452</v>
      </c>
      <c r="PP13">
        <v>543</v>
      </c>
      <c r="PQ13">
        <v>624</v>
      </c>
      <c r="PR13">
        <v>708</v>
      </c>
      <c r="PS13">
        <v>797</v>
      </c>
      <c r="PT13">
        <v>889</v>
      </c>
      <c r="PU13">
        <v>1010</v>
      </c>
      <c r="PV13">
        <v>1134</v>
      </c>
      <c r="PW13">
        <v>1252</v>
      </c>
      <c r="PX13">
        <v>1366</v>
      </c>
      <c r="PY13">
        <v>1477</v>
      </c>
      <c r="PZ13">
        <v>1589</v>
      </c>
      <c r="QA13">
        <v>1735</v>
      </c>
      <c r="QB13">
        <v>1862</v>
      </c>
      <c r="QC13">
        <v>1986</v>
      </c>
      <c r="QD13">
        <v>2125</v>
      </c>
      <c r="QE13">
        <v>2272</v>
      </c>
      <c r="QF13">
        <v>2419</v>
      </c>
      <c r="QG13">
        <v>2556</v>
      </c>
      <c r="QH13">
        <v>2706</v>
      </c>
      <c r="QI13">
        <v>0</v>
      </c>
      <c r="QJ13">
        <v>0</v>
      </c>
      <c r="QK13">
        <v>7537</v>
      </c>
      <c r="QL13">
        <v>7701</v>
      </c>
      <c r="QM13">
        <v>7840</v>
      </c>
      <c r="QN13">
        <v>7857</v>
      </c>
      <c r="QO13">
        <v>7949</v>
      </c>
      <c r="QP13">
        <v>7955</v>
      </c>
      <c r="QQ13">
        <v>8044</v>
      </c>
      <c r="QR13">
        <v>8153</v>
      </c>
      <c r="QS13">
        <v>8099</v>
      </c>
      <c r="QT13">
        <v>8165</v>
      </c>
      <c r="QU13">
        <v>8153</v>
      </c>
      <c r="QV13">
        <v>8177</v>
      </c>
      <c r="QW13">
        <v>8184</v>
      </c>
      <c r="QX13">
        <v>8152</v>
      </c>
      <c r="QY13">
        <v>8224</v>
      </c>
      <c r="QZ13">
        <v>8241</v>
      </c>
      <c r="RA13">
        <v>8317</v>
      </c>
      <c r="RB13">
        <v>8308</v>
      </c>
      <c r="RC13">
        <v>8274</v>
      </c>
      <c r="RD13">
        <v>8322</v>
      </c>
      <c r="RE13">
        <v>8430</v>
      </c>
      <c r="RF13">
        <v>8464</v>
      </c>
      <c r="RG13">
        <v>8377</v>
      </c>
      <c r="RH13">
        <v>8409</v>
      </c>
      <c r="RI13">
        <v>8481</v>
      </c>
      <c r="RJ13">
        <v>8510</v>
      </c>
      <c r="RK13">
        <v>0</v>
      </c>
      <c r="RL13">
        <v>0</v>
      </c>
      <c r="RM13">
        <v>8421</v>
      </c>
      <c r="RN13">
        <v>8358</v>
      </c>
      <c r="RO13">
        <v>8318</v>
      </c>
      <c r="RP13">
        <v>8342</v>
      </c>
      <c r="RQ13">
        <v>8360</v>
      </c>
      <c r="RR13">
        <v>8358</v>
      </c>
      <c r="RS13">
        <v>8323</v>
      </c>
      <c r="RT13">
        <v>8296</v>
      </c>
      <c r="RU13">
        <v>8383</v>
      </c>
      <c r="RV13">
        <v>8338</v>
      </c>
      <c r="RW13">
        <v>8413</v>
      </c>
      <c r="RX13">
        <v>8431</v>
      </c>
      <c r="RY13">
        <v>8420</v>
      </c>
      <c r="RZ13">
        <v>8503</v>
      </c>
      <c r="SA13">
        <v>8485</v>
      </c>
      <c r="SB13">
        <v>8542</v>
      </c>
      <c r="SC13">
        <v>8577</v>
      </c>
      <c r="SD13">
        <v>8615</v>
      </c>
      <c r="SE13">
        <v>8637</v>
      </c>
      <c r="SF13">
        <v>8656</v>
      </c>
      <c r="SG13">
        <v>8664</v>
      </c>
      <c r="SH13">
        <v>8676</v>
      </c>
      <c r="SI13">
        <v>8756</v>
      </c>
      <c r="SJ13">
        <v>8750</v>
      </c>
      <c r="SK13">
        <v>8721</v>
      </c>
      <c r="SL13">
        <v>8723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1380000</v>
      </c>
      <c r="SU13">
        <v>1370000</v>
      </c>
      <c r="SV13">
        <v>1370000</v>
      </c>
      <c r="SW13">
        <v>1350000</v>
      </c>
      <c r="SX13">
        <v>1340000</v>
      </c>
      <c r="SY13">
        <v>1320000</v>
      </c>
      <c r="SZ13">
        <v>1300000</v>
      </c>
      <c r="TA13">
        <v>1280000</v>
      </c>
      <c r="TB13">
        <v>1260000</v>
      </c>
      <c r="TC13">
        <v>1240000</v>
      </c>
      <c r="TD13">
        <v>1220000</v>
      </c>
      <c r="TE13">
        <v>1190000</v>
      </c>
      <c r="TF13">
        <v>1170000</v>
      </c>
      <c r="TG13">
        <v>1150000</v>
      </c>
      <c r="TH13">
        <v>1120000</v>
      </c>
      <c r="TI13">
        <v>1090000</v>
      </c>
      <c r="TJ13">
        <v>1070000</v>
      </c>
      <c r="TK13">
        <v>1040000</v>
      </c>
      <c r="TL13">
        <v>1010000</v>
      </c>
      <c r="TM13">
        <v>989485.85030000005</v>
      </c>
      <c r="TN13">
        <v>965730.72510000004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295371.39500000002</v>
      </c>
      <c r="TW13">
        <v>307738.10960000003</v>
      </c>
      <c r="TX13">
        <v>317811.84620000003</v>
      </c>
      <c r="TY13">
        <v>333455.23489999998</v>
      </c>
      <c r="TZ13">
        <v>341687.12829999998</v>
      </c>
      <c r="UA13">
        <v>347946.78289999999</v>
      </c>
      <c r="UB13">
        <v>350732.91310000001</v>
      </c>
      <c r="UC13">
        <v>356710.78370000003</v>
      </c>
      <c r="UD13">
        <v>357171.36430000002</v>
      </c>
      <c r="UE13">
        <v>360097.28909999999</v>
      </c>
      <c r="UF13">
        <v>366724.20630000002</v>
      </c>
      <c r="UG13">
        <v>365567.11749999999</v>
      </c>
      <c r="UH13">
        <v>368101.13280000002</v>
      </c>
      <c r="UI13">
        <v>373997.61200000002</v>
      </c>
      <c r="UJ13">
        <v>380536.45970000001</v>
      </c>
      <c r="UK13">
        <v>383136.31329999998</v>
      </c>
      <c r="UL13">
        <v>379493.4558</v>
      </c>
      <c r="UM13">
        <v>374210.38579999999</v>
      </c>
      <c r="UN13">
        <v>374679.97149999999</v>
      </c>
      <c r="UO13">
        <v>370645.58149999997</v>
      </c>
      <c r="UP13">
        <v>363577.48609999998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413089.76329999999</v>
      </c>
      <c r="UY13">
        <v>455255.0528</v>
      </c>
      <c r="UZ13">
        <v>494613.6727</v>
      </c>
      <c r="VA13">
        <v>527887.62139999995</v>
      </c>
      <c r="VB13">
        <v>535657.96849999996</v>
      </c>
      <c r="VC13">
        <v>561789.19149999996</v>
      </c>
      <c r="VD13">
        <v>579710.34459999995</v>
      </c>
      <c r="VE13">
        <v>559799.63329999999</v>
      </c>
      <c r="VF13">
        <v>569935.07669999998</v>
      </c>
      <c r="VG13">
        <v>581857.44990000001</v>
      </c>
      <c r="VH13">
        <v>614755.15839999996</v>
      </c>
      <c r="VI13">
        <v>623734.78859999997</v>
      </c>
      <c r="VJ13">
        <v>584686.1091</v>
      </c>
      <c r="VK13">
        <v>590464.0405</v>
      </c>
      <c r="VL13">
        <v>580647.16680000001</v>
      </c>
      <c r="VM13">
        <v>573289.94579999999</v>
      </c>
      <c r="VN13">
        <v>579783.52130000002</v>
      </c>
      <c r="VO13">
        <v>569651.38210000005</v>
      </c>
      <c r="VP13">
        <v>561803.61939999997</v>
      </c>
      <c r="VQ13">
        <v>566663.76939999999</v>
      </c>
      <c r="VR13">
        <v>554280.04059999995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336683.63010000001</v>
      </c>
      <c r="WA13">
        <v>280180.55209999997</v>
      </c>
      <c r="WB13">
        <v>317356.61239999998</v>
      </c>
      <c r="WC13">
        <v>264097.04220000003</v>
      </c>
      <c r="WD13">
        <v>341873.19380000001</v>
      </c>
      <c r="WE13">
        <v>373405.1874</v>
      </c>
      <c r="WF13">
        <v>322248.27389999997</v>
      </c>
      <c r="WG13">
        <v>273754.60159999999</v>
      </c>
      <c r="WH13">
        <v>303749.90470000001</v>
      </c>
      <c r="WI13">
        <v>405491.37770000001</v>
      </c>
      <c r="WJ13">
        <v>357891.772</v>
      </c>
      <c r="WK13">
        <v>382214.51380000002</v>
      </c>
      <c r="WL13">
        <v>404816.78419999999</v>
      </c>
      <c r="WM13">
        <v>425778.17109999998</v>
      </c>
      <c r="WN13">
        <v>540569.74670000002</v>
      </c>
      <c r="WO13">
        <v>586569.11410000001</v>
      </c>
      <c r="WP13">
        <v>449593.087</v>
      </c>
      <c r="WQ13">
        <v>407398.26650000003</v>
      </c>
      <c r="WR13">
        <v>480289.21850000002</v>
      </c>
      <c r="WS13">
        <v>658306.18180000002</v>
      </c>
      <c r="WT13">
        <v>772284.76020000002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24600000</v>
      </c>
      <c r="ZG13">
        <v>24300000</v>
      </c>
      <c r="ZH13">
        <v>24200000</v>
      </c>
      <c r="ZI13">
        <v>23700000</v>
      </c>
      <c r="ZJ13">
        <v>23300000</v>
      </c>
      <c r="ZK13">
        <v>23400000</v>
      </c>
      <c r="ZL13">
        <v>23100000</v>
      </c>
      <c r="ZM13">
        <v>22600000</v>
      </c>
      <c r="ZN13">
        <v>22300000</v>
      </c>
      <c r="ZO13">
        <v>22000000</v>
      </c>
      <c r="ZP13">
        <v>21600000</v>
      </c>
      <c r="ZQ13">
        <v>21500000</v>
      </c>
      <c r="ZR13">
        <v>21100000</v>
      </c>
      <c r="ZS13">
        <v>20700000</v>
      </c>
      <c r="ZT13">
        <v>20200000</v>
      </c>
      <c r="ZU13">
        <v>20000000</v>
      </c>
      <c r="ZV13">
        <v>19600000</v>
      </c>
      <c r="ZW13">
        <v>19400000</v>
      </c>
      <c r="ZX13">
        <v>19000000</v>
      </c>
      <c r="ZY13">
        <v>18700000</v>
      </c>
      <c r="ZZ13">
        <v>18400000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8380000</v>
      </c>
      <c r="ABK13">
        <v>8380000</v>
      </c>
      <c r="ABL13">
        <v>8480000</v>
      </c>
      <c r="ABM13">
        <v>8580000</v>
      </c>
      <c r="ABN13">
        <v>8630000</v>
      </c>
      <c r="ABO13">
        <v>8670000</v>
      </c>
      <c r="ABP13">
        <v>8700000</v>
      </c>
      <c r="ABQ13">
        <v>8560000</v>
      </c>
      <c r="ABR13">
        <v>8450000</v>
      </c>
      <c r="ABS13">
        <v>8390000</v>
      </c>
      <c r="ABT13">
        <v>8290000</v>
      </c>
      <c r="ABU13">
        <v>8230000</v>
      </c>
      <c r="ABV13">
        <v>8090000</v>
      </c>
      <c r="ABW13">
        <v>7910000</v>
      </c>
      <c r="ABX13">
        <v>7790000</v>
      </c>
      <c r="ABY13">
        <v>7680000</v>
      </c>
      <c r="ABZ13">
        <v>7550000</v>
      </c>
      <c r="ACA13">
        <v>7470000</v>
      </c>
      <c r="ACB13">
        <v>7310000</v>
      </c>
      <c r="ACC13">
        <v>7210000</v>
      </c>
      <c r="ACD13">
        <v>7030000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1890000</v>
      </c>
      <c r="ADO13">
        <v>1850000</v>
      </c>
      <c r="ADP13">
        <v>1820000</v>
      </c>
      <c r="ADQ13">
        <v>1760000</v>
      </c>
      <c r="ADR13">
        <v>1720000</v>
      </c>
      <c r="ADS13">
        <v>1670000</v>
      </c>
      <c r="ADT13">
        <v>1620000</v>
      </c>
      <c r="ADU13">
        <v>1580000</v>
      </c>
      <c r="ADV13">
        <v>1530000</v>
      </c>
      <c r="ADW13">
        <v>1490000</v>
      </c>
      <c r="ADX13">
        <v>1450000</v>
      </c>
      <c r="ADY13">
        <v>1420000</v>
      </c>
      <c r="ADZ13">
        <v>1380000</v>
      </c>
      <c r="AEA13">
        <v>1340000</v>
      </c>
      <c r="AEB13">
        <v>1300000</v>
      </c>
      <c r="AEC13">
        <v>1280000</v>
      </c>
      <c r="AED13">
        <v>1250000</v>
      </c>
      <c r="AEE13">
        <v>1200000</v>
      </c>
      <c r="AEF13">
        <v>1170000</v>
      </c>
      <c r="AEG13">
        <v>1150000</v>
      </c>
      <c r="AEH13">
        <v>1120000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6720000</v>
      </c>
      <c r="AEQ13">
        <v>6490000</v>
      </c>
      <c r="AER13">
        <v>6280000</v>
      </c>
      <c r="AES13">
        <v>6160000</v>
      </c>
      <c r="AET13">
        <v>5950000</v>
      </c>
      <c r="AEU13">
        <v>5830000</v>
      </c>
      <c r="AEV13">
        <v>5670000</v>
      </c>
      <c r="AEW13">
        <v>5500000</v>
      </c>
      <c r="AEX13">
        <v>5390000</v>
      </c>
      <c r="AEY13">
        <v>5220000</v>
      </c>
      <c r="AEZ13">
        <v>5110000</v>
      </c>
      <c r="AFA13">
        <v>4980000</v>
      </c>
      <c r="AFB13">
        <v>4850000</v>
      </c>
      <c r="AFC13">
        <v>4730000</v>
      </c>
      <c r="AFD13">
        <v>4600000</v>
      </c>
      <c r="AFE13">
        <v>4470000</v>
      </c>
      <c r="AFF13">
        <v>4340000</v>
      </c>
      <c r="AFG13">
        <v>4260000</v>
      </c>
      <c r="AFH13">
        <v>4130000</v>
      </c>
      <c r="AFI13">
        <v>4000000</v>
      </c>
      <c r="AFJ13">
        <v>3880000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186.4504321</v>
      </c>
      <c r="AGU13">
        <v>194.25680510000001</v>
      </c>
      <c r="AGV13">
        <v>200.6157571</v>
      </c>
      <c r="AGW13">
        <v>210.49050009999999</v>
      </c>
      <c r="AGX13">
        <v>215.6868058</v>
      </c>
      <c r="AGY13">
        <v>219.6381543</v>
      </c>
      <c r="AGZ13">
        <v>221.39687290000001</v>
      </c>
      <c r="AHA13">
        <v>225.1703478</v>
      </c>
      <c r="AHB13">
        <v>225.461085</v>
      </c>
      <c r="AHC13">
        <v>227.3080477</v>
      </c>
      <c r="AHD13">
        <v>231.49122729999999</v>
      </c>
      <c r="AHE13">
        <v>230.76082579999999</v>
      </c>
      <c r="AHF13">
        <v>232.36039919999999</v>
      </c>
      <c r="AHG13">
        <v>236.08249660000001</v>
      </c>
      <c r="AHH13">
        <v>240.21008309999999</v>
      </c>
      <c r="AHI13">
        <v>241.8512164</v>
      </c>
      <c r="AHJ13">
        <v>239.55169660000001</v>
      </c>
      <c r="AHK13">
        <v>236.21680810000001</v>
      </c>
      <c r="AHL13">
        <v>236.51322970000001</v>
      </c>
      <c r="AHM13">
        <v>233.96655870000001</v>
      </c>
      <c r="AHN13">
        <v>229.50488960000001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20.556628530000001</v>
      </c>
      <c r="AHW13">
        <v>22.654904179999999</v>
      </c>
      <c r="AHX13">
        <v>24.613511240000001</v>
      </c>
      <c r="AHY13">
        <v>26.269326190000001</v>
      </c>
      <c r="AHZ13">
        <v>26.656002780000001</v>
      </c>
      <c r="AIA13">
        <v>27.95637352</v>
      </c>
      <c r="AIB13">
        <v>28.848185709999999</v>
      </c>
      <c r="AIC13">
        <v>27.857366930000001</v>
      </c>
      <c r="AID13">
        <v>28.36173805</v>
      </c>
      <c r="AIE13">
        <v>28.955032339999999</v>
      </c>
      <c r="AIF13">
        <v>30.592124399999999</v>
      </c>
      <c r="AIG13">
        <v>31.038978660000001</v>
      </c>
      <c r="AIH13">
        <v>29.095795200000001</v>
      </c>
      <c r="AII13">
        <v>29.38332299</v>
      </c>
      <c r="AIJ13">
        <v>28.89480489</v>
      </c>
      <c r="AIK13">
        <v>28.528686749999999</v>
      </c>
      <c r="AIL13">
        <v>28.85182721</v>
      </c>
      <c r="AIM13">
        <v>28.34762052</v>
      </c>
      <c r="AIN13">
        <v>27.957091500000001</v>
      </c>
      <c r="AIO13">
        <v>28.19894764</v>
      </c>
      <c r="AIP13">
        <v>27.582694870000001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2.1843404089999998</v>
      </c>
      <c r="AIY13">
        <v>1.817759009</v>
      </c>
      <c r="AIZ13">
        <v>2.0589503329999999</v>
      </c>
      <c r="AJA13">
        <v>1.713412205</v>
      </c>
      <c r="AJB13">
        <v>2.2180093269999999</v>
      </c>
      <c r="AJC13">
        <v>2.4225830030000002</v>
      </c>
      <c r="AJD13">
        <v>2.090686518</v>
      </c>
      <c r="AJE13">
        <v>1.776068644</v>
      </c>
      <c r="AJF13">
        <v>1.970672559</v>
      </c>
      <c r="AJG13">
        <v>2.6307522030000001</v>
      </c>
      <c r="AJH13">
        <v>2.3219348659999999</v>
      </c>
      <c r="AJI13">
        <v>2.4797362650000001</v>
      </c>
      <c r="AJJ13">
        <v>2.6263755670000002</v>
      </c>
      <c r="AJK13">
        <v>2.7623691240000001</v>
      </c>
      <c r="AJL13">
        <v>3.5071153929999999</v>
      </c>
      <c r="AJM13">
        <v>3.8055506829999999</v>
      </c>
      <c r="AJN13">
        <v>2.9168758430000001</v>
      </c>
      <c r="AJO13">
        <v>2.6431237410000001</v>
      </c>
      <c r="AJP13">
        <v>3.1160266019999998</v>
      </c>
      <c r="AJQ13">
        <v>4.270967358</v>
      </c>
      <c r="AJR13">
        <v>5.0104390529999998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151.48328549999999</v>
      </c>
      <c r="AKA13">
        <v>177.258105</v>
      </c>
      <c r="AKB13">
        <v>73.454671020000006</v>
      </c>
      <c r="AKC13">
        <v>111.6924719</v>
      </c>
      <c r="AKD13">
        <v>199.78823629999999</v>
      </c>
      <c r="AKE13">
        <v>210.3111821</v>
      </c>
      <c r="AKF13">
        <v>227.9346486</v>
      </c>
      <c r="AKG13">
        <v>239.55961819999999</v>
      </c>
      <c r="AKH13">
        <v>214.8409623</v>
      </c>
      <c r="AKI13">
        <v>212.37930220000001</v>
      </c>
      <c r="AKJ13">
        <v>176.15796560000001</v>
      </c>
      <c r="AKK13">
        <v>257.24726889999999</v>
      </c>
      <c r="AKL13">
        <v>328.11270889999997</v>
      </c>
      <c r="AKM13">
        <v>119.2242763</v>
      </c>
      <c r="AKN13">
        <v>176.49345600000001</v>
      </c>
      <c r="AKO13">
        <v>195.39024430000001</v>
      </c>
      <c r="AKP13">
        <v>256.18162669999998</v>
      </c>
      <c r="AKQ13">
        <v>253.50106679999999</v>
      </c>
      <c r="AKR13">
        <v>182.52041589999999</v>
      </c>
      <c r="AKS13">
        <v>178.83158829999999</v>
      </c>
      <c r="AKT13">
        <v>232.05947929999999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135.21452379999999</v>
      </c>
      <c r="AME13">
        <v>133.5355903</v>
      </c>
      <c r="AMF13">
        <v>132.596147</v>
      </c>
      <c r="AMG13">
        <v>130.27628910000001</v>
      </c>
      <c r="AMH13">
        <v>127.8364873</v>
      </c>
      <c r="AMI13">
        <v>128.26634910000001</v>
      </c>
      <c r="AMJ13">
        <v>126.6137839</v>
      </c>
      <c r="AMK13">
        <v>124.1657034</v>
      </c>
      <c r="AML13">
        <v>122.32294090000001</v>
      </c>
      <c r="AMM13">
        <v>120.66669520000001</v>
      </c>
      <c r="AMN13">
        <v>118.3463426</v>
      </c>
      <c r="AMO13">
        <v>117.79793290000001</v>
      </c>
      <c r="AMP13">
        <v>115.8302815</v>
      </c>
      <c r="AMQ13">
        <v>113.4401692</v>
      </c>
      <c r="AMR13">
        <v>111.0910238</v>
      </c>
      <c r="AMS13">
        <v>109.9671441</v>
      </c>
      <c r="AMT13">
        <v>107.7643508</v>
      </c>
      <c r="AMU13">
        <v>106.6646898</v>
      </c>
      <c r="AMV13">
        <v>104.2649923</v>
      </c>
      <c r="AMW13">
        <v>102.73833279999999</v>
      </c>
      <c r="AMX13">
        <v>101.12329250000001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296.78161390000002</v>
      </c>
      <c r="ANG13">
        <v>368.55277849999999</v>
      </c>
      <c r="ANH13">
        <v>248.1829711</v>
      </c>
      <c r="ANI13">
        <v>197.3190117</v>
      </c>
      <c r="ANJ13">
        <v>286.72161399999999</v>
      </c>
      <c r="ANK13">
        <v>231.5613409</v>
      </c>
      <c r="ANL13">
        <v>215.35176799999999</v>
      </c>
      <c r="ANM13">
        <v>203.00868249999999</v>
      </c>
      <c r="ANN13">
        <v>182.33159280000001</v>
      </c>
      <c r="ANO13">
        <v>185.977889</v>
      </c>
      <c r="ANP13">
        <v>213.02033180000001</v>
      </c>
      <c r="ANQ13">
        <v>218.75341520000001</v>
      </c>
      <c r="ANR13">
        <v>211.79465569999999</v>
      </c>
      <c r="ANS13">
        <v>181.7428409</v>
      </c>
      <c r="ANT13">
        <v>199.1619642</v>
      </c>
      <c r="ANU13">
        <v>169.74513210000001</v>
      </c>
      <c r="ANV13">
        <v>164.7023366</v>
      </c>
      <c r="ANW13">
        <v>151.76965720000001</v>
      </c>
      <c r="ANX13">
        <v>153.37016410000001</v>
      </c>
      <c r="ANY13">
        <v>169.6129305</v>
      </c>
      <c r="ANZ13">
        <v>146.2913527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90.179371970000005</v>
      </c>
      <c r="AOI13">
        <v>90.273807340000005</v>
      </c>
      <c r="AOJ13">
        <v>91.249706790000005</v>
      </c>
      <c r="AOK13">
        <v>92.333570140000006</v>
      </c>
      <c r="AOL13">
        <v>92.896043820000003</v>
      </c>
      <c r="AOM13">
        <v>93.318979880000001</v>
      </c>
      <c r="AON13">
        <v>93.638471809999999</v>
      </c>
      <c r="AOO13">
        <v>92.171185890000004</v>
      </c>
      <c r="AOP13">
        <v>91.022280129999999</v>
      </c>
      <c r="AOQ13">
        <v>90.316978820000003</v>
      </c>
      <c r="AOR13">
        <v>89.207527659999997</v>
      </c>
      <c r="AOS13">
        <v>88.562484069999996</v>
      </c>
      <c r="AOT13">
        <v>87.116175179999999</v>
      </c>
      <c r="AOU13">
        <v>85.140124970000002</v>
      </c>
      <c r="AOV13">
        <v>83.881037460000002</v>
      </c>
      <c r="AOW13">
        <v>82.707722180000005</v>
      </c>
      <c r="AOX13">
        <v>81.30557598</v>
      </c>
      <c r="AOY13">
        <v>80.473511000000002</v>
      </c>
      <c r="AOZ13">
        <v>78.691287930000001</v>
      </c>
      <c r="APA13">
        <v>77.583939849999993</v>
      </c>
      <c r="APB13">
        <v>75.725845210000003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888.64090390000001</v>
      </c>
      <c r="APK13">
        <v>781.59002269999996</v>
      </c>
      <c r="APL13">
        <v>898.26510210000004</v>
      </c>
      <c r="APM13">
        <v>735.24205319999999</v>
      </c>
      <c r="APN13">
        <v>769.66827190000004</v>
      </c>
      <c r="APO13">
        <v>843.15081350000003</v>
      </c>
      <c r="APP13">
        <v>746.5430983</v>
      </c>
      <c r="APQ13">
        <v>980.68594199999995</v>
      </c>
      <c r="APR13">
        <v>888.30816240000001</v>
      </c>
      <c r="APS13">
        <v>900.2142073</v>
      </c>
      <c r="APT13">
        <v>830.15832569999998</v>
      </c>
      <c r="APU13">
        <v>783.51794089999999</v>
      </c>
      <c r="APV13">
        <v>742.51518999999996</v>
      </c>
      <c r="APW13">
        <v>985.4060796</v>
      </c>
      <c r="APX13">
        <v>821.76635090000002</v>
      </c>
      <c r="APY13">
        <v>689.25114559999997</v>
      </c>
      <c r="APZ13">
        <v>810.8691953</v>
      </c>
      <c r="AQA13">
        <v>788.01261150000005</v>
      </c>
      <c r="AQB13">
        <v>792.5929701</v>
      </c>
      <c r="AQC13">
        <v>674.76705119999997</v>
      </c>
      <c r="AQD13">
        <v>735.48901890000002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75.908410020000005</v>
      </c>
      <c r="ARO13">
        <v>73.38886952</v>
      </c>
      <c r="ARP13">
        <v>71.020188709999999</v>
      </c>
      <c r="ARQ13">
        <v>69.674734110000003</v>
      </c>
      <c r="ARR13">
        <v>67.282252110000002</v>
      </c>
      <c r="ARS13">
        <v>65.910148989999996</v>
      </c>
      <c r="ART13">
        <v>64.12734639</v>
      </c>
      <c r="ARU13">
        <v>62.178329009999999</v>
      </c>
      <c r="ARV13">
        <v>60.962379400000003</v>
      </c>
      <c r="ARW13">
        <v>59.061483629999998</v>
      </c>
      <c r="ARX13">
        <v>57.726449670000001</v>
      </c>
      <c r="ARY13">
        <v>56.274735999999997</v>
      </c>
      <c r="ARZ13">
        <v>54.877726799999998</v>
      </c>
      <c r="ASA13">
        <v>53.415405100000001</v>
      </c>
      <c r="ASB13">
        <v>51.973699349999997</v>
      </c>
      <c r="ASC13">
        <v>50.506538050000003</v>
      </c>
      <c r="ASD13">
        <v>49.103390009999998</v>
      </c>
      <c r="ASE13">
        <v>48.112781040000002</v>
      </c>
      <c r="ASF13">
        <v>46.679429149999997</v>
      </c>
      <c r="ASG13">
        <v>45.169631240000001</v>
      </c>
      <c r="ASH13">
        <v>43.864068019999998</v>
      </c>
    </row>
    <row r="14" spans="1:1178" x14ac:dyDescent="0.25">
      <c r="A14">
        <v>10</v>
      </c>
      <c r="B14">
        <v>22400</v>
      </c>
      <c r="C14">
        <v>0</v>
      </c>
      <c r="D14">
        <v>0</v>
      </c>
      <c r="E14">
        <v>0</v>
      </c>
      <c r="F14">
        <v>240</v>
      </c>
      <c r="G14">
        <v>276</v>
      </c>
      <c r="H14">
        <v>240</v>
      </c>
      <c r="I14">
        <v>252</v>
      </c>
      <c r="J14">
        <v>281</v>
      </c>
      <c r="K14">
        <v>261</v>
      </c>
      <c r="L14">
        <v>269</v>
      </c>
      <c r="M14">
        <v>291</v>
      </c>
      <c r="N14">
        <v>295</v>
      </c>
      <c r="O14">
        <v>260</v>
      </c>
      <c r="P14">
        <v>297</v>
      </c>
      <c r="Q14">
        <v>301</v>
      </c>
      <c r="R14">
        <v>295</v>
      </c>
      <c r="S14">
        <v>292</v>
      </c>
      <c r="T14">
        <v>285</v>
      </c>
      <c r="U14">
        <v>294</v>
      </c>
      <c r="V14">
        <v>292</v>
      </c>
      <c r="W14">
        <v>293</v>
      </c>
      <c r="X14">
        <v>309</v>
      </c>
      <c r="Y14">
        <v>261</v>
      </c>
      <c r="Z14">
        <v>270</v>
      </c>
      <c r="AA14">
        <v>298</v>
      </c>
      <c r="AB14">
        <v>300</v>
      </c>
      <c r="AC14">
        <v>273</v>
      </c>
      <c r="AD14">
        <v>282</v>
      </c>
      <c r="AE14">
        <v>0</v>
      </c>
      <c r="AF14">
        <v>0</v>
      </c>
      <c r="AG14">
        <v>0</v>
      </c>
      <c r="AH14">
        <v>60</v>
      </c>
      <c r="AI14">
        <v>69</v>
      </c>
      <c r="AJ14">
        <v>60</v>
      </c>
      <c r="AK14">
        <v>58</v>
      </c>
      <c r="AL14">
        <v>73</v>
      </c>
      <c r="AM14">
        <v>73</v>
      </c>
      <c r="AN14">
        <v>70</v>
      </c>
      <c r="AO14">
        <v>75</v>
      </c>
      <c r="AP14">
        <v>95</v>
      </c>
      <c r="AQ14">
        <v>64</v>
      </c>
      <c r="AR14">
        <v>94</v>
      </c>
      <c r="AS14">
        <v>98</v>
      </c>
      <c r="AT14">
        <v>108</v>
      </c>
      <c r="AU14">
        <v>98</v>
      </c>
      <c r="AV14">
        <v>96</v>
      </c>
      <c r="AW14">
        <v>115</v>
      </c>
      <c r="AX14">
        <v>114</v>
      </c>
      <c r="AY14">
        <v>120</v>
      </c>
      <c r="AZ14">
        <v>133</v>
      </c>
      <c r="BA14">
        <v>127</v>
      </c>
      <c r="BB14">
        <v>155</v>
      </c>
      <c r="BC14">
        <v>125</v>
      </c>
      <c r="BD14">
        <v>146</v>
      </c>
      <c r="BE14">
        <v>156</v>
      </c>
      <c r="BF14">
        <v>147</v>
      </c>
      <c r="BG14">
        <v>0</v>
      </c>
      <c r="BH14">
        <v>0</v>
      </c>
      <c r="BI14">
        <v>0</v>
      </c>
      <c r="BJ14">
        <v>114</v>
      </c>
      <c r="BK14">
        <v>146</v>
      </c>
      <c r="BL14">
        <v>144</v>
      </c>
      <c r="BM14">
        <v>129</v>
      </c>
      <c r="BN14">
        <v>118</v>
      </c>
      <c r="BO14">
        <v>180</v>
      </c>
      <c r="BP14">
        <v>151</v>
      </c>
      <c r="BQ14">
        <v>135</v>
      </c>
      <c r="BR14">
        <v>145</v>
      </c>
      <c r="BS14">
        <v>177</v>
      </c>
      <c r="BT14">
        <v>149</v>
      </c>
      <c r="BU14">
        <v>168</v>
      </c>
      <c r="BV14">
        <v>161</v>
      </c>
      <c r="BW14">
        <v>187</v>
      </c>
      <c r="BX14">
        <v>202</v>
      </c>
      <c r="BY14">
        <v>160</v>
      </c>
      <c r="BZ14">
        <v>193</v>
      </c>
      <c r="CA14">
        <v>205</v>
      </c>
      <c r="CB14">
        <v>197</v>
      </c>
      <c r="CC14">
        <v>183</v>
      </c>
      <c r="CD14">
        <v>190</v>
      </c>
      <c r="CE14">
        <v>211</v>
      </c>
      <c r="CF14">
        <v>191</v>
      </c>
      <c r="CG14">
        <v>238</v>
      </c>
      <c r="CH14">
        <v>223</v>
      </c>
      <c r="CI14">
        <v>0</v>
      </c>
      <c r="CJ14">
        <v>0</v>
      </c>
      <c r="CK14">
        <v>0</v>
      </c>
      <c r="CL14">
        <v>28</v>
      </c>
      <c r="CM14">
        <v>20</v>
      </c>
      <c r="CN14">
        <v>34</v>
      </c>
      <c r="CO14">
        <v>30</v>
      </c>
      <c r="CP14">
        <v>46</v>
      </c>
      <c r="CQ14">
        <v>34</v>
      </c>
      <c r="CR14">
        <v>35</v>
      </c>
      <c r="CS14">
        <v>47</v>
      </c>
      <c r="CT14">
        <v>29</v>
      </c>
      <c r="CU14">
        <v>33</v>
      </c>
      <c r="CV14">
        <v>32</v>
      </c>
      <c r="CW14">
        <v>26</v>
      </c>
      <c r="CX14">
        <v>33</v>
      </c>
      <c r="CY14">
        <v>40</v>
      </c>
      <c r="CZ14">
        <v>39</v>
      </c>
      <c r="DA14">
        <v>24</v>
      </c>
      <c r="DB14">
        <v>36</v>
      </c>
      <c r="DC14">
        <v>29</v>
      </c>
      <c r="DD14">
        <v>44</v>
      </c>
      <c r="DE14">
        <v>40</v>
      </c>
      <c r="DF14">
        <v>42</v>
      </c>
      <c r="DG14">
        <v>32</v>
      </c>
      <c r="DH14">
        <v>29</v>
      </c>
      <c r="DI14">
        <v>40</v>
      </c>
      <c r="DJ14">
        <v>47</v>
      </c>
      <c r="DK14">
        <v>0</v>
      </c>
      <c r="DL14">
        <v>0</v>
      </c>
      <c r="DM14">
        <v>0</v>
      </c>
      <c r="DN14">
        <v>0</v>
      </c>
      <c r="DO14">
        <v>2</v>
      </c>
      <c r="DP14">
        <v>2</v>
      </c>
      <c r="DQ14">
        <v>1</v>
      </c>
      <c r="DR14">
        <v>2</v>
      </c>
      <c r="DS14">
        <v>4</v>
      </c>
      <c r="DT14">
        <v>3</v>
      </c>
      <c r="DU14">
        <v>6</v>
      </c>
      <c r="DV14">
        <v>4</v>
      </c>
      <c r="DW14">
        <v>2</v>
      </c>
      <c r="DX14">
        <v>2</v>
      </c>
      <c r="DY14">
        <v>3</v>
      </c>
      <c r="DZ14">
        <v>4</v>
      </c>
      <c r="EA14">
        <v>5</v>
      </c>
      <c r="EB14">
        <v>3</v>
      </c>
      <c r="EC14">
        <v>5</v>
      </c>
      <c r="ED14">
        <v>7</v>
      </c>
      <c r="EE14">
        <v>5</v>
      </c>
      <c r="EF14">
        <v>4</v>
      </c>
      <c r="EG14">
        <v>6</v>
      </c>
      <c r="EH14">
        <v>7</v>
      </c>
      <c r="EI14">
        <v>8</v>
      </c>
      <c r="EJ14">
        <v>8</v>
      </c>
      <c r="EK14">
        <v>5</v>
      </c>
      <c r="EL14">
        <v>6</v>
      </c>
      <c r="EM14">
        <v>0</v>
      </c>
      <c r="EN14">
        <v>0</v>
      </c>
      <c r="EO14">
        <v>0</v>
      </c>
      <c r="EP14">
        <v>5</v>
      </c>
      <c r="EQ14">
        <v>20</v>
      </c>
      <c r="ER14">
        <v>15</v>
      </c>
      <c r="ES14">
        <v>10</v>
      </c>
      <c r="ET14">
        <v>0</v>
      </c>
      <c r="EU14">
        <v>5</v>
      </c>
      <c r="EV14">
        <v>0</v>
      </c>
      <c r="EW14">
        <v>30</v>
      </c>
      <c r="EX14">
        <v>20</v>
      </c>
      <c r="EY14">
        <v>10</v>
      </c>
      <c r="EZ14">
        <v>15</v>
      </c>
      <c r="FA14">
        <v>15</v>
      </c>
      <c r="FB14">
        <v>10</v>
      </c>
      <c r="FC14">
        <v>20</v>
      </c>
      <c r="FD14">
        <v>15</v>
      </c>
      <c r="FE14">
        <v>25</v>
      </c>
      <c r="FF14">
        <v>15</v>
      </c>
      <c r="FG14">
        <v>25</v>
      </c>
      <c r="FH14">
        <v>35</v>
      </c>
      <c r="FI14">
        <v>25</v>
      </c>
      <c r="FJ14">
        <v>15</v>
      </c>
      <c r="FK14">
        <v>40</v>
      </c>
      <c r="FL14">
        <v>25</v>
      </c>
      <c r="FM14">
        <v>25</v>
      </c>
      <c r="FN14">
        <v>40</v>
      </c>
      <c r="FO14">
        <v>0</v>
      </c>
      <c r="FP14">
        <v>0</v>
      </c>
      <c r="FQ14">
        <v>6235</v>
      </c>
      <c r="FR14">
        <v>6408</v>
      </c>
      <c r="FS14">
        <v>6616</v>
      </c>
      <c r="FT14">
        <v>6813</v>
      </c>
      <c r="FU14">
        <v>6987</v>
      </c>
      <c r="FV14">
        <v>7131</v>
      </c>
      <c r="FW14">
        <v>7302</v>
      </c>
      <c r="FX14">
        <v>7415</v>
      </c>
      <c r="FY14">
        <v>7503</v>
      </c>
      <c r="FZ14">
        <v>7586</v>
      </c>
      <c r="GA14">
        <v>7658</v>
      </c>
      <c r="GB14">
        <v>7714</v>
      </c>
      <c r="GC14">
        <v>7826</v>
      </c>
      <c r="GD14">
        <v>7903</v>
      </c>
      <c r="GE14">
        <v>7979</v>
      </c>
      <c r="GF14">
        <v>8021</v>
      </c>
      <c r="GG14">
        <v>8055</v>
      </c>
      <c r="GH14">
        <v>8123</v>
      </c>
      <c r="GI14">
        <v>8188</v>
      </c>
      <c r="GJ14">
        <v>8197</v>
      </c>
      <c r="GK14">
        <v>8265</v>
      </c>
      <c r="GL14">
        <v>8297</v>
      </c>
      <c r="GM14">
        <v>8301</v>
      </c>
      <c r="GN14">
        <v>8300</v>
      </c>
      <c r="GO14">
        <v>8276</v>
      </c>
      <c r="GP14">
        <v>8311</v>
      </c>
      <c r="GQ14">
        <v>0</v>
      </c>
      <c r="GR14">
        <v>0</v>
      </c>
      <c r="GS14">
        <v>730</v>
      </c>
      <c r="GT14">
        <v>833</v>
      </c>
      <c r="GU14">
        <v>903</v>
      </c>
      <c r="GV14">
        <v>986</v>
      </c>
      <c r="GW14">
        <v>1091</v>
      </c>
      <c r="GX14">
        <v>1188</v>
      </c>
      <c r="GY14">
        <v>1280</v>
      </c>
      <c r="GZ14">
        <v>1362</v>
      </c>
      <c r="HA14">
        <v>1460</v>
      </c>
      <c r="HB14">
        <v>1534</v>
      </c>
      <c r="HC14">
        <v>1624</v>
      </c>
      <c r="HD14">
        <v>1705</v>
      </c>
      <c r="HE14">
        <v>1754</v>
      </c>
      <c r="HF14">
        <v>1856</v>
      </c>
      <c r="HG14">
        <v>1925</v>
      </c>
      <c r="HH14">
        <v>1985</v>
      </c>
      <c r="HI14">
        <v>2058</v>
      </c>
      <c r="HJ14">
        <v>2108</v>
      </c>
      <c r="HK14">
        <v>2164</v>
      </c>
      <c r="HL14">
        <v>2219</v>
      </c>
      <c r="HM14">
        <v>2259</v>
      </c>
      <c r="HN14">
        <v>2286</v>
      </c>
      <c r="HO14">
        <v>2334</v>
      </c>
      <c r="HP14">
        <v>2390</v>
      </c>
      <c r="HQ14">
        <v>2469</v>
      </c>
      <c r="HR14">
        <v>2497</v>
      </c>
      <c r="HS14">
        <v>0</v>
      </c>
      <c r="HT14">
        <v>0</v>
      </c>
      <c r="HU14">
        <v>54</v>
      </c>
      <c r="HV14">
        <v>63</v>
      </c>
      <c r="HW14">
        <v>69</v>
      </c>
      <c r="HX14">
        <v>77</v>
      </c>
      <c r="HY14">
        <v>88</v>
      </c>
      <c r="HZ14">
        <v>96</v>
      </c>
      <c r="IA14">
        <v>108</v>
      </c>
      <c r="IB14">
        <v>113</v>
      </c>
      <c r="IC14">
        <v>120</v>
      </c>
      <c r="ID14">
        <v>127</v>
      </c>
      <c r="IE14">
        <v>139</v>
      </c>
      <c r="IF14">
        <v>150</v>
      </c>
      <c r="IG14">
        <v>156</v>
      </c>
      <c r="IH14">
        <v>164</v>
      </c>
      <c r="II14">
        <v>172</v>
      </c>
      <c r="IJ14">
        <v>181</v>
      </c>
      <c r="IK14">
        <v>195</v>
      </c>
      <c r="IL14">
        <v>203</v>
      </c>
      <c r="IM14">
        <v>214</v>
      </c>
      <c r="IN14">
        <v>218</v>
      </c>
      <c r="IO14">
        <v>233</v>
      </c>
      <c r="IP14">
        <v>236</v>
      </c>
      <c r="IQ14">
        <v>237</v>
      </c>
      <c r="IR14">
        <v>246</v>
      </c>
      <c r="IS14">
        <v>241</v>
      </c>
      <c r="IT14">
        <v>251</v>
      </c>
      <c r="IU14">
        <v>0</v>
      </c>
      <c r="IV14">
        <v>0</v>
      </c>
      <c r="IW14">
        <v>5</v>
      </c>
      <c r="IX14">
        <v>3</v>
      </c>
      <c r="IY14">
        <v>1</v>
      </c>
      <c r="IZ14">
        <v>1</v>
      </c>
      <c r="JA14">
        <v>2</v>
      </c>
      <c r="JB14">
        <v>3</v>
      </c>
      <c r="JC14">
        <v>5</v>
      </c>
      <c r="JD14">
        <v>7</v>
      </c>
      <c r="JE14">
        <v>7</v>
      </c>
      <c r="JF14">
        <v>8</v>
      </c>
      <c r="JG14">
        <v>7</v>
      </c>
      <c r="JH14">
        <v>11</v>
      </c>
      <c r="JI14">
        <v>11</v>
      </c>
      <c r="JJ14">
        <v>6</v>
      </c>
      <c r="JK14">
        <v>10</v>
      </c>
      <c r="JL14">
        <v>9</v>
      </c>
      <c r="JM14">
        <v>8</v>
      </c>
      <c r="JN14">
        <v>7</v>
      </c>
      <c r="JO14">
        <v>11</v>
      </c>
      <c r="JP14">
        <v>14</v>
      </c>
      <c r="JQ14">
        <v>14</v>
      </c>
      <c r="JR14">
        <v>17</v>
      </c>
      <c r="JS14">
        <v>14</v>
      </c>
      <c r="JT14">
        <v>11</v>
      </c>
      <c r="JU14">
        <v>12</v>
      </c>
      <c r="JV14">
        <v>12</v>
      </c>
      <c r="JW14">
        <v>0</v>
      </c>
      <c r="JX14">
        <v>0</v>
      </c>
      <c r="JY14">
        <v>0</v>
      </c>
      <c r="JZ14">
        <v>7</v>
      </c>
      <c r="KA14">
        <v>15</v>
      </c>
      <c r="KB14">
        <v>20</v>
      </c>
      <c r="KC14">
        <v>23</v>
      </c>
      <c r="KD14">
        <v>27</v>
      </c>
      <c r="KE14">
        <v>31</v>
      </c>
      <c r="KF14">
        <v>42</v>
      </c>
      <c r="KG14">
        <v>52</v>
      </c>
      <c r="KH14">
        <v>61</v>
      </c>
      <c r="KI14">
        <v>72</v>
      </c>
      <c r="KJ14">
        <v>79</v>
      </c>
      <c r="KK14">
        <v>96</v>
      </c>
      <c r="KL14">
        <v>113</v>
      </c>
      <c r="KM14">
        <v>125</v>
      </c>
      <c r="KN14">
        <v>144</v>
      </c>
      <c r="KO14">
        <v>154</v>
      </c>
      <c r="KP14">
        <v>170</v>
      </c>
      <c r="KQ14">
        <v>178</v>
      </c>
      <c r="KR14">
        <v>192</v>
      </c>
      <c r="KS14">
        <v>209</v>
      </c>
      <c r="KT14">
        <v>235</v>
      </c>
      <c r="KU14">
        <v>260</v>
      </c>
      <c r="KV14">
        <v>283</v>
      </c>
      <c r="KW14">
        <v>300</v>
      </c>
      <c r="KX14">
        <v>316</v>
      </c>
      <c r="KY14">
        <v>0</v>
      </c>
      <c r="KZ14">
        <v>0</v>
      </c>
      <c r="LA14">
        <v>0</v>
      </c>
      <c r="LB14">
        <v>258</v>
      </c>
      <c r="LC14">
        <v>473</v>
      </c>
      <c r="LD14">
        <v>673</v>
      </c>
      <c r="LE14">
        <v>863</v>
      </c>
      <c r="LF14">
        <v>1044</v>
      </c>
      <c r="LG14">
        <v>1232</v>
      </c>
      <c r="LH14">
        <v>1444</v>
      </c>
      <c r="LI14">
        <v>1662</v>
      </c>
      <c r="LJ14">
        <v>1853</v>
      </c>
      <c r="LK14">
        <v>2055</v>
      </c>
      <c r="LL14">
        <v>2250</v>
      </c>
      <c r="LM14">
        <v>2454</v>
      </c>
      <c r="LN14">
        <v>2653</v>
      </c>
      <c r="LO14">
        <v>2874</v>
      </c>
      <c r="LP14">
        <v>3102</v>
      </c>
      <c r="LQ14">
        <v>3315</v>
      </c>
      <c r="LR14">
        <v>3526</v>
      </c>
      <c r="LS14">
        <v>3712</v>
      </c>
      <c r="LT14">
        <v>3930</v>
      </c>
      <c r="LU14">
        <v>4134</v>
      </c>
      <c r="LV14">
        <v>4334</v>
      </c>
      <c r="LW14">
        <v>4521</v>
      </c>
      <c r="LX14">
        <v>4728</v>
      </c>
      <c r="LY14">
        <v>4948</v>
      </c>
      <c r="LZ14">
        <v>5161</v>
      </c>
      <c r="MA14">
        <v>0</v>
      </c>
      <c r="MB14">
        <v>0</v>
      </c>
      <c r="MC14">
        <v>1419</v>
      </c>
      <c r="MD14">
        <v>1428</v>
      </c>
      <c r="ME14">
        <v>1408</v>
      </c>
      <c r="MF14">
        <v>1414</v>
      </c>
      <c r="MG14">
        <v>1417</v>
      </c>
      <c r="MH14">
        <v>1403</v>
      </c>
      <c r="MI14">
        <v>1413</v>
      </c>
      <c r="MJ14">
        <v>1423</v>
      </c>
      <c r="MK14">
        <v>1416</v>
      </c>
      <c r="ML14">
        <v>1418</v>
      </c>
      <c r="MM14">
        <v>1400</v>
      </c>
      <c r="MN14">
        <v>1378</v>
      </c>
      <c r="MO14">
        <v>1382</v>
      </c>
      <c r="MP14">
        <v>1373</v>
      </c>
      <c r="MQ14">
        <v>1388</v>
      </c>
      <c r="MR14">
        <v>1382</v>
      </c>
      <c r="MS14">
        <v>1394</v>
      </c>
      <c r="MT14">
        <v>1391</v>
      </c>
      <c r="MU14">
        <v>1403</v>
      </c>
      <c r="MV14">
        <v>1433</v>
      </c>
      <c r="MW14">
        <v>1427</v>
      </c>
      <c r="MX14">
        <v>1413</v>
      </c>
      <c r="MY14">
        <v>1407</v>
      </c>
      <c r="MZ14">
        <v>1413</v>
      </c>
      <c r="NA14">
        <v>1377</v>
      </c>
      <c r="NB14">
        <v>1376</v>
      </c>
      <c r="NC14">
        <v>0</v>
      </c>
      <c r="ND14">
        <v>0</v>
      </c>
      <c r="NE14">
        <v>0</v>
      </c>
      <c r="NF14">
        <v>51</v>
      </c>
      <c r="NG14">
        <v>91</v>
      </c>
      <c r="NH14">
        <v>126</v>
      </c>
      <c r="NI14">
        <v>168</v>
      </c>
      <c r="NJ14">
        <v>210</v>
      </c>
      <c r="NK14">
        <v>243</v>
      </c>
      <c r="NL14">
        <v>274</v>
      </c>
      <c r="NM14">
        <v>311</v>
      </c>
      <c r="NN14">
        <v>355</v>
      </c>
      <c r="NO14">
        <v>397</v>
      </c>
      <c r="NP14">
        <v>444</v>
      </c>
      <c r="NQ14">
        <v>481</v>
      </c>
      <c r="NR14">
        <v>512</v>
      </c>
      <c r="NS14">
        <v>550</v>
      </c>
      <c r="NT14">
        <v>579</v>
      </c>
      <c r="NU14">
        <v>615</v>
      </c>
      <c r="NV14">
        <v>655</v>
      </c>
      <c r="NW14">
        <v>689</v>
      </c>
      <c r="NX14">
        <v>731</v>
      </c>
      <c r="NY14">
        <v>767</v>
      </c>
      <c r="NZ14">
        <v>804</v>
      </c>
      <c r="OA14">
        <v>847</v>
      </c>
      <c r="OB14">
        <v>883</v>
      </c>
      <c r="OC14">
        <v>922</v>
      </c>
      <c r="OD14">
        <v>957</v>
      </c>
      <c r="OE14">
        <v>0</v>
      </c>
      <c r="OF14">
        <v>0</v>
      </c>
      <c r="OG14">
        <v>2100</v>
      </c>
      <c r="OH14">
        <v>2198</v>
      </c>
      <c r="OI14">
        <v>2338</v>
      </c>
      <c r="OJ14">
        <v>2445</v>
      </c>
      <c r="OK14">
        <v>2586</v>
      </c>
      <c r="OL14">
        <v>2667</v>
      </c>
      <c r="OM14">
        <v>2796</v>
      </c>
      <c r="ON14">
        <v>2895</v>
      </c>
      <c r="OO14">
        <v>2971</v>
      </c>
      <c r="OP14">
        <v>3049</v>
      </c>
      <c r="OQ14">
        <v>3135</v>
      </c>
      <c r="OR14">
        <v>3226</v>
      </c>
      <c r="OS14">
        <v>3322</v>
      </c>
      <c r="OT14">
        <v>3400</v>
      </c>
      <c r="OU14">
        <v>3466</v>
      </c>
      <c r="OV14">
        <v>3541</v>
      </c>
      <c r="OW14">
        <v>3633</v>
      </c>
      <c r="OX14">
        <v>3689</v>
      </c>
      <c r="OY14">
        <v>3773</v>
      </c>
      <c r="OZ14">
        <v>3826</v>
      </c>
      <c r="PA14">
        <v>3882</v>
      </c>
      <c r="PB14">
        <v>3912</v>
      </c>
      <c r="PC14">
        <v>3966</v>
      </c>
      <c r="PD14">
        <v>3988</v>
      </c>
      <c r="PE14">
        <v>3994</v>
      </c>
      <c r="PF14">
        <v>4054</v>
      </c>
      <c r="PG14">
        <v>0</v>
      </c>
      <c r="PH14">
        <v>0</v>
      </c>
      <c r="PI14">
        <v>0</v>
      </c>
      <c r="PJ14">
        <v>64</v>
      </c>
      <c r="PK14">
        <v>131</v>
      </c>
      <c r="PL14">
        <v>204</v>
      </c>
      <c r="PM14">
        <v>276</v>
      </c>
      <c r="PN14">
        <v>368</v>
      </c>
      <c r="PO14">
        <v>447</v>
      </c>
      <c r="PP14">
        <v>529</v>
      </c>
      <c r="PQ14">
        <v>617</v>
      </c>
      <c r="PR14">
        <v>716</v>
      </c>
      <c r="PS14">
        <v>815</v>
      </c>
      <c r="PT14">
        <v>924</v>
      </c>
      <c r="PU14">
        <v>1027</v>
      </c>
      <c r="PV14">
        <v>1127</v>
      </c>
      <c r="PW14">
        <v>1240</v>
      </c>
      <c r="PX14">
        <v>1351</v>
      </c>
      <c r="PY14">
        <v>1461</v>
      </c>
      <c r="PZ14">
        <v>1571</v>
      </c>
      <c r="QA14">
        <v>1678</v>
      </c>
      <c r="QB14">
        <v>1802</v>
      </c>
      <c r="QC14">
        <v>1909</v>
      </c>
      <c r="QD14">
        <v>2055</v>
      </c>
      <c r="QE14">
        <v>2187</v>
      </c>
      <c r="QF14">
        <v>2314</v>
      </c>
      <c r="QG14">
        <v>2454</v>
      </c>
      <c r="QH14">
        <v>2581</v>
      </c>
      <c r="QI14">
        <v>0</v>
      </c>
      <c r="QJ14">
        <v>0</v>
      </c>
      <c r="QK14">
        <v>7546</v>
      </c>
      <c r="QL14">
        <v>7826</v>
      </c>
      <c r="QM14">
        <v>8131</v>
      </c>
      <c r="QN14">
        <v>8440</v>
      </c>
      <c r="QO14">
        <v>8687</v>
      </c>
      <c r="QP14">
        <v>8998</v>
      </c>
      <c r="QQ14">
        <v>9178</v>
      </c>
      <c r="QR14">
        <v>9288</v>
      </c>
      <c r="QS14">
        <v>9411</v>
      </c>
      <c r="QT14">
        <v>9548</v>
      </c>
      <c r="QU14">
        <v>9650</v>
      </c>
      <c r="QV14">
        <v>9774</v>
      </c>
      <c r="QW14">
        <v>9869</v>
      </c>
      <c r="QX14">
        <v>9917</v>
      </c>
      <c r="QY14">
        <v>10017</v>
      </c>
      <c r="QZ14">
        <v>10093</v>
      </c>
      <c r="RA14">
        <v>10122</v>
      </c>
      <c r="RB14">
        <v>10168</v>
      </c>
      <c r="RC14">
        <v>10207</v>
      </c>
      <c r="RD14">
        <v>10230</v>
      </c>
      <c r="RE14">
        <v>10244</v>
      </c>
      <c r="RF14">
        <v>10228</v>
      </c>
      <c r="RG14">
        <v>10241</v>
      </c>
      <c r="RH14">
        <v>10253</v>
      </c>
      <c r="RI14">
        <v>10242</v>
      </c>
      <c r="RJ14">
        <v>10233</v>
      </c>
      <c r="RK14">
        <v>0</v>
      </c>
      <c r="RL14">
        <v>0</v>
      </c>
      <c r="RM14">
        <v>8493</v>
      </c>
      <c r="RN14">
        <v>8368</v>
      </c>
      <c r="RO14">
        <v>8247</v>
      </c>
      <c r="RP14">
        <v>8129</v>
      </c>
      <c r="RQ14">
        <v>8044</v>
      </c>
      <c r="RR14">
        <v>7965</v>
      </c>
      <c r="RS14">
        <v>7898</v>
      </c>
      <c r="RT14">
        <v>7817</v>
      </c>
      <c r="RU14">
        <v>7721</v>
      </c>
      <c r="RV14">
        <v>7667</v>
      </c>
      <c r="RW14">
        <v>7647</v>
      </c>
      <c r="RX14">
        <v>7595</v>
      </c>
      <c r="RY14">
        <v>7544</v>
      </c>
      <c r="RZ14">
        <v>7538</v>
      </c>
      <c r="SA14">
        <v>7428</v>
      </c>
      <c r="SB14">
        <v>7391</v>
      </c>
      <c r="SC14">
        <v>7369</v>
      </c>
      <c r="SD14">
        <v>7338</v>
      </c>
      <c r="SE14">
        <v>7351</v>
      </c>
      <c r="SF14">
        <v>7282</v>
      </c>
      <c r="SG14">
        <v>7273</v>
      </c>
      <c r="SH14">
        <v>7282</v>
      </c>
      <c r="SI14">
        <v>7243</v>
      </c>
      <c r="SJ14">
        <v>7190</v>
      </c>
      <c r="SK14">
        <v>7209</v>
      </c>
      <c r="SL14">
        <v>7189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1000000</v>
      </c>
      <c r="SU14">
        <v>994523.98589999997</v>
      </c>
      <c r="SV14">
        <v>980499.47160000005</v>
      </c>
      <c r="SW14">
        <v>963238.71649999998</v>
      </c>
      <c r="SX14">
        <v>945528.44279999996</v>
      </c>
      <c r="SY14">
        <v>926701.56510000001</v>
      </c>
      <c r="SZ14">
        <v>906289.49140000006</v>
      </c>
      <c r="TA14">
        <v>892667.92189999996</v>
      </c>
      <c r="TB14">
        <v>875195.02910000004</v>
      </c>
      <c r="TC14">
        <v>857875.17550000001</v>
      </c>
      <c r="TD14">
        <v>837272.69299999997</v>
      </c>
      <c r="TE14">
        <v>816331.83070000005</v>
      </c>
      <c r="TF14">
        <v>799245.89569999999</v>
      </c>
      <c r="TG14">
        <v>782176.15260000003</v>
      </c>
      <c r="TH14">
        <v>760229.02599999995</v>
      </c>
      <c r="TI14">
        <v>744209.38989999995</v>
      </c>
      <c r="TJ14">
        <v>725330.85569999996</v>
      </c>
      <c r="TK14">
        <v>704544.21270000003</v>
      </c>
      <c r="TL14">
        <v>683941.10499999998</v>
      </c>
      <c r="TM14">
        <v>662100.43099999998</v>
      </c>
      <c r="TN14">
        <v>645534.48289999994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223052.81779999999</v>
      </c>
      <c r="TW14">
        <v>233326.4742</v>
      </c>
      <c r="TX14">
        <v>241042.67129999999</v>
      </c>
      <c r="TY14">
        <v>250860.59909999999</v>
      </c>
      <c r="TZ14">
        <v>255898.49650000001</v>
      </c>
      <c r="UA14">
        <v>263021.45429999998</v>
      </c>
      <c r="UB14">
        <v>268097.21870000003</v>
      </c>
      <c r="UC14">
        <v>267768.99560000002</v>
      </c>
      <c r="UD14">
        <v>275087.87449999998</v>
      </c>
      <c r="UE14">
        <v>277004.60239999997</v>
      </c>
      <c r="UF14">
        <v>277318.94380000001</v>
      </c>
      <c r="UG14">
        <v>279143.27669999999</v>
      </c>
      <c r="UH14">
        <v>277597.26539999997</v>
      </c>
      <c r="UI14">
        <v>276671.61719999998</v>
      </c>
      <c r="UJ14">
        <v>275440.26640000002</v>
      </c>
      <c r="UK14">
        <v>272238.24339999998</v>
      </c>
      <c r="UL14">
        <v>267468.04550000001</v>
      </c>
      <c r="UM14">
        <v>265130.26449999999</v>
      </c>
      <c r="UN14">
        <v>263584.05180000002</v>
      </c>
      <c r="UO14">
        <v>264365.69199999998</v>
      </c>
      <c r="UP14">
        <v>259576.46969999999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314075.17959999997</v>
      </c>
      <c r="UY14">
        <v>343043.27870000002</v>
      </c>
      <c r="UZ14">
        <v>348470.78830000001</v>
      </c>
      <c r="VA14">
        <v>359279.10129999998</v>
      </c>
      <c r="VB14">
        <v>369162.18329999998</v>
      </c>
      <c r="VC14">
        <v>392275.38789999997</v>
      </c>
      <c r="VD14">
        <v>410989.09110000002</v>
      </c>
      <c r="VE14">
        <v>414979.27649999998</v>
      </c>
      <c r="VF14">
        <v>423553.65539999999</v>
      </c>
      <c r="VG14">
        <v>431276.51390000002</v>
      </c>
      <c r="VH14">
        <v>440624.5711</v>
      </c>
      <c r="VI14">
        <v>460879.64039999997</v>
      </c>
      <c r="VJ14">
        <v>465813.12920000002</v>
      </c>
      <c r="VK14">
        <v>476751.68420000002</v>
      </c>
      <c r="VL14">
        <v>471517.40840000001</v>
      </c>
      <c r="VM14">
        <v>489282.78330000001</v>
      </c>
      <c r="VN14">
        <v>481148.11800000002</v>
      </c>
      <c r="VO14">
        <v>469113.47690000001</v>
      </c>
      <c r="VP14">
        <v>472745.54639999999</v>
      </c>
      <c r="VQ14">
        <v>449647.47289999999</v>
      </c>
      <c r="VR14">
        <v>454665.09159999999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139260.99160000001</v>
      </c>
      <c r="WA14">
        <v>225341.41039999999</v>
      </c>
      <c r="WB14">
        <v>306289.29570000002</v>
      </c>
      <c r="WC14">
        <v>297368.24819999997</v>
      </c>
      <c r="WD14">
        <v>329950.8995</v>
      </c>
      <c r="WE14">
        <v>280298.0943</v>
      </c>
      <c r="WF14">
        <v>427639.2562</v>
      </c>
      <c r="WG14">
        <v>415183.7439</v>
      </c>
      <c r="WH14">
        <v>219867.82550000001</v>
      </c>
      <c r="WI14">
        <v>355773.18050000002</v>
      </c>
      <c r="WJ14">
        <v>310869.76929999999</v>
      </c>
      <c r="WK14">
        <v>268280.27559999999</v>
      </c>
      <c r="WL14">
        <v>227908.00109999999</v>
      </c>
      <c r="WM14">
        <v>347709.84909999999</v>
      </c>
      <c r="WN14">
        <v>429650.299</v>
      </c>
      <c r="WO14">
        <v>417136.21260000003</v>
      </c>
      <c r="WP14">
        <v>491769.46010000003</v>
      </c>
      <c r="WQ14">
        <v>393190.88760000002</v>
      </c>
      <c r="WR14">
        <v>299937.57030000002</v>
      </c>
      <c r="WS14">
        <v>317674.39039999997</v>
      </c>
      <c r="WT14">
        <v>308421.73820000002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21200000</v>
      </c>
      <c r="ZG14">
        <v>20700000</v>
      </c>
      <c r="ZH14">
        <v>20200000</v>
      </c>
      <c r="ZI14">
        <v>19500000</v>
      </c>
      <c r="ZJ14">
        <v>19000000</v>
      </c>
      <c r="ZK14">
        <v>18200000</v>
      </c>
      <c r="ZL14">
        <v>17400000</v>
      </c>
      <c r="ZM14">
        <v>16900000</v>
      </c>
      <c r="ZN14">
        <v>16300000</v>
      </c>
      <c r="ZO14">
        <v>16000000</v>
      </c>
      <c r="ZP14">
        <v>15500000</v>
      </c>
      <c r="ZQ14">
        <v>15200000</v>
      </c>
      <c r="ZR14">
        <v>14700000</v>
      </c>
      <c r="ZS14">
        <v>14400000</v>
      </c>
      <c r="ZT14">
        <v>14300000</v>
      </c>
      <c r="ZU14">
        <v>13800000</v>
      </c>
      <c r="ZV14">
        <v>13300000</v>
      </c>
      <c r="ZW14">
        <v>12800000</v>
      </c>
      <c r="ZX14">
        <v>12500000</v>
      </c>
      <c r="ZY14">
        <v>11800000</v>
      </c>
      <c r="ZZ14">
        <v>11500000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9370000</v>
      </c>
      <c r="ABK14">
        <v>9540000</v>
      </c>
      <c r="ABL14">
        <v>9590000</v>
      </c>
      <c r="ABM14">
        <v>9560000</v>
      </c>
      <c r="ABN14">
        <v>9520000</v>
      </c>
      <c r="ABO14">
        <v>9500000</v>
      </c>
      <c r="ABP14">
        <v>9490000</v>
      </c>
      <c r="ABQ14">
        <v>9490000</v>
      </c>
      <c r="ABR14">
        <v>9430000</v>
      </c>
      <c r="ABS14">
        <v>9340000</v>
      </c>
      <c r="ABT14">
        <v>9260000</v>
      </c>
      <c r="ABU14">
        <v>9220000</v>
      </c>
      <c r="ABV14">
        <v>9090000</v>
      </c>
      <c r="ABW14">
        <v>9030000</v>
      </c>
      <c r="ABX14">
        <v>8890000</v>
      </c>
      <c r="ABY14">
        <v>8760000</v>
      </c>
      <c r="ABZ14">
        <v>8570000</v>
      </c>
      <c r="ACA14">
        <v>8430000</v>
      </c>
      <c r="ACB14">
        <v>8230000</v>
      </c>
      <c r="ACC14">
        <v>8000000</v>
      </c>
      <c r="ACD14">
        <v>7890000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2090000</v>
      </c>
      <c r="ADO14">
        <v>2070000</v>
      </c>
      <c r="ADP14">
        <v>2030000</v>
      </c>
      <c r="ADQ14">
        <v>2000000</v>
      </c>
      <c r="ADR14">
        <v>1970000</v>
      </c>
      <c r="ADS14">
        <v>1930000</v>
      </c>
      <c r="ADT14">
        <v>1900000</v>
      </c>
      <c r="ADU14">
        <v>1860000</v>
      </c>
      <c r="ADV14">
        <v>1820000</v>
      </c>
      <c r="ADW14">
        <v>1780000</v>
      </c>
      <c r="ADX14">
        <v>1740000</v>
      </c>
      <c r="ADY14">
        <v>1700000</v>
      </c>
      <c r="ADZ14">
        <v>1660000</v>
      </c>
      <c r="AEA14">
        <v>1610000</v>
      </c>
      <c r="AEB14">
        <v>1570000</v>
      </c>
      <c r="AEC14">
        <v>1530000</v>
      </c>
      <c r="AED14">
        <v>1480000</v>
      </c>
      <c r="AEE14">
        <v>1440000</v>
      </c>
      <c r="AEF14">
        <v>1400000</v>
      </c>
      <c r="AEG14">
        <v>1360000</v>
      </c>
      <c r="AEH14">
        <v>1320000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6250000</v>
      </c>
      <c r="AEQ14">
        <v>6010000</v>
      </c>
      <c r="AER14">
        <v>5780000</v>
      </c>
      <c r="AES14">
        <v>5540000</v>
      </c>
      <c r="AET14">
        <v>5340000</v>
      </c>
      <c r="AEU14">
        <v>5170000</v>
      </c>
      <c r="AEV14">
        <v>4990000</v>
      </c>
      <c r="AEW14">
        <v>4810000</v>
      </c>
      <c r="AEX14">
        <v>4670000</v>
      </c>
      <c r="AEY14">
        <v>4460000</v>
      </c>
      <c r="AEZ14">
        <v>4310000</v>
      </c>
      <c r="AFA14">
        <v>4180000</v>
      </c>
      <c r="AFB14">
        <v>4040000</v>
      </c>
      <c r="AFC14">
        <v>3930000</v>
      </c>
      <c r="AFD14">
        <v>3780000</v>
      </c>
      <c r="AFE14">
        <v>3660000</v>
      </c>
      <c r="AFF14">
        <v>3560000</v>
      </c>
      <c r="AFG14">
        <v>3440000</v>
      </c>
      <c r="AFH14">
        <v>3310000</v>
      </c>
      <c r="AFI14">
        <v>3220000</v>
      </c>
      <c r="AFJ14">
        <v>3120000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206.38470269999999</v>
      </c>
      <c r="AGU14">
        <v>215.8906374</v>
      </c>
      <c r="AGV14">
        <v>223.0302246</v>
      </c>
      <c r="AGW14">
        <v>232.114486</v>
      </c>
      <c r="AGX14">
        <v>236.7759154</v>
      </c>
      <c r="AGY14">
        <v>243.36659449999999</v>
      </c>
      <c r="AGZ14">
        <v>248.0630611</v>
      </c>
      <c r="AHA14">
        <v>247.75936519999999</v>
      </c>
      <c r="AHB14">
        <v>254.5313247</v>
      </c>
      <c r="AHC14">
        <v>256.30482089999998</v>
      </c>
      <c r="AHD14">
        <v>256.59567240000001</v>
      </c>
      <c r="AHE14">
        <v>258.28367800000001</v>
      </c>
      <c r="AHF14">
        <v>256.85319579999998</v>
      </c>
      <c r="AHG14">
        <v>255.9967188</v>
      </c>
      <c r="AHH14">
        <v>254.8573834</v>
      </c>
      <c r="AHI14">
        <v>251.89463860000001</v>
      </c>
      <c r="AHJ14">
        <v>247.48090429999999</v>
      </c>
      <c r="AHK14">
        <v>245.3178192</v>
      </c>
      <c r="AHL14">
        <v>243.88715060000001</v>
      </c>
      <c r="AHM14">
        <v>244.61038099999999</v>
      </c>
      <c r="AHN14">
        <v>240.179044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20.361158979999999</v>
      </c>
      <c r="AHW14">
        <v>22.239129949999999</v>
      </c>
      <c r="AHX14">
        <v>22.590989619999998</v>
      </c>
      <c r="AHY14">
        <v>23.291681019999999</v>
      </c>
      <c r="AHZ14">
        <v>23.932390689999998</v>
      </c>
      <c r="AIA14">
        <v>25.43079509</v>
      </c>
      <c r="AIB14">
        <v>26.64398452</v>
      </c>
      <c r="AIC14">
        <v>26.90266398</v>
      </c>
      <c r="AID14">
        <v>27.458531820000001</v>
      </c>
      <c r="AIE14">
        <v>27.959196500000001</v>
      </c>
      <c r="AIF14">
        <v>28.565221080000001</v>
      </c>
      <c r="AIG14">
        <v>29.878335629999999</v>
      </c>
      <c r="AIH14">
        <v>30.198168450000001</v>
      </c>
      <c r="AII14">
        <v>30.907303299999999</v>
      </c>
      <c r="AIJ14">
        <v>30.56797078</v>
      </c>
      <c r="AIK14">
        <v>31.719681090000002</v>
      </c>
      <c r="AIL14">
        <v>31.19231942</v>
      </c>
      <c r="AIM14">
        <v>30.41212647</v>
      </c>
      <c r="AIN14">
        <v>30.647589660000001</v>
      </c>
      <c r="AIO14">
        <v>29.15016619</v>
      </c>
      <c r="AIP14">
        <v>29.47545306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0.64824791199999998</v>
      </c>
      <c r="AIY14">
        <v>1.048944841</v>
      </c>
      <c r="AIZ14">
        <v>1.42575027</v>
      </c>
      <c r="AJA14">
        <v>1.3842235629999999</v>
      </c>
      <c r="AJB14">
        <v>1.5358929960000001</v>
      </c>
      <c r="AJC14">
        <v>1.304763468</v>
      </c>
      <c r="AJD14">
        <v>1.9906238759999999</v>
      </c>
      <c r="AJE14">
        <v>1.932644539</v>
      </c>
      <c r="AJF14">
        <v>1.023465775</v>
      </c>
      <c r="AJG14">
        <v>1.656093488</v>
      </c>
      <c r="AJH14">
        <v>1.44707198</v>
      </c>
      <c r="AJI14">
        <v>1.2488215570000001</v>
      </c>
      <c r="AJJ14">
        <v>1.0608921</v>
      </c>
      <c r="AJK14">
        <v>1.6185593760000001</v>
      </c>
      <c r="AJL14">
        <v>1.9999851070000001</v>
      </c>
      <c r="AJM14">
        <v>1.941733113</v>
      </c>
      <c r="AJN14">
        <v>2.289144447</v>
      </c>
      <c r="AJO14">
        <v>1.8302696890000001</v>
      </c>
      <c r="AJP14">
        <v>1.396183535</v>
      </c>
      <c r="AJQ14">
        <v>1.4787469040000001</v>
      </c>
      <c r="AJR14">
        <v>1.4356766059999999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78.030949480000004</v>
      </c>
      <c r="AKA14">
        <v>66.165810609999994</v>
      </c>
      <c r="AKB14">
        <v>177.7214051</v>
      </c>
      <c r="AKC14">
        <v>133.96698459999999</v>
      </c>
      <c r="AKD14">
        <v>155.87427030000001</v>
      </c>
      <c r="AKE14">
        <v>182.5379949</v>
      </c>
      <c r="AKF14">
        <v>91.651485070000007</v>
      </c>
      <c r="AKG14">
        <v>230.4242749</v>
      </c>
      <c r="AKH14">
        <v>179.35347770000001</v>
      </c>
      <c r="AKI14">
        <v>120.7326824</v>
      </c>
      <c r="AKJ14">
        <v>224.03059999999999</v>
      </c>
      <c r="AKK14">
        <v>125.8098686</v>
      </c>
      <c r="AKL14">
        <v>208.79027149999999</v>
      </c>
      <c r="AKM14">
        <v>112.0576722</v>
      </c>
      <c r="AKN14">
        <v>137.22710549999999</v>
      </c>
      <c r="AKO14">
        <v>176.6901818</v>
      </c>
      <c r="AKP14">
        <v>264.17675809999997</v>
      </c>
      <c r="AKQ14">
        <v>206.41643260000001</v>
      </c>
      <c r="AKR14">
        <v>156.8781803</v>
      </c>
      <c r="AKS14">
        <v>125.4625707</v>
      </c>
      <c r="AKT14">
        <v>143.50230859999999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78.083188590000006</v>
      </c>
      <c r="AME14">
        <v>76.349255389999996</v>
      </c>
      <c r="AMF14">
        <v>74.650087209999995</v>
      </c>
      <c r="AMG14">
        <v>72.119290910000004</v>
      </c>
      <c r="AMH14">
        <v>70.11762555</v>
      </c>
      <c r="AMI14">
        <v>67.211220350000005</v>
      </c>
      <c r="AMJ14">
        <v>64.228198079999999</v>
      </c>
      <c r="AMK14">
        <v>62.538482500000001</v>
      </c>
      <c r="AML14">
        <v>60.321566099999998</v>
      </c>
      <c r="AMM14">
        <v>59.204444760000001</v>
      </c>
      <c r="AMN14">
        <v>57.231570650000002</v>
      </c>
      <c r="AMO14">
        <v>56.04710317</v>
      </c>
      <c r="AMP14">
        <v>54.297558549999998</v>
      </c>
      <c r="AMQ14">
        <v>53.170851900000002</v>
      </c>
      <c r="AMR14">
        <v>52.726010680000002</v>
      </c>
      <c r="AMS14">
        <v>50.975966800000002</v>
      </c>
      <c r="AMT14">
        <v>49.005681750000001</v>
      </c>
      <c r="AMU14">
        <v>47.376300659999998</v>
      </c>
      <c r="AMV14">
        <v>46.192555140000003</v>
      </c>
      <c r="AMW14">
        <v>43.704538599999999</v>
      </c>
      <c r="AMX14">
        <v>42.400776350000001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303.49791670000002</v>
      </c>
      <c r="ANG14">
        <v>218.63435140000001</v>
      </c>
      <c r="ANH14">
        <v>224.04520819999999</v>
      </c>
      <c r="ANI14">
        <v>227.04826410000001</v>
      </c>
      <c r="ANJ14">
        <v>264.36855379999997</v>
      </c>
      <c r="ANK14">
        <v>277.95586589999999</v>
      </c>
      <c r="ANL14">
        <v>255.38142339999999</v>
      </c>
      <c r="ANM14">
        <v>230.42195340000001</v>
      </c>
      <c r="ANN14">
        <v>147.044016</v>
      </c>
      <c r="ANO14">
        <v>161.92491999999999</v>
      </c>
      <c r="ANP14">
        <v>138.17153010000001</v>
      </c>
      <c r="ANQ14">
        <v>176.65497049999999</v>
      </c>
      <c r="ANR14">
        <v>170.7288322</v>
      </c>
      <c r="ANS14">
        <v>144.49019390000001</v>
      </c>
      <c r="ANT14">
        <v>161.77604210000001</v>
      </c>
      <c r="ANU14">
        <v>129.21507439999999</v>
      </c>
      <c r="ANV14">
        <v>153.90581510000001</v>
      </c>
      <c r="ANW14">
        <v>156.84204159999999</v>
      </c>
      <c r="ANX14">
        <v>85.708561759999995</v>
      </c>
      <c r="ANY14">
        <v>137.05578120000001</v>
      </c>
      <c r="ANZ14">
        <v>132.3202751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88.794810389999995</v>
      </c>
      <c r="AOI14">
        <v>90.378371340000001</v>
      </c>
      <c r="AOJ14">
        <v>90.852877559999996</v>
      </c>
      <c r="AOK14">
        <v>90.522292949999994</v>
      </c>
      <c r="AOL14">
        <v>90.193054279999998</v>
      </c>
      <c r="AOM14">
        <v>90.035958050000005</v>
      </c>
      <c r="AON14">
        <v>89.950914560000001</v>
      </c>
      <c r="AOO14">
        <v>89.929799200000005</v>
      </c>
      <c r="AOP14">
        <v>89.360520120000004</v>
      </c>
      <c r="AOQ14">
        <v>88.441908260000005</v>
      </c>
      <c r="AOR14">
        <v>87.723964039999998</v>
      </c>
      <c r="AOS14">
        <v>87.38170101</v>
      </c>
      <c r="AOT14">
        <v>86.144296220000001</v>
      </c>
      <c r="AOU14">
        <v>85.539646770000004</v>
      </c>
      <c r="AOV14">
        <v>84.214793549999996</v>
      </c>
      <c r="AOW14">
        <v>82.958660100000003</v>
      </c>
      <c r="AOX14">
        <v>81.16481804</v>
      </c>
      <c r="AOY14">
        <v>79.888535230000002</v>
      </c>
      <c r="AOZ14">
        <v>77.991931050000005</v>
      </c>
      <c r="APA14">
        <v>75.834243659999998</v>
      </c>
      <c r="APB14">
        <v>74.731520529999997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997.14983859999995</v>
      </c>
      <c r="APK14">
        <v>752.08342100000004</v>
      </c>
      <c r="APL14">
        <v>871.7275459</v>
      </c>
      <c r="APM14">
        <v>816.33007810000004</v>
      </c>
      <c r="APN14">
        <v>934.226134</v>
      </c>
      <c r="APO14">
        <v>934.2569105</v>
      </c>
      <c r="APP14">
        <v>939.18050310000001</v>
      </c>
      <c r="APQ14">
        <v>880.71158739999998</v>
      </c>
      <c r="APR14">
        <v>860.92294089999996</v>
      </c>
      <c r="APS14">
        <v>877.47770290000005</v>
      </c>
      <c r="APT14">
        <v>875.16085729999998</v>
      </c>
      <c r="APU14">
        <v>784.43952309999997</v>
      </c>
      <c r="APV14">
        <v>732.35866550000003</v>
      </c>
      <c r="APW14">
        <v>796.82227269999998</v>
      </c>
      <c r="APX14">
        <v>826.95657310000001</v>
      </c>
      <c r="APY14">
        <v>705.99313389999998</v>
      </c>
      <c r="APZ14">
        <v>963.35694779999994</v>
      </c>
      <c r="AQA14">
        <v>691.80630389999999</v>
      </c>
      <c r="AQB14">
        <v>733.35270660000003</v>
      </c>
      <c r="AQC14">
        <v>776.46899829999995</v>
      </c>
      <c r="AQD14">
        <v>649.03031039999996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107.3546915</v>
      </c>
      <c r="ARO14">
        <v>103.3511117</v>
      </c>
      <c r="ARP14">
        <v>99.311813060000006</v>
      </c>
      <c r="ARQ14">
        <v>95.235118459999995</v>
      </c>
      <c r="ARR14">
        <v>91.814613940000001</v>
      </c>
      <c r="ARS14">
        <v>88.907871810000003</v>
      </c>
      <c r="ART14">
        <v>85.731353040000002</v>
      </c>
      <c r="ARU14">
        <v>82.675409520000002</v>
      </c>
      <c r="ARV14">
        <v>80.203548490000003</v>
      </c>
      <c r="ARW14">
        <v>76.731223060000005</v>
      </c>
      <c r="ARX14">
        <v>74.125255480000007</v>
      </c>
      <c r="ARY14">
        <v>71.752053160000003</v>
      </c>
      <c r="ARZ14">
        <v>69.369131780000004</v>
      </c>
      <c r="ASA14">
        <v>67.467986530000005</v>
      </c>
      <c r="ASB14">
        <v>64.888058020000003</v>
      </c>
      <c r="ASC14">
        <v>62.920253690000003</v>
      </c>
      <c r="ASD14">
        <v>61.163218039999997</v>
      </c>
      <c r="ASE14">
        <v>59.063735860000001</v>
      </c>
      <c r="ASF14">
        <v>56.923827469999999</v>
      </c>
      <c r="ASG14">
        <v>55.411895190000003</v>
      </c>
      <c r="ASH14">
        <v>53.648704289999998</v>
      </c>
    </row>
    <row r="15" spans="1:1178" x14ac:dyDescent="0.25">
      <c r="A15">
        <v>11</v>
      </c>
      <c r="B15">
        <v>22400</v>
      </c>
      <c r="C15">
        <v>0</v>
      </c>
      <c r="D15">
        <v>0</v>
      </c>
      <c r="E15">
        <v>0</v>
      </c>
      <c r="F15">
        <v>240</v>
      </c>
      <c r="G15">
        <v>274</v>
      </c>
      <c r="H15">
        <v>237</v>
      </c>
      <c r="I15">
        <v>247</v>
      </c>
      <c r="J15">
        <v>281</v>
      </c>
      <c r="K15">
        <v>257</v>
      </c>
      <c r="L15">
        <v>267</v>
      </c>
      <c r="M15">
        <v>284</v>
      </c>
      <c r="N15">
        <v>287</v>
      </c>
      <c r="O15">
        <v>257</v>
      </c>
      <c r="P15">
        <v>290</v>
      </c>
      <c r="Q15">
        <v>297</v>
      </c>
      <c r="R15">
        <v>284</v>
      </c>
      <c r="S15">
        <v>285</v>
      </c>
      <c r="T15">
        <v>274</v>
      </c>
      <c r="U15">
        <v>290</v>
      </c>
      <c r="V15">
        <v>288</v>
      </c>
      <c r="W15">
        <v>283</v>
      </c>
      <c r="X15">
        <v>301</v>
      </c>
      <c r="Y15">
        <v>251</v>
      </c>
      <c r="Z15">
        <v>259</v>
      </c>
      <c r="AA15">
        <v>292</v>
      </c>
      <c r="AB15">
        <v>290</v>
      </c>
      <c r="AC15">
        <v>269</v>
      </c>
      <c r="AD15">
        <v>280</v>
      </c>
      <c r="AE15">
        <v>0</v>
      </c>
      <c r="AF15">
        <v>0</v>
      </c>
      <c r="AG15">
        <v>0</v>
      </c>
      <c r="AH15">
        <v>60</v>
      </c>
      <c r="AI15">
        <v>69</v>
      </c>
      <c r="AJ15">
        <v>59</v>
      </c>
      <c r="AK15">
        <v>58</v>
      </c>
      <c r="AL15">
        <v>72</v>
      </c>
      <c r="AM15">
        <v>73</v>
      </c>
      <c r="AN15">
        <v>70</v>
      </c>
      <c r="AO15">
        <v>75</v>
      </c>
      <c r="AP15">
        <v>94</v>
      </c>
      <c r="AQ15">
        <v>64</v>
      </c>
      <c r="AR15">
        <v>94</v>
      </c>
      <c r="AS15">
        <v>98</v>
      </c>
      <c r="AT15">
        <v>107</v>
      </c>
      <c r="AU15">
        <v>98</v>
      </c>
      <c r="AV15">
        <v>95</v>
      </c>
      <c r="AW15">
        <v>112</v>
      </c>
      <c r="AX15">
        <v>113</v>
      </c>
      <c r="AY15">
        <v>120</v>
      </c>
      <c r="AZ15">
        <v>131</v>
      </c>
      <c r="BA15">
        <v>123</v>
      </c>
      <c r="BB15">
        <v>153</v>
      </c>
      <c r="BC15">
        <v>124</v>
      </c>
      <c r="BD15">
        <v>146</v>
      </c>
      <c r="BE15">
        <v>154</v>
      </c>
      <c r="BF15">
        <v>143</v>
      </c>
      <c r="BG15">
        <v>0</v>
      </c>
      <c r="BH15">
        <v>0</v>
      </c>
      <c r="BI15">
        <v>0</v>
      </c>
      <c r="BJ15">
        <v>114</v>
      </c>
      <c r="BK15">
        <v>146</v>
      </c>
      <c r="BL15">
        <v>144</v>
      </c>
      <c r="BM15">
        <v>127</v>
      </c>
      <c r="BN15">
        <v>117</v>
      </c>
      <c r="BO15">
        <v>179</v>
      </c>
      <c r="BP15">
        <v>149</v>
      </c>
      <c r="BQ15">
        <v>133</v>
      </c>
      <c r="BR15">
        <v>142</v>
      </c>
      <c r="BS15">
        <v>172</v>
      </c>
      <c r="BT15">
        <v>150</v>
      </c>
      <c r="BU15">
        <v>163</v>
      </c>
      <c r="BV15">
        <v>159</v>
      </c>
      <c r="BW15">
        <v>185</v>
      </c>
      <c r="BX15">
        <v>200</v>
      </c>
      <c r="BY15">
        <v>154</v>
      </c>
      <c r="BZ15">
        <v>188</v>
      </c>
      <c r="CA15">
        <v>202</v>
      </c>
      <c r="CB15">
        <v>191</v>
      </c>
      <c r="CC15">
        <v>179</v>
      </c>
      <c r="CD15">
        <v>186</v>
      </c>
      <c r="CE15">
        <v>201</v>
      </c>
      <c r="CF15">
        <v>186</v>
      </c>
      <c r="CG15">
        <v>233</v>
      </c>
      <c r="CH15">
        <v>218</v>
      </c>
      <c r="CI15">
        <v>0</v>
      </c>
      <c r="CJ15">
        <v>0</v>
      </c>
      <c r="CK15">
        <v>0</v>
      </c>
      <c r="CL15">
        <v>28</v>
      </c>
      <c r="CM15">
        <v>20</v>
      </c>
      <c r="CN15">
        <v>34</v>
      </c>
      <c r="CO15">
        <v>30</v>
      </c>
      <c r="CP15">
        <v>46</v>
      </c>
      <c r="CQ15">
        <v>34</v>
      </c>
      <c r="CR15">
        <v>35</v>
      </c>
      <c r="CS15">
        <v>47</v>
      </c>
      <c r="CT15">
        <v>29</v>
      </c>
      <c r="CU15">
        <v>33</v>
      </c>
      <c r="CV15">
        <v>32</v>
      </c>
      <c r="CW15">
        <v>26</v>
      </c>
      <c r="CX15">
        <v>33</v>
      </c>
      <c r="CY15">
        <v>39</v>
      </c>
      <c r="CZ15">
        <v>39</v>
      </c>
      <c r="DA15">
        <v>24</v>
      </c>
      <c r="DB15">
        <v>37</v>
      </c>
      <c r="DC15">
        <v>29</v>
      </c>
      <c r="DD15">
        <v>43</v>
      </c>
      <c r="DE15">
        <v>40</v>
      </c>
      <c r="DF15">
        <v>42</v>
      </c>
      <c r="DG15">
        <v>31</v>
      </c>
      <c r="DH15">
        <v>29</v>
      </c>
      <c r="DI15">
        <v>39</v>
      </c>
      <c r="DJ15">
        <v>47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2</v>
      </c>
      <c r="DQ15">
        <v>1</v>
      </c>
      <c r="DR15">
        <v>2</v>
      </c>
      <c r="DS15">
        <v>4</v>
      </c>
      <c r="DT15">
        <v>3</v>
      </c>
      <c r="DU15">
        <v>6</v>
      </c>
      <c r="DV15">
        <v>4</v>
      </c>
      <c r="DW15">
        <v>2</v>
      </c>
      <c r="DX15">
        <v>2</v>
      </c>
      <c r="DY15">
        <v>2</v>
      </c>
      <c r="DZ15">
        <v>4</v>
      </c>
      <c r="EA15">
        <v>4</v>
      </c>
      <c r="EB15">
        <v>3</v>
      </c>
      <c r="EC15">
        <v>5</v>
      </c>
      <c r="ED15">
        <v>7</v>
      </c>
      <c r="EE15">
        <v>5</v>
      </c>
      <c r="EF15">
        <v>3</v>
      </c>
      <c r="EG15">
        <v>6</v>
      </c>
      <c r="EH15">
        <v>6</v>
      </c>
      <c r="EI15">
        <v>8</v>
      </c>
      <c r="EJ15">
        <v>8</v>
      </c>
      <c r="EK15">
        <v>5</v>
      </c>
      <c r="EL15">
        <v>6</v>
      </c>
      <c r="EM15">
        <v>0</v>
      </c>
      <c r="EN15">
        <v>0</v>
      </c>
      <c r="EO15">
        <v>0</v>
      </c>
      <c r="EP15">
        <v>5</v>
      </c>
      <c r="EQ15">
        <v>20</v>
      </c>
      <c r="ER15">
        <v>15</v>
      </c>
      <c r="ES15">
        <v>10</v>
      </c>
      <c r="ET15">
        <v>0</v>
      </c>
      <c r="EU15">
        <v>5</v>
      </c>
      <c r="EV15">
        <v>0</v>
      </c>
      <c r="EW15">
        <v>30</v>
      </c>
      <c r="EX15">
        <v>20</v>
      </c>
      <c r="EY15">
        <v>10</v>
      </c>
      <c r="EZ15">
        <v>15</v>
      </c>
      <c r="FA15">
        <v>15</v>
      </c>
      <c r="FB15">
        <v>10</v>
      </c>
      <c r="FC15">
        <v>20</v>
      </c>
      <c r="FD15">
        <v>15</v>
      </c>
      <c r="FE15">
        <v>25</v>
      </c>
      <c r="FF15">
        <v>10</v>
      </c>
      <c r="FG15">
        <v>25</v>
      </c>
      <c r="FH15">
        <v>30</v>
      </c>
      <c r="FI15">
        <v>25</v>
      </c>
      <c r="FJ15">
        <v>15</v>
      </c>
      <c r="FK15">
        <v>35</v>
      </c>
      <c r="FL15">
        <v>25</v>
      </c>
      <c r="FM15">
        <v>20</v>
      </c>
      <c r="FN15">
        <v>40</v>
      </c>
      <c r="FO15">
        <v>0</v>
      </c>
      <c r="FP15">
        <v>0</v>
      </c>
      <c r="FQ15">
        <v>6883</v>
      </c>
      <c r="FR15">
        <v>7180</v>
      </c>
      <c r="FS15">
        <v>7439</v>
      </c>
      <c r="FT15">
        <v>7703</v>
      </c>
      <c r="FU15">
        <v>7875</v>
      </c>
      <c r="FV15">
        <v>8031</v>
      </c>
      <c r="FW15">
        <v>8261</v>
      </c>
      <c r="FX15">
        <v>8374</v>
      </c>
      <c r="FY15">
        <v>8449</v>
      </c>
      <c r="FZ15">
        <v>8531</v>
      </c>
      <c r="GA15">
        <v>8609</v>
      </c>
      <c r="GB15">
        <v>8665</v>
      </c>
      <c r="GC15">
        <v>8728</v>
      </c>
      <c r="GD15">
        <v>8769</v>
      </c>
      <c r="GE15">
        <v>8831</v>
      </c>
      <c r="GF15">
        <v>8851</v>
      </c>
      <c r="GG15">
        <v>8828</v>
      </c>
      <c r="GH15">
        <v>8864</v>
      </c>
      <c r="GI15">
        <v>8839</v>
      </c>
      <c r="GJ15">
        <v>8824</v>
      </c>
      <c r="GK15">
        <v>8733</v>
      </c>
      <c r="GL15">
        <v>8774</v>
      </c>
      <c r="GM15">
        <v>8734</v>
      </c>
      <c r="GN15">
        <v>8762</v>
      </c>
      <c r="GO15">
        <v>8756</v>
      </c>
      <c r="GP15">
        <v>8768</v>
      </c>
      <c r="GQ15">
        <v>0</v>
      </c>
      <c r="GR15">
        <v>0</v>
      </c>
      <c r="GS15">
        <v>841</v>
      </c>
      <c r="GT15">
        <v>1020</v>
      </c>
      <c r="GU15">
        <v>1182</v>
      </c>
      <c r="GV15">
        <v>1319</v>
      </c>
      <c r="GW15">
        <v>1468</v>
      </c>
      <c r="GX15">
        <v>1630</v>
      </c>
      <c r="GY15">
        <v>1755</v>
      </c>
      <c r="GZ15">
        <v>1868</v>
      </c>
      <c r="HA15">
        <v>2022</v>
      </c>
      <c r="HB15">
        <v>2157</v>
      </c>
      <c r="HC15">
        <v>2299</v>
      </c>
      <c r="HD15">
        <v>2462</v>
      </c>
      <c r="HE15">
        <v>2585</v>
      </c>
      <c r="HF15">
        <v>2692</v>
      </c>
      <c r="HG15">
        <v>2788</v>
      </c>
      <c r="HH15">
        <v>2898</v>
      </c>
      <c r="HI15">
        <v>3000</v>
      </c>
      <c r="HJ15">
        <v>3085</v>
      </c>
      <c r="HK15">
        <v>3166</v>
      </c>
      <c r="HL15">
        <v>3245</v>
      </c>
      <c r="HM15">
        <v>3353</v>
      </c>
      <c r="HN15">
        <v>3377</v>
      </c>
      <c r="HO15">
        <v>3453</v>
      </c>
      <c r="HP15">
        <v>3478</v>
      </c>
      <c r="HQ15">
        <v>3507</v>
      </c>
      <c r="HR15">
        <v>3550</v>
      </c>
      <c r="HS15">
        <v>0</v>
      </c>
      <c r="HT15">
        <v>0</v>
      </c>
      <c r="HU15">
        <v>60</v>
      </c>
      <c r="HV15">
        <v>63</v>
      </c>
      <c r="HW15">
        <v>77</v>
      </c>
      <c r="HX15">
        <v>88</v>
      </c>
      <c r="HY15">
        <v>100</v>
      </c>
      <c r="HZ15">
        <v>123</v>
      </c>
      <c r="IA15">
        <v>124</v>
      </c>
      <c r="IB15">
        <v>144</v>
      </c>
      <c r="IC15">
        <v>169</v>
      </c>
      <c r="ID15">
        <v>187</v>
      </c>
      <c r="IE15">
        <v>197</v>
      </c>
      <c r="IF15">
        <v>203</v>
      </c>
      <c r="IG15">
        <v>221</v>
      </c>
      <c r="IH15">
        <v>241</v>
      </c>
      <c r="II15">
        <v>255</v>
      </c>
      <c r="IJ15">
        <v>271</v>
      </c>
      <c r="IK15">
        <v>283</v>
      </c>
      <c r="IL15">
        <v>300</v>
      </c>
      <c r="IM15">
        <v>316</v>
      </c>
      <c r="IN15">
        <v>326</v>
      </c>
      <c r="IO15">
        <v>336</v>
      </c>
      <c r="IP15">
        <v>351</v>
      </c>
      <c r="IQ15">
        <v>351</v>
      </c>
      <c r="IR15">
        <v>371</v>
      </c>
      <c r="IS15">
        <v>390</v>
      </c>
      <c r="IT15">
        <v>396</v>
      </c>
      <c r="IU15">
        <v>0</v>
      </c>
      <c r="IV15">
        <v>0</v>
      </c>
      <c r="IW15">
        <v>9</v>
      </c>
      <c r="IX15">
        <v>6</v>
      </c>
      <c r="IY15">
        <v>7</v>
      </c>
      <c r="IZ15">
        <v>8</v>
      </c>
      <c r="JA15">
        <v>6</v>
      </c>
      <c r="JB15">
        <v>3</v>
      </c>
      <c r="JC15">
        <v>9</v>
      </c>
      <c r="JD15">
        <v>8</v>
      </c>
      <c r="JE15">
        <v>7</v>
      </c>
      <c r="JF15">
        <v>6</v>
      </c>
      <c r="JG15">
        <v>14</v>
      </c>
      <c r="JH15">
        <v>18</v>
      </c>
      <c r="JI15">
        <v>12</v>
      </c>
      <c r="JJ15">
        <v>15</v>
      </c>
      <c r="JK15">
        <v>15</v>
      </c>
      <c r="JL15">
        <v>13</v>
      </c>
      <c r="JM15">
        <v>11</v>
      </c>
      <c r="JN15">
        <v>14</v>
      </c>
      <c r="JO15">
        <v>12</v>
      </c>
      <c r="JP15">
        <v>10</v>
      </c>
      <c r="JQ15">
        <v>7</v>
      </c>
      <c r="JR15">
        <v>9</v>
      </c>
      <c r="JS15">
        <v>10</v>
      </c>
      <c r="JT15">
        <v>11</v>
      </c>
      <c r="JU15">
        <v>14</v>
      </c>
      <c r="JV15">
        <v>17</v>
      </c>
      <c r="JW15">
        <v>0</v>
      </c>
      <c r="JX15">
        <v>0</v>
      </c>
      <c r="JY15">
        <v>0</v>
      </c>
      <c r="JZ15">
        <v>11</v>
      </c>
      <c r="KA15">
        <v>16</v>
      </c>
      <c r="KB15">
        <v>23</v>
      </c>
      <c r="KC15">
        <v>35</v>
      </c>
      <c r="KD15">
        <v>50</v>
      </c>
      <c r="KE15">
        <v>64</v>
      </c>
      <c r="KF15">
        <v>75</v>
      </c>
      <c r="KG15">
        <v>89</v>
      </c>
      <c r="KH15">
        <v>109</v>
      </c>
      <c r="KI15">
        <v>130</v>
      </c>
      <c r="KJ15">
        <v>145</v>
      </c>
      <c r="KK15">
        <v>174</v>
      </c>
      <c r="KL15">
        <v>195</v>
      </c>
      <c r="KM15">
        <v>221</v>
      </c>
      <c r="KN15">
        <v>246</v>
      </c>
      <c r="KO15">
        <v>272</v>
      </c>
      <c r="KP15">
        <v>303</v>
      </c>
      <c r="KQ15">
        <v>326</v>
      </c>
      <c r="KR15">
        <v>356</v>
      </c>
      <c r="KS15">
        <v>385</v>
      </c>
      <c r="KT15">
        <v>412</v>
      </c>
      <c r="KU15">
        <v>438</v>
      </c>
      <c r="KV15">
        <v>469</v>
      </c>
      <c r="KW15">
        <v>499</v>
      </c>
      <c r="KX15">
        <v>536</v>
      </c>
      <c r="KY15">
        <v>0</v>
      </c>
      <c r="KZ15">
        <v>0</v>
      </c>
      <c r="LA15">
        <v>0</v>
      </c>
      <c r="LB15">
        <v>218</v>
      </c>
      <c r="LC15">
        <v>444</v>
      </c>
      <c r="LD15">
        <v>670</v>
      </c>
      <c r="LE15">
        <v>882</v>
      </c>
      <c r="LF15">
        <v>1111</v>
      </c>
      <c r="LG15">
        <v>1344</v>
      </c>
      <c r="LH15">
        <v>1565</v>
      </c>
      <c r="LI15">
        <v>1781</v>
      </c>
      <c r="LJ15">
        <v>1994</v>
      </c>
      <c r="LK15">
        <v>2182</v>
      </c>
      <c r="LL15">
        <v>2354</v>
      </c>
      <c r="LM15">
        <v>2540</v>
      </c>
      <c r="LN15">
        <v>2731</v>
      </c>
      <c r="LO15">
        <v>2939</v>
      </c>
      <c r="LP15">
        <v>3098</v>
      </c>
      <c r="LQ15">
        <v>3305</v>
      </c>
      <c r="LR15">
        <v>3482</v>
      </c>
      <c r="LS15">
        <v>3668</v>
      </c>
      <c r="LT15">
        <v>3822</v>
      </c>
      <c r="LU15">
        <v>3991</v>
      </c>
      <c r="LV15">
        <v>4173</v>
      </c>
      <c r="LW15">
        <v>4350</v>
      </c>
      <c r="LX15">
        <v>4511</v>
      </c>
      <c r="LY15">
        <v>4703</v>
      </c>
      <c r="LZ15">
        <v>4849</v>
      </c>
      <c r="MA15">
        <v>0</v>
      </c>
      <c r="MB15">
        <v>0</v>
      </c>
      <c r="MC15">
        <v>1485</v>
      </c>
      <c r="MD15">
        <v>1534</v>
      </c>
      <c r="ME15">
        <v>1587</v>
      </c>
      <c r="MF15">
        <v>1652</v>
      </c>
      <c r="MG15">
        <v>1669</v>
      </c>
      <c r="MH15">
        <v>1691</v>
      </c>
      <c r="MI15">
        <v>1722</v>
      </c>
      <c r="MJ15">
        <v>1758</v>
      </c>
      <c r="MK15">
        <v>1772</v>
      </c>
      <c r="ML15">
        <v>1821</v>
      </c>
      <c r="MM15">
        <v>1874</v>
      </c>
      <c r="MN15">
        <v>1891</v>
      </c>
      <c r="MO15">
        <v>1926</v>
      </c>
      <c r="MP15">
        <v>1952</v>
      </c>
      <c r="MQ15">
        <v>1979</v>
      </c>
      <c r="MR15">
        <v>2007</v>
      </c>
      <c r="MS15">
        <v>2042</v>
      </c>
      <c r="MT15">
        <v>2076</v>
      </c>
      <c r="MU15">
        <v>2087</v>
      </c>
      <c r="MV15">
        <v>2093</v>
      </c>
      <c r="MW15">
        <v>2131</v>
      </c>
      <c r="MX15">
        <v>2125</v>
      </c>
      <c r="MY15">
        <v>2100</v>
      </c>
      <c r="MZ15">
        <v>2098</v>
      </c>
      <c r="NA15">
        <v>2118</v>
      </c>
      <c r="NB15">
        <v>2131</v>
      </c>
      <c r="NC15">
        <v>0</v>
      </c>
      <c r="ND15">
        <v>0</v>
      </c>
      <c r="NE15">
        <v>0</v>
      </c>
      <c r="NF15">
        <v>34</v>
      </c>
      <c r="NG15">
        <v>69</v>
      </c>
      <c r="NH15">
        <v>90</v>
      </c>
      <c r="NI15">
        <v>135</v>
      </c>
      <c r="NJ15">
        <v>168</v>
      </c>
      <c r="NK15">
        <v>208</v>
      </c>
      <c r="NL15">
        <v>252</v>
      </c>
      <c r="NM15">
        <v>305</v>
      </c>
      <c r="NN15">
        <v>344</v>
      </c>
      <c r="NO15">
        <v>384</v>
      </c>
      <c r="NP15">
        <v>425</v>
      </c>
      <c r="NQ15">
        <v>461</v>
      </c>
      <c r="NR15">
        <v>507</v>
      </c>
      <c r="NS15">
        <v>546</v>
      </c>
      <c r="NT15">
        <v>588</v>
      </c>
      <c r="NU15">
        <v>625</v>
      </c>
      <c r="NV15">
        <v>659</v>
      </c>
      <c r="NW15">
        <v>694</v>
      </c>
      <c r="NX15">
        <v>734</v>
      </c>
      <c r="NY15">
        <v>771</v>
      </c>
      <c r="NZ15">
        <v>813</v>
      </c>
      <c r="OA15">
        <v>851</v>
      </c>
      <c r="OB15">
        <v>891</v>
      </c>
      <c r="OC15">
        <v>927</v>
      </c>
      <c r="OD15">
        <v>959</v>
      </c>
      <c r="OE15">
        <v>0</v>
      </c>
      <c r="OF15">
        <v>0</v>
      </c>
      <c r="OG15">
        <v>2069</v>
      </c>
      <c r="OH15">
        <v>2454</v>
      </c>
      <c r="OI15">
        <v>2782</v>
      </c>
      <c r="OJ15">
        <v>3123</v>
      </c>
      <c r="OK15">
        <v>3432</v>
      </c>
      <c r="OL15">
        <v>3769</v>
      </c>
      <c r="OM15">
        <v>4131</v>
      </c>
      <c r="ON15">
        <v>4424</v>
      </c>
      <c r="OO15">
        <v>4720</v>
      </c>
      <c r="OP15">
        <v>4984</v>
      </c>
      <c r="OQ15">
        <v>5239</v>
      </c>
      <c r="OR15">
        <v>5520</v>
      </c>
      <c r="OS15">
        <v>5712</v>
      </c>
      <c r="OT15">
        <v>5883</v>
      </c>
      <c r="OU15">
        <v>6123</v>
      </c>
      <c r="OV15">
        <v>6314</v>
      </c>
      <c r="OW15">
        <v>6512</v>
      </c>
      <c r="OX15">
        <v>6686</v>
      </c>
      <c r="OY15">
        <v>6789</v>
      </c>
      <c r="OZ15">
        <v>6962</v>
      </c>
      <c r="PA15">
        <v>7079</v>
      </c>
      <c r="PB15">
        <v>7194</v>
      </c>
      <c r="PC15">
        <v>7277</v>
      </c>
      <c r="PD15">
        <v>7355</v>
      </c>
      <c r="PE15">
        <v>7453</v>
      </c>
      <c r="PF15">
        <v>7577</v>
      </c>
      <c r="PG15">
        <v>0</v>
      </c>
      <c r="PH15">
        <v>0</v>
      </c>
      <c r="PI15">
        <v>0</v>
      </c>
      <c r="PJ15">
        <v>42</v>
      </c>
      <c r="PK15">
        <v>110</v>
      </c>
      <c r="PL15">
        <v>183</v>
      </c>
      <c r="PM15">
        <v>276</v>
      </c>
      <c r="PN15">
        <v>355</v>
      </c>
      <c r="PO15">
        <v>443</v>
      </c>
      <c r="PP15">
        <v>548</v>
      </c>
      <c r="PQ15">
        <v>652</v>
      </c>
      <c r="PR15">
        <v>758</v>
      </c>
      <c r="PS15">
        <v>878</v>
      </c>
      <c r="PT15">
        <v>986</v>
      </c>
      <c r="PU15">
        <v>1134</v>
      </c>
      <c r="PV15">
        <v>1277</v>
      </c>
      <c r="PW15">
        <v>1419</v>
      </c>
      <c r="PX15">
        <v>1577</v>
      </c>
      <c r="PY15">
        <v>1737</v>
      </c>
      <c r="PZ15">
        <v>1884</v>
      </c>
      <c r="QA15">
        <v>2081</v>
      </c>
      <c r="QB15">
        <v>2249</v>
      </c>
      <c r="QC15">
        <v>2435</v>
      </c>
      <c r="QD15">
        <v>2620</v>
      </c>
      <c r="QE15">
        <v>2799</v>
      </c>
      <c r="QF15">
        <v>2991</v>
      </c>
      <c r="QG15">
        <v>3185</v>
      </c>
      <c r="QH15">
        <v>3368</v>
      </c>
      <c r="QI15">
        <v>0</v>
      </c>
      <c r="QJ15">
        <v>0</v>
      </c>
      <c r="QK15">
        <v>7440</v>
      </c>
      <c r="QL15">
        <v>8028</v>
      </c>
      <c r="QM15">
        <v>8313</v>
      </c>
      <c r="QN15">
        <v>8500</v>
      </c>
      <c r="QO15">
        <v>8673</v>
      </c>
      <c r="QP15">
        <v>8723</v>
      </c>
      <c r="QQ15">
        <v>8770</v>
      </c>
      <c r="QR15">
        <v>8770</v>
      </c>
      <c r="QS15">
        <v>8871</v>
      </c>
      <c r="QT15">
        <v>8922</v>
      </c>
      <c r="QU15">
        <v>8906</v>
      </c>
      <c r="QV15">
        <v>8990</v>
      </c>
      <c r="QW15">
        <v>8989</v>
      </c>
      <c r="QX15">
        <v>9016</v>
      </c>
      <c r="QY15">
        <v>8952</v>
      </c>
      <c r="QZ15">
        <v>8924</v>
      </c>
      <c r="RA15">
        <v>8903</v>
      </c>
      <c r="RB15">
        <v>8924</v>
      </c>
      <c r="RC15">
        <v>8863</v>
      </c>
      <c r="RD15">
        <v>8815</v>
      </c>
      <c r="RE15">
        <v>8783</v>
      </c>
      <c r="RF15">
        <v>8786</v>
      </c>
      <c r="RG15">
        <v>8735</v>
      </c>
      <c r="RH15">
        <v>8745</v>
      </c>
      <c r="RI15">
        <v>8698</v>
      </c>
      <c r="RJ15">
        <v>8707</v>
      </c>
      <c r="RK15">
        <v>0</v>
      </c>
      <c r="RL15">
        <v>0</v>
      </c>
      <c r="RM15">
        <v>8360</v>
      </c>
      <c r="RN15">
        <v>8363</v>
      </c>
      <c r="RO15">
        <v>8482</v>
      </c>
      <c r="RP15">
        <v>8622</v>
      </c>
      <c r="RQ15">
        <v>8692</v>
      </c>
      <c r="RR15">
        <v>8785</v>
      </c>
      <c r="RS15">
        <v>8835</v>
      </c>
      <c r="RT15">
        <v>8942</v>
      </c>
      <c r="RU15">
        <v>8990</v>
      </c>
      <c r="RV15">
        <v>9006</v>
      </c>
      <c r="RW15">
        <v>9152</v>
      </c>
      <c r="RX15">
        <v>9215</v>
      </c>
      <c r="RY15">
        <v>9315</v>
      </c>
      <c r="RZ15">
        <v>9322</v>
      </c>
      <c r="SA15">
        <v>9367</v>
      </c>
      <c r="SB15">
        <v>9431</v>
      </c>
      <c r="SC15">
        <v>9513</v>
      </c>
      <c r="SD15">
        <v>9546</v>
      </c>
      <c r="SE15">
        <v>9585</v>
      </c>
      <c r="SF15">
        <v>9614</v>
      </c>
      <c r="SG15">
        <v>9601</v>
      </c>
      <c r="SH15">
        <v>9625</v>
      </c>
      <c r="SI15">
        <v>9668</v>
      </c>
      <c r="SJ15">
        <v>9702</v>
      </c>
      <c r="SK15">
        <v>9688</v>
      </c>
      <c r="SL15">
        <v>9682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1660000</v>
      </c>
      <c r="SU15">
        <v>1660000</v>
      </c>
      <c r="SV15">
        <v>1640000</v>
      </c>
      <c r="SW15">
        <v>1600000</v>
      </c>
      <c r="SX15">
        <v>1570000</v>
      </c>
      <c r="SY15">
        <v>1540000</v>
      </c>
      <c r="SZ15">
        <v>1500000</v>
      </c>
      <c r="TA15">
        <v>1470000</v>
      </c>
      <c r="TB15">
        <v>1430000</v>
      </c>
      <c r="TC15">
        <v>1400000</v>
      </c>
      <c r="TD15">
        <v>1360000</v>
      </c>
      <c r="TE15">
        <v>1320000</v>
      </c>
      <c r="TF15">
        <v>1290000</v>
      </c>
      <c r="TG15">
        <v>1250000</v>
      </c>
      <c r="TH15">
        <v>1210000</v>
      </c>
      <c r="TI15">
        <v>1160000</v>
      </c>
      <c r="TJ15">
        <v>1130000</v>
      </c>
      <c r="TK15">
        <v>1090000</v>
      </c>
      <c r="TL15">
        <v>1070000</v>
      </c>
      <c r="TM15">
        <v>1030000</v>
      </c>
      <c r="TN15">
        <v>1010000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138321.35370000001</v>
      </c>
      <c r="TW15">
        <v>144591.08689999999</v>
      </c>
      <c r="TX15">
        <v>149418.38870000001</v>
      </c>
      <c r="TY15">
        <v>157025.83199999999</v>
      </c>
      <c r="TZ15">
        <v>162630.82769999999</v>
      </c>
      <c r="UA15">
        <v>168288.51329999999</v>
      </c>
      <c r="UB15">
        <v>174971.1018</v>
      </c>
      <c r="UC15">
        <v>178361.69899999999</v>
      </c>
      <c r="UD15">
        <v>180334.52660000001</v>
      </c>
      <c r="UE15">
        <v>181325.70439999999</v>
      </c>
      <c r="UF15">
        <v>182990.1698</v>
      </c>
      <c r="UG15">
        <v>183913.41519999999</v>
      </c>
      <c r="UH15">
        <v>183615.82070000001</v>
      </c>
      <c r="UI15">
        <v>182948.39989999999</v>
      </c>
      <c r="UJ15">
        <v>182051.88560000001</v>
      </c>
      <c r="UK15">
        <v>182631.97219999999</v>
      </c>
      <c r="UL15">
        <v>178581.75700000001</v>
      </c>
      <c r="UM15">
        <v>177282.30290000001</v>
      </c>
      <c r="UN15">
        <v>173364.89430000001</v>
      </c>
      <c r="UO15">
        <v>169718.8665</v>
      </c>
      <c r="UP15">
        <v>166795.94380000001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213448.3432</v>
      </c>
      <c r="UY15">
        <v>208916.20929999999</v>
      </c>
      <c r="UZ15">
        <v>235545.99230000001</v>
      </c>
      <c r="VA15">
        <v>268387.76089999999</v>
      </c>
      <c r="VB15">
        <v>288323.72779999999</v>
      </c>
      <c r="VC15">
        <v>294895.25140000001</v>
      </c>
      <c r="VD15">
        <v>295026.05109999998</v>
      </c>
      <c r="VE15">
        <v>311831.06459999998</v>
      </c>
      <c r="VF15">
        <v>330146.6703</v>
      </c>
      <c r="VG15">
        <v>339150.79129999998</v>
      </c>
      <c r="VH15">
        <v>349932.8553</v>
      </c>
      <c r="VI15">
        <v>354784.50209999998</v>
      </c>
      <c r="VJ15">
        <v>365142.37410000002</v>
      </c>
      <c r="VK15">
        <v>373414.20779999997</v>
      </c>
      <c r="VL15">
        <v>374010.78940000001</v>
      </c>
      <c r="VM15">
        <v>374255.83789999998</v>
      </c>
      <c r="VN15">
        <v>379576.3959</v>
      </c>
      <c r="VO15">
        <v>368520.77269999997</v>
      </c>
      <c r="VP15">
        <v>378173.89059999998</v>
      </c>
      <c r="VQ15">
        <v>385962.4142</v>
      </c>
      <c r="VR15">
        <v>380485.72570000001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146852.4148</v>
      </c>
      <c r="WA15">
        <v>427725.48009999999</v>
      </c>
      <c r="WB15">
        <v>369126.62790000002</v>
      </c>
      <c r="WC15">
        <v>313578.446</v>
      </c>
      <c r="WD15">
        <v>260952.93700000001</v>
      </c>
      <c r="WE15">
        <v>591155.52080000006</v>
      </c>
      <c r="WF15">
        <v>737919.51280000003</v>
      </c>
      <c r="WG15">
        <v>477617.8076</v>
      </c>
      <c r="WH15">
        <v>579633.26170000003</v>
      </c>
      <c r="WI15">
        <v>562750.73950000003</v>
      </c>
      <c r="WJ15">
        <v>473511.94910000003</v>
      </c>
      <c r="WK15">
        <v>388994.13299999997</v>
      </c>
      <c r="WL15">
        <v>480663.53590000002</v>
      </c>
      <c r="WM15">
        <v>399997.3946</v>
      </c>
      <c r="WN15">
        <v>323622.48759999999</v>
      </c>
      <c r="WO15">
        <v>219937.61290000001</v>
      </c>
      <c r="WP15">
        <v>274540.7096</v>
      </c>
      <c r="WQ15">
        <v>296160.4203</v>
      </c>
      <c r="WR15">
        <v>316287.82750000001</v>
      </c>
      <c r="WS15">
        <v>390823.44079999998</v>
      </c>
      <c r="WT15">
        <v>460748.8553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20000000</v>
      </c>
      <c r="ZG15">
        <v>19800000</v>
      </c>
      <c r="ZH15">
        <v>19600000</v>
      </c>
      <c r="ZI15">
        <v>19200000</v>
      </c>
      <c r="ZJ15">
        <v>19200000</v>
      </c>
      <c r="ZK15">
        <v>19100000</v>
      </c>
      <c r="ZL15">
        <v>18800000</v>
      </c>
      <c r="ZM15">
        <v>18500000</v>
      </c>
      <c r="ZN15">
        <v>18200000</v>
      </c>
      <c r="ZO15">
        <v>18000000</v>
      </c>
      <c r="ZP15">
        <v>17700000</v>
      </c>
      <c r="ZQ15">
        <v>17500000</v>
      </c>
      <c r="ZR15">
        <v>17200000</v>
      </c>
      <c r="ZS15">
        <v>16800000</v>
      </c>
      <c r="ZT15">
        <v>16400000</v>
      </c>
      <c r="ZU15">
        <v>16200000</v>
      </c>
      <c r="ZV15">
        <v>15700000</v>
      </c>
      <c r="ZW15">
        <v>15000000</v>
      </c>
      <c r="ZX15">
        <v>14600000</v>
      </c>
      <c r="ZY15">
        <v>14300000</v>
      </c>
      <c r="ZZ15">
        <v>14000000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23100000</v>
      </c>
      <c r="ABK15">
        <v>24600000</v>
      </c>
      <c r="ABL15">
        <v>25600000</v>
      </c>
      <c r="ABM15">
        <v>26500000</v>
      </c>
      <c r="ABN15">
        <v>27200000</v>
      </c>
      <c r="ABO15">
        <v>27800000</v>
      </c>
      <c r="ABP15">
        <v>28400000</v>
      </c>
      <c r="ABQ15">
        <v>28500000</v>
      </c>
      <c r="ABR15">
        <v>28500000</v>
      </c>
      <c r="ABS15">
        <v>28800000</v>
      </c>
      <c r="ABT15">
        <v>28900000</v>
      </c>
      <c r="ABU15">
        <v>28900000</v>
      </c>
      <c r="ABV15">
        <v>28800000</v>
      </c>
      <c r="ABW15">
        <v>28400000</v>
      </c>
      <c r="ABX15">
        <v>28300000</v>
      </c>
      <c r="ABY15">
        <v>27900000</v>
      </c>
      <c r="ABZ15">
        <v>27500000</v>
      </c>
      <c r="ACA15">
        <v>27000000</v>
      </c>
      <c r="ACB15">
        <v>26500000</v>
      </c>
      <c r="ACC15">
        <v>26100000</v>
      </c>
      <c r="ACD15">
        <v>25800000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3430000</v>
      </c>
      <c r="ADO15">
        <v>3350000</v>
      </c>
      <c r="ADP15">
        <v>3250000</v>
      </c>
      <c r="ADQ15">
        <v>3190000</v>
      </c>
      <c r="ADR15">
        <v>3120000</v>
      </c>
      <c r="ADS15">
        <v>3020000</v>
      </c>
      <c r="ADT15">
        <v>2960000</v>
      </c>
      <c r="ADU15">
        <v>2880000</v>
      </c>
      <c r="ADV15">
        <v>2800000</v>
      </c>
      <c r="ADW15">
        <v>2700000</v>
      </c>
      <c r="ADX15">
        <v>2610000</v>
      </c>
      <c r="ADY15">
        <v>2530000</v>
      </c>
      <c r="ADZ15">
        <v>2460000</v>
      </c>
      <c r="AEA15">
        <v>2370000</v>
      </c>
      <c r="AEB15">
        <v>2290000</v>
      </c>
      <c r="AEC15">
        <v>2220000</v>
      </c>
      <c r="AED15">
        <v>2150000</v>
      </c>
      <c r="AEE15">
        <v>2080000</v>
      </c>
      <c r="AEF15">
        <v>2020000</v>
      </c>
      <c r="AEG15">
        <v>1950000</v>
      </c>
      <c r="AEH15">
        <v>1900000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11000000</v>
      </c>
      <c r="AEQ15">
        <v>10800000</v>
      </c>
      <c r="AER15">
        <v>10600000</v>
      </c>
      <c r="AES15">
        <v>10300000</v>
      </c>
      <c r="AET15">
        <v>10000000</v>
      </c>
      <c r="AEU15">
        <v>9900000</v>
      </c>
      <c r="AEV15">
        <v>9680000</v>
      </c>
      <c r="AEW15">
        <v>9500000</v>
      </c>
      <c r="AEX15">
        <v>9230000</v>
      </c>
      <c r="AEY15">
        <v>9000000</v>
      </c>
      <c r="AEZ15">
        <v>8800000</v>
      </c>
      <c r="AFA15">
        <v>8620000</v>
      </c>
      <c r="AFB15">
        <v>8390000</v>
      </c>
      <c r="AFC15">
        <v>8180000</v>
      </c>
      <c r="AFD15">
        <v>7970000</v>
      </c>
      <c r="AFE15">
        <v>7730000</v>
      </c>
      <c r="AFF15">
        <v>7520000</v>
      </c>
      <c r="AFG15">
        <v>7330000</v>
      </c>
      <c r="AFH15">
        <v>7140000</v>
      </c>
      <c r="AFI15">
        <v>6930000</v>
      </c>
      <c r="AFJ15">
        <v>6720000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220.70049979999999</v>
      </c>
      <c r="AGU15">
        <v>230.70425700000001</v>
      </c>
      <c r="AGV15">
        <v>238.4065234</v>
      </c>
      <c r="AGW15">
        <v>250.54468220000001</v>
      </c>
      <c r="AGX15">
        <v>259.48780859999999</v>
      </c>
      <c r="AGY15">
        <v>268.5150051</v>
      </c>
      <c r="AGZ15">
        <v>279.17749909999998</v>
      </c>
      <c r="AHA15">
        <v>284.58741229999998</v>
      </c>
      <c r="AHB15">
        <v>287.73518389999998</v>
      </c>
      <c r="AHC15">
        <v>289.31667099999999</v>
      </c>
      <c r="AHD15">
        <v>291.97243129999998</v>
      </c>
      <c r="AHE15">
        <v>293.44552779999998</v>
      </c>
      <c r="AHF15">
        <v>292.97069690000001</v>
      </c>
      <c r="AHG15">
        <v>291.90578470000003</v>
      </c>
      <c r="AHH15">
        <v>290.47533909999999</v>
      </c>
      <c r="AHI15">
        <v>291.40090420000001</v>
      </c>
      <c r="AHJ15">
        <v>284.93852870000001</v>
      </c>
      <c r="AHK15">
        <v>282.86516719999997</v>
      </c>
      <c r="AHL15">
        <v>276.61469319999998</v>
      </c>
      <c r="AHM15">
        <v>270.7972244</v>
      </c>
      <c r="AHN15">
        <v>266.13351569999998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21.845795129999999</v>
      </c>
      <c r="AHW15">
        <v>21.381944870000002</v>
      </c>
      <c r="AHX15">
        <v>24.107422969999998</v>
      </c>
      <c r="AHY15">
        <v>27.468679089999998</v>
      </c>
      <c r="AHZ15">
        <v>29.50906526</v>
      </c>
      <c r="AIA15">
        <v>30.181640909999999</v>
      </c>
      <c r="AIB15">
        <v>30.195027870000001</v>
      </c>
      <c r="AIC15">
        <v>31.914970390000001</v>
      </c>
      <c r="AID15">
        <v>33.789517480000001</v>
      </c>
      <c r="AIE15">
        <v>34.711062149999997</v>
      </c>
      <c r="AIF15">
        <v>35.814573930000002</v>
      </c>
      <c r="AIG15">
        <v>36.311125359999998</v>
      </c>
      <c r="AIH15">
        <v>37.371222369999998</v>
      </c>
      <c r="AII15">
        <v>38.217819640000002</v>
      </c>
      <c r="AIJ15">
        <v>38.278877970000003</v>
      </c>
      <c r="AIK15">
        <v>38.303957939999997</v>
      </c>
      <c r="AIL15">
        <v>38.848501040000002</v>
      </c>
      <c r="AIM15">
        <v>37.716991299999997</v>
      </c>
      <c r="AIN15">
        <v>38.704958840000003</v>
      </c>
      <c r="AIO15">
        <v>39.502090780000003</v>
      </c>
      <c r="AIP15">
        <v>38.94156821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0.86186206499999996</v>
      </c>
      <c r="AIY15">
        <v>2.51027786</v>
      </c>
      <c r="AIZ15">
        <v>2.1663670850000001</v>
      </c>
      <c r="AJA15">
        <v>1.8403603879999999</v>
      </c>
      <c r="AJB15">
        <v>1.5315065640000001</v>
      </c>
      <c r="AJC15">
        <v>3.469432345</v>
      </c>
      <c r="AJD15">
        <v>4.3307754660000004</v>
      </c>
      <c r="AJE15">
        <v>2.8030909159999999</v>
      </c>
      <c r="AJF15">
        <v>3.4018093650000001</v>
      </c>
      <c r="AJG15">
        <v>3.3027275380000001</v>
      </c>
      <c r="AJH15">
        <v>2.7789940450000001</v>
      </c>
      <c r="AJI15">
        <v>2.2829674760000001</v>
      </c>
      <c r="AJJ15">
        <v>2.8209659889999998</v>
      </c>
      <c r="AJK15">
        <v>2.3475445119999998</v>
      </c>
      <c r="AJL15">
        <v>1.899307858</v>
      </c>
      <c r="AJM15">
        <v>1.290791748</v>
      </c>
      <c r="AJN15">
        <v>1.611251835</v>
      </c>
      <c r="AJO15">
        <v>1.7381357449999999</v>
      </c>
      <c r="AJP15">
        <v>1.8562614749999999</v>
      </c>
      <c r="AJQ15">
        <v>2.2937034999999999</v>
      </c>
      <c r="AJR15">
        <v>2.7040887300000001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294.12976459999999</v>
      </c>
      <c r="AKA15">
        <v>240.28975070000001</v>
      </c>
      <c r="AKB15">
        <v>160.6546481</v>
      </c>
      <c r="AKC15">
        <v>218.42363829999999</v>
      </c>
      <c r="AKD15">
        <v>290.99248010000002</v>
      </c>
      <c r="AKE15">
        <v>333.82738160000002</v>
      </c>
      <c r="AKF15">
        <v>197.5113585</v>
      </c>
      <c r="AKG15">
        <v>416.11609349999998</v>
      </c>
      <c r="AKH15">
        <v>285.44706239999999</v>
      </c>
      <c r="AKI15">
        <v>276.3318289</v>
      </c>
      <c r="AKJ15">
        <v>291.52889210000001</v>
      </c>
      <c r="AKK15">
        <v>315.25741249999999</v>
      </c>
      <c r="AKL15">
        <v>349.04215369999997</v>
      </c>
      <c r="AKM15">
        <v>240.69447700000001</v>
      </c>
      <c r="AKN15">
        <v>290.21985610000002</v>
      </c>
      <c r="AKO15">
        <v>236.2587144</v>
      </c>
      <c r="AKP15">
        <v>233.93935629999999</v>
      </c>
      <c r="AKQ15">
        <v>243.92335019999999</v>
      </c>
      <c r="AKR15">
        <v>286.91791499999999</v>
      </c>
      <c r="AKS15">
        <v>270.55846969999999</v>
      </c>
      <c r="AKT15">
        <v>330.22509550000001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82.73180619</v>
      </c>
      <c r="AME15">
        <v>81.794635360000001</v>
      </c>
      <c r="AMF15">
        <v>81.072454120000003</v>
      </c>
      <c r="AMG15">
        <v>79.337943989999999</v>
      </c>
      <c r="AMH15">
        <v>79.157112799999993</v>
      </c>
      <c r="AMI15">
        <v>79.088322000000005</v>
      </c>
      <c r="AMJ15">
        <v>77.481332129999998</v>
      </c>
      <c r="AMK15">
        <v>76.616905669999994</v>
      </c>
      <c r="AML15">
        <v>75.389508849999999</v>
      </c>
      <c r="AMM15">
        <v>74.20611074</v>
      </c>
      <c r="AMN15">
        <v>73.064097419999996</v>
      </c>
      <c r="AMO15">
        <v>72.173067529999997</v>
      </c>
      <c r="AMP15">
        <v>71.237644509999996</v>
      </c>
      <c r="AMQ15">
        <v>69.529231019999997</v>
      </c>
      <c r="AMR15">
        <v>67.698178049999996</v>
      </c>
      <c r="AMS15">
        <v>66.919698769999997</v>
      </c>
      <c r="AMT15">
        <v>64.787651499999996</v>
      </c>
      <c r="AMU15">
        <v>62.160625080000003</v>
      </c>
      <c r="AMV15">
        <v>60.292645129999997</v>
      </c>
      <c r="AMW15">
        <v>59.09457106</v>
      </c>
      <c r="AMX15">
        <v>57.725520009999997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270.9364612</v>
      </c>
      <c r="ANG15">
        <v>297.33182210000001</v>
      </c>
      <c r="ANH15">
        <v>242.58916930000001</v>
      </c>
      <c r="ANI15">
        <v>390.5915541</v>
      </c>
      <c r="ANJ15">
        <v>292.36671109999997</v>
      </c>
      <c r="ANK15">
        <v>208.48557439999999</v>
      </c>
      <c r="ANL15">
        <v>204.97331489999999</v>
      </c>
      <c r="ANM15">
        <v>191.00743489999999</v>
      </c>
      <c r="ANN15">
        <v>235.83416</v>
      </c>
      <c r="ANO15">
        <v>240.73621080000001</v>
      </c>
      <c r="ANP15">
        <v>204.76065360000001</v>
      </c>
      <c r="ANQ15">
        <v>191.84597969999999</v>
      </c>
      <c r="ANR15">
        <v>174.51048660000001</v>
      </c>
      <c r="ANS15">
        <v>155.7697924</v>
      </c>
      <c r="ANT15">
        <v>160.8745705</v>
      </c>
      <c r="ANU15">
        <v>169.34960000000001</v>
      </c>
      <c r="ANV15">
        <v>160.5302322</v>
      </c>
      <c r="ANW15">
        <v>153.3612565</v>
      </c>
      <c r="ANX15">
        <v>138.64904369999999</v>
      </c>
      <c r="ANY15">
        <v>124.7085957</v>
      </c>
      <c r="ANZ15">
        <v>96.907718110000005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207.3018399</v>
      </c>
      <c r="AOI15">
        <v>220.5946572</v>
      </c>
      <c r="AOJ15">
        <v>229.36000430000001</v>
      </c>
      <c r="AOK15">
        <v>237.57861370000001</v>
      </c>
      <c r="AOL15">
        <v>243.5601058</v>
      </c>
      <c r="AOM15">
        <v>248.56460960000001</v>
      </c>
      <c r="AON15">
        <v>254.2686099</v>
      </c>
      <c r="AOO15">
        <v>255.4492578</v>
      </c>
      <c r="AOP15">
        <v>255.43362690000001</v>
      </c>
      <c r="AOQ15">
        <v>258.11084720000002</v>
      </c>
      <c r="AOR15">
        <v>258.4100201</v>
      </c>
      <c r="AOS15">
        <v>258.75094189999999</v>
      </c>
      <c r="AOT15">
        <v>257.92693359999998</v>
      </c>
      <c r="AOU15">
        <v>254.2722153</v>
      </c>
      <c r="AOV15">
        <v>253.1569719</v>
      </c>
      <c r="AOW15">
        <v>249.91398580000001</v>
      </c>
      <c r="AOX15">
        <v>246.57659860000001</v>
      </c>
      <c r="AOY15">
        <v>242.15674720000001</v>
      </c>
      <c r="AOZ15">
        <v>237.62364400000001</v>
      </c>
      <c r="APA15">
        <v>233.7765101</v>
      </c>
      <c r="APB15">
        <v>230.7436788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880.8589581</v>
      </c>
      <c r="APK15">
        <v>903.93419819999997</v>
      </c>
      <c r="APL15">
        <v>1055.232391</v>
      </c>
      <c r="APM15">
        <v>968.99849440000003</v>
      </c>
      <c r="APN15">
        <v>1033.2743230000001</v>
      </c>
      <c r="APO15">
        <v>1096.2156729999999</v>
      </c>
      <c r="APP15">
        <v>914.87207799999999</v>
      </c>
      <c r="APQ15">
        <v>1361.890103</v>
      </c>
      <c r="APR15">
        <v>1247.757515</v>
      </c>
      <c r="APS15">
        <v>1154.248863</v>
      </c>
      <c r="APT15">
        <v>1235.627418</v>
      </c>
      <c r="APU15">
        <v>1192.7518669999999</v>
      </c>
      <c r="APV15">
        <v>1102.2395770000001</v>
      </c>
      <c r="APW15">
        <v>1356.54757</v>
      </c>
      <c r="APX15">
        <v>1107.1223279999999</v>
      </c>
      <c r="APY15">
        <v>1280.3759319999999</v>
      </c>
      <c r="APZ15">
        <v>1220.5267610000001</v>
      </c>
      <c r="AQA15">
        <v>1070.870561</v>
      </c>
      <c r="AQB15">
        <v>1117.9620910000001</v>
      </c>
      <c r="AQC15">
        <v>1111.7393139999999</v>
      </c>
      <c r="AQD15">
        <v>964.68480950000003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126.6175056</v>
      </c>
      <c r="ARO15">
        <v>123.6292734</v>
      </c>
      <c r="ARP15">
        <v>121.4820757</v>
      </c>
      <c r="ARQ15">
        <v>118.5768763</v>
      </c>
      <c r="ARR15">
        <v>115.32807200000001</v>
      </c>
      <c r="ARS15">
        <v>113.78417779999999</v>
      </c>
      <c r="ART15">
        <v>111.23052300000001</v>
      </c>
      <c r="ARU15">
        <v>109.16270129999999</v>
      </c>
      <c r="ARV15">
        <v>106.062849</v>
      </c>
      <c r="ARW15">
        <v>103.47072350000001</v>
      </c>
      <c r="ARX15">
        <v>101.14338530000001</v>
      </c>
      <c r="ARY15">
        <v>99.051261909999994</v>
      </c>
      <c r="ARZ15">
        <v>96.499868469999996</v>
      </c>
      <c r="ASA15">
        <v>94.071958089999995</v>
      </c>
      <c r="ASB15">
        <v>91.608328659999998</v>
      </c>
      <c r="ASC15">
        <v>88.819860539999993</v>
      </c>
      <c r="ASD15">
        <v>86.448434039999995</v>
      </c>
      <c r="ASE15">
        <v>84.305480810000006</v>
      </c>
      <c r="ASF15">
        <v>82.137827799999997</v>
      </c>
      <c r="ASG15">
        <v>79.630391070000002</v>
      </c>
      <c r="ASH15">
        <v>77.263178780000004</v>
      </c>
    </row>
    <row r="16" spans="1:1178" x14ac:dyDescent="0.25">
      <c r="A16">
        <v>12</v>
      </c>
      <c r="B16">
        <v>22400</v>
      </c>
      <c r="C16">
        <v>0</v>
      </c>
      <c r="D16">
        <v>0</v>
      </c>
      <c r="E16">
        <v>0</v>
      </c>
      <c r="F16">
        <v>240</v>
      </c>
      <c r="G16">
        <v>273</v>
      </c>
      <c r="H16">
        <v>228</v>
      </c>
      <c r="I16">
        <v>244</v>
      </c>
      <c r="J16">
        <v>274</v>
      </c>
      <c r="K16">
        <v>254</v>
      </c>
      <c r="L16">
        <v>257</v>
      </c>
      <c r="M16">
        <v>272</v>
      </c>
      <c r="N16">
        <v>277</v>
      </c>
      <c r="O16">
        <v>240</v>
      </c>
      <c r="P16">
        <v>271</v>
      </c>
      <c r="Q16">
        <v>287</v>
      </c>
      <c r="R16">
        <v>276</v>
      </c>
      <c r="S16">
        <v>279</v>
      </c>
      <c r="T16">
        <v>256</v>
      </c>
      <c r="U16">
        <v>271</v>
      </c>
      <c r="V16">
        <v>275</v>
      </c>
      <c r="W16">
        <v>277</v>
      </c>
      <c r="X16">
        <v>280</v>
      </c>
      <c r="Y16">
        <v>235</v>
      </c>
      <c r="Z16">
        <v>244</v>
      </c>
      <c r="AA16">
        <v>280</v>
      </c>
      <c r="AB16">
        <v>274</v>
      </c>
      <c r="AC16">
        <v>246</v>
      </c>
      <c r="AD16">
        <v>272</v>
      </c>
      <c r="AE16">
        <v>0</v>
      </c>
      <c r="AF16">
        <v>0</v>
      </c>
      <c r="AG16">
        <v>0</v>
      </c>
      <c r="AH16">
        <v>60</v>
      </c>
      <c r="AI16">
        <v>69</v>
      </c>
      <c r="AJ16">
        <v>59</v>
      </c>
      <c r="AK16">
        <v>58</v>
      </c>
      <c r="AL16">
        <v>71</v>
      </c>
      <c r="AM16">
        <v>73</v>
      </c>
      <c r="AN16">
        <v>69</v>
      </c>
      <c r="AO16">
        <v>73</v>
      </c>
      <c r="AP16">
        <v>94</v>
      </c>
      <c r="AQ16">
        <v>63</v>
      </c>
      <c r="AR16">
        <v>94</v>
      </c>
      <c r="AS16">
        <v>96</v>
      </c>
      <c r="AT16">
        <v>105</v>
      </c>
      <c r="AU16">
        <v>95</v>
      </c>
      <c r="AV16">
        <v>96</v>
      </c>
      <c r="AW16">
        <v>110</v>
      </c>
      <c r="AX16">
        <v>111</v>
      </c>
      <c r="AY16">
        <v>118</v>
      </c>
      <c r="AZ16">
        <v>128</v>
      </c>
      <c r="BA16">
        <v>122</v>
      </c>
      <c r="BB16">
        <v>149</v>
      </c>
      <c r="BC16">
        <v>121</v>
      </c>
      <c r="BD16">
        <v>144</v>
      </c>
      <c r="BE16">
        <v>148</v>
      </c>
      <c r="BF16">
        <v>139</v>
      </c>
      <c r="BG16">
        <v>0</v>
      </c>
      <c r="BH16">
        <v>0</v>
      </c>
      <c r="BI16">
        <v>0</v>
      </c>
      <c r="BJ16">
        <v>114</v>
      </c>
      <c r="BK16">
        <v>146</v>
      </c>
      <c r="BL16">
        <v>142</v>
      </c>
      <c r="BM16">
        <v>124</v>
      </c>
      <c r="BN16">
        <v>115</v>
      </c>
      <c r="BO16">
        <v>172</v>
      </c>
      <c r="BP16">
        <v>146</v>
      </c>
      <c r="BQ16">
        <v>131</v>
      </c>
      <c r="BR16">
        <v>138</v>
      </c>
      <c r="BS16">
        <v>164</v>
      </c>
      <c r="BT16">
        <v>143</v>
      </c>
      <c r="BU16">
        <v>152</v>
      </c>
      <c r="BV16">
        <v>150</v>
      </c>
      <c r="BW16">
        <v>176</v>
      </c>
      <c r="BX16">
        <v>195</v>
      </c>
      <c r="BY16">
        <v>150</v>
      </c>
      <c r="BZ16">
        <v>183</v>
      </c>
      <c r="CA16">
        <v>197</v>
      </c>
      <c r="CB16">
        <v>177</v>
      </c>
      <c r="CC16">
        <v>173</v>
      </c>
      <c r="CD16">
        <v>180</v>
      </c>
      <c r="CE16">
        <v>192</v>
      </c>
      <c r="CF16">
        <v>168</v>
      </c>
      <c r="CG16">
        <v>213</v>
      </c>
      <c r="CH16">
        <v>203</v>
      </c>
      <c r="CI16">
        <v>0</v>
      </c>
      <c r="CJ16">
        <v>0</v>
      </c>
      <c r="CK16">
        <v>0</v>
      </c>
      <c r="CL16">
        <v>28</v>
      </c>
      <c r="CM16">
        <v>20</v>
      </c>
      <c r="CN16">
        <v>34</v>
      </c>
      <c r="CO16">
        <v>30</v>
      </c>
      <c r="CP16">
        <v>46</v>
      </c>
      <c r="CQ16">
        <v>34</v>
      </c>
      <c r="CR16">
        <v>34</v>
      </c>
      <c r="CS16">
        <v>47</v>
      </c>
      <c r="CT16">
        <v>29</v>
      </c>
      <c r="CU16">
        <v>32</v>
      </c>
      <c r="CV16">
        <v>32</v>
      </c>
      <c r="CW16">
        <v>27</v>
      </c>
      <c r="CX16">
        <v>33</v>
      </c>
      <c r="CY16">
        <v>39</v>
      </c>
      <c r="CZ16">
        <v>36</v>
      </c>
      <c r="DA16">
        <v>24</v>
      </c>
      <c r="DB16">
        <v>36</v>
      </c>
      <c r="DC16">
        <v>30</v>
      </c>
      <c r="DD16">
        <v>42</v>
      </c>
      <c r="DE16">
        <v>40</v>
      </c>
      <c r="DF16">
        <v>39</v>
      </c>
      <c r="DG16">
        <v>30</v>
      </c>
      <c r="DH16">
        <v>28</v>
      </c>
      <c r="DI16">
        <v>36</v>
      </c>
      <c r="DJ16">
        <v>47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2</v>
      </c>
      <c r="DQ16">
        <v>1</v>
      </c>
      <c r="DR16">
        <v>2</v>
      </c>
      <c r="DS16">
        <v>4</v>
      </c>
      <c r="DT16">
        <v>3</v>
      </c>
      <c r="DU16">
        <v>5</v>
      </c>
      <c r="DV16">
        <v>3</v>
      </c>
      <c r="DW16">
        <v>2</v>
      </c>
      <c r="DX16">
        <v>2</v>
      </c>
      <c r="DY16">
        <v>2</v>
      </c>
      <c r="DZ16">
        <v>3</v>
      </c>
      <c r="EA16">
        <v>4</v>
      </c>
      <c r="EB16">
        <v>3</v>
      </c>
      <c r="EC16">
        <v>5</v>
      </c>
      <c r="ED16">
        <v>6</v>
      </c>
      <c r="EE16">
        <v>5</v>
      </c>
      <c r="EF16">
        <v>3</v>
      </c>
      <c r="EG16">
        <v>5</v>
      </c>
      <c r="EH16">
        <v>4</v>
      </c>
      <c r="EI16">
        <v>4</v>
      </c>
      <c r="EJ16">
        <v>6</v>
      </c>
      <c r="EK16">
        <v>4</v>
      </c>
      <c r="EL16">
        <v>5</v>
      </c>
      <c r="EM16">
        <v>0</v>
      </c>
      <c r="EN16">
        <v>0</v>
      </c>
      <c r="EO16">
        <v>0</v>
      </c>
      <c r="EP16">
        <v>5</v>
      </c>
      <c r="EQ16">
        <v>20</v>
      </c>
      <c r="ER16">
        <v>15</v>
      </c>
      <c r="ES16">
        <v>10</v>
      </c>
      <c r="ET16">
        <v>0</v>
      </c>
      <c r="EU16">
        <v>5</v>
      </c>
      <c r="EV16">
        <v>0</v>
      </c>
      <c r="EW16">
        <v>30</v>
      </c>
      <c r="EX16">
        <v>15</v>
      </c>
      <c r="EY16">
        <v>10</v>
      </c>
      <c r="EZ16">
        <v>15</v>
      </c>
      <c r="FA16">
        <v>15</v>
      </c>
      <c r="FB16">
        <v>10</v>
      </c>
      <c r="FC16">
        <v>15</v>
      </c>
      <c r="FD16">
        <v>15</v>
      </c>
      <c r="FE16">
        <v>25</v>
      </c>
      <c r="FF16">
        <v>10</v>
      </c>
      <c r="FG16">
        <v>20</v>
      </c>
      <c r="FH16">
        <v>30</v>
      </c>
      <c r="FI16">
        <v>25</v>
      </c>
      <c r="FJ16">
        <v>15</v>
      </c>
      <c r="FK16">
        <v>20</v>
      </c>
      <c r="FL16">
        <v>20</v>
      </c>
      <c r="FM16">
        <v>15</v>
      </c>
      <c r="FN16">
        <v>25</v>
      </c>
      <c r="FO16">
        <v>0</v>
      </c>
      <c r="FP16">
        <v>0</v>
      </c>
      <c r="FQ16">
        <v>6362</v>
      </c>
      <c r="FR16">
        <v>7029</v>
      </c>
      <c r="FS16">
        <v>7570</v>
      </c>
      <c r="FT16">
        <v>7907</v>
      </c>
      <c r="FU16">
        <v>8194</v>
      </c>
      <c r="FV16">
        <v>8373</v>
      </c>
      <c r="FW16">
        <v>8483</v>
      </c>
      <c r="FX16">
        <v>8667</v>
      </c>
      <c r="FY16">
        <v>8738</v>
      </c>
      <c r="FZ16">
        <v>8772</v>
      </c>
      <c r="GA16">
        <v>8781</v>
      </c>
      <c r="GB16">
        <v>8802</v>
      </c>
      <c r="GC16">
        <v>8826</v>
      </c>
      <c r="GD16">
        <v>8763</v>
      </c>
      <c r="GE16">
        <v>8719</v>
      </c>
      <c r="GF16">
        <v>8646</v>
      </c>
      <c r="GG16">
        <v>8537</v>
      </c>
      <c r="GH16">
        <v>8494</v>
      </c>
      <c r="GI16">
        <v>8440</v>
      </c>
      <c r="GJ16">
        <v>8447</v>
      </c>
      <c r="GK16">
        <v>8406</v>
      </c>
      <c r="GL16">
        <v>8367</v>
      </c>
      <c r="GM16">
        <v>8334</v>
      </c>
      <c r="GN16">
        <v>8253</v>
      </c>
      <c r="GO16">
        <v>8249</v>
      </c>
      <c r="GP16">
        <v>8242</v>
      </c>
      <c r="GQ16">
        <v>0</v>
      </c>
      <c r="GR16">
        <v>0</v>
      </c>
      <c r="GS16">
        <v>596</v>
      </c>
      <c r="GT16">
        <v>937</v>
      </c>
      <c r="GU16">
        <v>1349</v>
      </c>
      <c r="GV16">
        <v>1753</v>
      </c>
      <c r="GW16">
        <v>2146</v>
      </c>
      <c r="GX16">
        <v>2565</v>
      </c>
      <c r="GY16">
        <v>2961</v>
      </c>
      <c r="GZ16">
        <v>3276</v>
      </c>
      <c r="HA16">
        <v>3648</v>
      </c>
      <c r="HB16">
        <v>3987</v>
      </c>
      <c r="HC16">
        <v>4339</v>
      </c>
      <c r="HD16">
        <v>4627</v>
      </c>
      <c r="HE16">
        <v>4844</v>
      </c>
      <c r="HF16">
        <v>5132</v>
      </c>
      <c r="HG16">
        <v>5377</v>
      </c>
      <c r="HH16">
        <v>5591</v>
      </c>
      <c r="HI16">
        <v>5836</v>
      </c>
      <c r="HJ16">
        <v>5972</v>
      </c>
      <c r="HK16">
        <v>6141</v>
      </c>
      <c r="HL16">
        <v>6253</v>
      </c>
      <c r="HM16">
        <v>6403</v>
      </c>
      <c r="HN16">
        <v>6453</v>
      </c>
      <c r="HO16">
        <v>6513</v>
      </c>
      <c r="HP16">
        <v>6673</v>
      </c>
      <c r="HQ16">
        <v>6707</v>
      </c>
      <c r="HR16">
        <v>6757</v>
      </c>
      <c r="HS16">
        <v>0</v>
      </c>
      <c r="HT16">
        <v>0</v>
      </c>
      <c r="HU16">
        <v>52</v>
      </c>
      <c r="HV16">
        <v>78</v>
      </c>
      <c r="HW16">
        <v>102</v>
      </c>
      <c r="HX16">
        <v>150</v>
      </c>
      <c r="HY16">
        <v>183</v>
      </c>
      <c r="HZ16">
        <v>215</v>
      </c>
      <c r="IA16">
        <v>263</v>
      </c>
      <c r="IB16">
        <v>329</v>
      </c>
      <c r="IC16">
        <v>376</v>
      </c>
      <c r="ID16">
        <v>446</v>
      </c>
      <c r="IE16">
        <v>490</v>
      </c>
      <c r="IF16">
        <v>541</v>
      </c>
      <c r="IG16">
        <v>614</v>
      </c>
      <c r="IH16">
        <v>669</v>
      </c>
      <c r="II16">
        <v>717</v>
      </c>
      <c r="IJ16">
        <v>781</v>
      </c>
      <c r="IK16">
        <v>858</v>
      </c>
      <c r="IL16">
        <v>945</v>
      </c>
      <c r="IM16">
        <v>1011</v>
      </c>
      <c r="IN16">
        <v>1061</v>
      </c>
      <c r="IO16">
        <v>1116</v>
      </c>
      <c r="IP16">
        <v>1164</v>
      </c>
      <c r="IQ16">
        <v>1218</v>
      </c>
      <c r="IR16">
        <v>1251</v>
      </c>
      <c r="IS16">
        <v>1314</v>
      </c>
      <c r="IT16">
        <v>1338</v>
      </c>
      <c r="IU16">
        <v>0</v>
      </c>
      <c r="IV16">
        <v>0</v>
      </c>
      <c r="IW16">
        <v>9</v>
      </c>
      <c r="IX16">
        <v>4</v>
      </c>
      <c r="IY16">
        <v>3</v>
      </c>
      <c r="IZ16">
        <v>6</v>
      </c>
      <c r="JA16">
        <v>7</v>
      </c>
      <c r="JB16">
        <v>10</v>
      </c>
      <c r="JC16">
        <v>10</v>
      </c>
      <c r="JD16">
        <v>17</v>
      </c>
      <c r="JE16">
        <v>13</v>
      </c>
      <c r="JF16">
        <v>11</v>
      </c>
      <c r="JG16">
        <v>18</v>
      </c>
      <c r="JH16">
        <v>14</v>
      </c>
      <c r="JI16">
        <v>23</v>
      </c>
      <c r="JJ16">
        <v>30</v>
      </c>
      <c r="JK16">
        <v>33</v>
      </c>
      <c r="JL16">
        <v>33</v>
      </c>
      <c r="JM16">
        <v>37</v>
      </c>
      <c r="JN16">
        <v>52</v>
      </c>
      <c r="JO16">
        <v>39</v>
      </c>
      <c r="JP16">
        <v>43</v>
      </c>
      <c r="JQ16">
        <v>45</v>
      </c>
      <c r="JR16">
        <v>43</v>
      </c>
      <c r="JS16">
        <v>64</v>
      </c>
      <c r="JT16">
        <v>75</v>
      </c>
      <c r="JU16">
        <v>76</v>
      </c>
      <c r="JV16">
        <v>74</v>
      </c>
      <c r="JW16">
        <v>0</v>
      </c>
      <c r="JX16">
        <v>0</v>
      </c>
      <c r="JY16">
        <v>0</v>
      </c>
      <c r="JZ16">
        <v>11</v>
      </c>
      <c r="KA16">
        <v>19</v>
      </c>
      <c r="KB16">
        <v>29</v>
      </c>
      <c r="KC16">
        <v>39</v>
      </c>
      <c r="KD16">
        <v>55</v>
      </c>
      <c r="KE16">
        <v>87</v>
      </c>
      <c r="KF16">
        <v>119</v>
      </c>
      <c r="KG16">
        <v>163</v>
      </c>
      <c r="KH16">
        <v>195</v>
      </c>
      <c r="KI16">
        <v>225</v>
      </c>
      <c r="KJ16">
        <v>274</v>
      </c>
      <c r="KK16">
        <v>316</v>
      </c>
      <c r="KL16">
        <v>360</v>
      </c>
      <c r="KM16">
        <v>425</v>
      </c>
      <c r="KN16">
        <v>496</v>
      </c>
      <c r="KO16">
        <v>558</v>
      </c>
      <c r="KP16">
        <v>623</v>
      </c>
      <c r="KQ16">
        <v>705</v>
      </c>
      <c r="KR16">
        <v>779</v>
      </c>
      <c r="KS16">
        <v>863</v>
      </c>
      <c r="KT16">
        <v>958</v>
      </c>
      <c r="KU16">
        <v>1036</v>
      </c>
      <c r="KV16">
        <v>1124</v>
      </c>
      <c r="KW16">
        <v>1232</v>
      </c>
      <c r="KX16">
        <v>1352</v>
      </c>
      <c r="KY16">
        <v>0</v>
      </c>
      <c r="KZ16">
        <v>0</v>
      </c>
      <c r="LA16">
        <v>0</v>
      </c>
      <c r="LB16">
        <v>238</v>
      </c>
      <c r="LC16">
        <v>466</v>
      </c>
      <c r="LD16">
        <v>678</v>
      </c>
      <c r="LE16">
        <v>867</v>
      </c>
      <c r="LF16">
        <v>1090</v>
      </c>
      <c r="LG16">
        <v>1269</v>
      </c>
      <c r="LH16">
        <v>1442</v>
      </c>
      <c r="LI16">
        <v>1595</v>
      </c>
      <c r="LJ16">
        <v>1763</v>
      </c>
      <c r="LK16">
        <v>1940</v>
      </c>
      <c r="LL16">
        <v>2122</v>
      </c>
      <c r="LM16">
        <v>2270</v>
      </c>
      <c r="LN16">
        <v>2430</v>
      </c>
      <c r="LO16">
        <v>2589</v>
      </c>
      <c r="LP16">
        <v>2738</v>
      </c>
      <c r="LQ16">
        <v>2893</v>
      </c>
      <c r="LR16">
        <v>3047</v>
      </c>
      <c r="LS16">
        <v>3199</v>
      </c>
      <c r="LT16">
        <v>3350</v>
      </c>
      <c r="LU16">
        <v>3485</v>
      </c>
      <c r="LV16">
        <v>3645</v>
      </c>
      <c r="LW16">
        <v>3786</v>
      </c>
      <c r="LX16">
        <v>3942</v>
      </c>
      <c r="LY16">
        <v>4071</v>
      </c>
      <c r="LZ16">
        <v>4186</v>
      </c>
      <c r="MA16">
        <v>0</v>
      </c>
      <c r="MB16">
        <v>0</v>
      </c>
      <c r="MC16">
        <v>1464</v>
      </c>
      <c r="MD16">
        <v>1495</v>
      </c>
      <c r="ME16">
        <v>1528</v>
      </c>
      <c r="MF16">
        <v>1582</v>
      </c>
      <c r="MG16">
        <v>1634</v>
      </c>
      <c r="MH16">
        <v>1694</v>
      </c>
      <c r="MI16">
        <v>1733</v>
      </c>
      <c r="MJ16">
        <v>1802</v>
      </c>
      <c r="MK16">
        <v>1864</v>
      </c>
      <c r="ML16">
        <v>1911</v>
      </c>
      <c r="MM16">
        <v>1946</v>
      </c>
      <c r="MN16">
        <v>1985</v>
      </c>
      <c r="MO16">
        <v>2037</v>
      </c>
      <c r="MP16">
        <v>2093</v>
      </c>
      <c r="MQ16">
        <v>2142</v>
      </c>
      <c r="MR16">
        <v>2182</v>
      </c>
      <c r="MS16">
        <v>2254</v>
      </c>
      <c r="MT16">
        <v>2295</v>
      </c>
      <c r="MU16">
        <v>2362</v>
      </c>
      <c r="MV16">
        <v>2369</v>
      </c>
      <c r="MW16">
        <v>2415</v>
      </c>
      <c r="MX16">
        <v>2419</v>
      </c>
      <c r="MY16">
        <v>2457</v>
      </c>
      <c r="MZ16">
        <v>2483</v>
      </c>
      <c r="NA16">
        <v>2537</v>
      </c>
      <c r="NB16">
        <v>2546</v>
      </c>
      <c r="NC16">
        <v>0</v>
      </c>
      <c r="ND16">
        <v>0</v>
      </c>
      <c r="NE16">
        <v>0</v>
      </c>
      <c r="NF16">
        <v>44</v>
      </c>
      <c r="NG16">
        <v>80</v>
      </c>
      <c r="NH16">
        <v>125</v>
      </c>
      <c r="NI16">
        <v>173</v>
      </c>
      <c r="NJ16">
        <v>211</v>
      </c>
      <c r="NK16">
        <v>259</v>
      </c>
      <c r="NL16">
        <v>307</v>
      </c>
      <c r="NM16">
        <v>360</v>
      </c>
      <c r="NN16">
        <v>412</v>
      </c>
      <c r="NO16">
        <v>469</v>
      </c>
      <c r="NP16">
        <v>540</v>
      </c>
      <c r="NQ16">
        <v>610</v>
      </c>
      <c r="NR16">
        <v>682</v>
      </c>
      <c r="NS16">
        <v>735</v>
      </c>
      <c r="NT16">
        <v>792</v>
      </c>
      <c r="NU16">
        <v>852</v>
      </c>
      <c r="NV16">
        <v>919</v>
      </c>
      <c r="NW16">
        <v>975</v>
      </c>
      <c r="NX16">
        <v>1038</v>
      </c>
      <c r="NY16">
        <v>1088</v>
      </c>
      <c r="NZ16">
        <v>1179</v>
      </c>
      <c r="OA16">
        <v>1261</v>
      </c>
      <c r="OB16">
        <v>1337</v>
      </c>
      <c r="OC16">
        <v>1409</v>
      </c>
      <c r="OD16">
        <v>1499</v>
      </c>
      <c r="OE16">
        <v>0</v>
      </c>
      <c r="OF16">
        <v>0</v>
      </c>
      <c r="OG16">
        <v>2112</v>
      </c>
      <c r="OH16">
        <v>2205</v>
      </c>
      <c r="OI16">
        <v>2314</v>
      </c>
      <c r="OJ16">
        <v>2415</v>
      </c>
      <c r="OK16">
        <v>2508</v>
      </c>
      <c r="OL16">
        <v>2633</v>
      </c>
      <c r="OM16">
        <v>2736</v>
      </c>
      <c r="ON16">
        <v>2841</v>
      </c>
      <c r="OO16">
        <v>2966</v>
      </c>
      <c r="OP16">
        <v>3095</v>
      </c>
      <c r="OQ16">
        <v>3215</v>
      </c>
      <c r="OR16">
        <v>3364</v>
      </c>
      <c r="OS16">
        <v>3461</v>
      </c>
      <c r="OT16">
        <v>3551</v>
      </c>
      <c r="OU16">
        <v>3671</v>
      </c>
      <c r="OV16">
        <v>3757</v>
      </c>
      <c r="OW16">
        <v>3841</v>
      </c>
      <c r="OX16">
        <v>3934</v>
      </c>
      <c r="OY16">
        <v>4009</v>
      </c>
      <c r="OZ16">
        <v>4115</v>
      </c>
      <c r="PA16">
        <v>4197</v>
      </c>
      <c r="PB16">
        <v>4212</v>
      </c>
      <c r="PC16">
        <v>4256</v>
      </c>
      <c r="PD16">
        <v>4330</v>
      </c>
      <c r="PE16">
        <v>4397</v>
      </c>
      <c r="PF16">
        <v>4441</v>
      </c>
      <c r="PG16">
        <v>0</v>
      </c>
      <c r="PH16">
        <v>0</v>
      </c>
      <c r="PI16">
        <v>0</v>
      </c>
      <c r="PJ16">
        <v>47</v>
      </c>
      <c r="PK16">
        <v>94</v>
      </c>
      <c r="PL16">
        <v>151</v>
      </c>
      <c r="PM16">
        <v>209</v>
      </c>
      <c r="PN16">
        <v>257</v>
      </c>
      <c r="PO16">
        <v>321</v>
      </c>
      <c r="PP16">
        <v>377</v>
      </c>
      <c r="PQ16">
        <v>444</v>
      </c>
      <c r="PR16">
        <v>522</v>
      </c>
      <c r="PS16">
        <v>591</v>
      </c>
      <c r="PT16">
        <v>651</v>
      </c>
      <c r="PU16">
        <v>731</v>
      </c>
      <c r="PV16">
        <v>809</v>
      </c>
      <c r="PW16">
        <v>892</v>
      </c>
      <c r="PX16">
        <v>984</v>
      </c>
      <c r="PY16">
        <v>1074</v>
      </c>
      <c r="PZ16">
        <v>1172</v>
      </c>
      <c r="QA16">
        <v>1262</v>
      </c>
      <c r="QB16">
        <v>1363</v>
      </c>
      <c r="QC16">
        <v>1452</v>
      </c>
      <c r="QD16">
        <v>1566</v>
      </c>
      <c r="QE16">
        <v>1663</v>
      </c>
      <c r="QF16">
        <v>1773</v>
      </c>
      <c r="QG16">
        <v>1876</v>
      </c>
      <c r="QH16">
        <v>1985</v>
      </c>
      <c r="QI16">
        <v>0</v>
      </c>
      <c r="QJ16">
        <v>0</v>
      </c>
      <c r="QK16">
        <v>7407</v>
      </c>
      <c r="QL16">
        <v>7940</v>
      </c>
      <c r="QM16">
        <v>8268</v>
      </c>
      <c r="QN16">
        <v>8431</v>
      </c>
      <c r="QO16">
        <v>8512</v>
      </c>
      <c r="QP16">
        <v>8495</v>
      </c>
      <c r="QQ16">
        <v>8429</v>
      </c>
      <c r="QR16">
        <v>8444</v>
      </c>
      <c r="QS16">
        <v>8374</v>
      </c>
      <c r="QT16">
        <v>8314</v>
      </c>
      <c r="QU16">
        <v>8259</v>
      </c>
      <c r="QV16">
        <v>8179</v>
      </c>
      <c r="QW16">
        <v>8143</v>
      </c>
      <c r="QX16">
        <v>8088</v>
      </c>
      <c r="QY16">
        <v>8011</v>
      </c>
      <c r="QZ16">
        <v>7886</v>
      </c>
      <c r="RA16">
        <v>7870</v>
      </c>
      <c r="RB16">
        <v>7821</v>
      </c>
      <c r="RC16">
        <v>7830</v>
      </c>
      <c r="RD16">
        <v>7787</v>
      </c>
      <c r="RE16">
        <v>7866</v>
      </c>
      <c r="RF16">
        <v>7813</v>
      </c>
      <c r="RG16">
        <v>7811</v>
      </c>
      <c r="RH16">
        <v>7829</v>
      </c>
      <c r="RI16">
        <v>7756</v>
      </c>
      <c r="RJ16">
        <v>7786</v>
      </c>
      <c r="RK16">
        <v>0</v>
      </c>
      <c r="RL16">
        <v>0</v>
      </c>
      <c r="RM16">
        <v>8538</v>
      </c>
      <c r="RN16">
        <v>8722</v>
      </c>
      <c r="RO16">
        <v>8982</v>
      </c>
      <c r="RP16">
        <v>9253</v>
      </c>
      <c r="RQ16">
        <v>9513</v>
      </c>
      <c r="RR16">
        <v>9765</v>
      </c>
      <c r="RS16">
        <v>9995</v>
      </c>
      <c r="RT16">
        <v>10216</v>
      </c>
      <c r="RU16">
        <v>10471</v>
      </c>
      <c r="RV16">
        <v>10711</v>
      </c>
      <c r="RW16">
        <v>10905</v>
      </c>
      <c r="RX16">
        <v>11090</v>
      </c>
      <c r="RY16">
        <v>11255</v>
      </c>
      <c r="RZ16">
        <v>11400</v>
      </c>
      <c r="SA16">
        <v>11498</v>
      </c>
      <c r="SB16">
        <v>11643</v>
      </c>
      <c r="SC16">
        <v>11759</v>
      </c>
      <c r="SD16">
        <v>11846</v>
      </c>
      <c r="SE16">
        <v>11885</v>
      </c>
      <c r="SF16">
        <v>11931</v>
      </c>
      <c r="SG16">
        <v>11958</v>
      </c>
      <c r="SH16">
        <v>11987</v>
      </c>
      <c r="SI16">
        <v>12022</v>
      </c>
      <c r="SJ16">
        <v>12021</v>
      </c>
      <c r="SK16">
        <v>12087</v>
      </c>
      <c r="SL16">
        <v>12058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578183.99060000002</v>
      </c>
      <c r="SU16">
        <v>568718.31350000005</v>
      </c>
      <c r="SV16">
        <v>564130.15899999999</v>
      </c>
      <c r="SW16">
        <v>552185.93119999999</v>
      </c>
      <c r="SX16">
        <v>538188.84909999999</v>
      </c>
      <c r="SY16">
        <v>523049.54019999999</v>
      </c>
      <c r="SZ16">
        <v>509029.54119999998</v>
      </c>
      <c r="TA16">
        <v>495550.95929999999</v>
      </c>
      <c r="TB16">
        <v>477683.2193</v>
      </c>
      <c r="TC16">
        <v>461441.47440000001</v>
      </c>
      <c r="TD16">
        <v>444250.5306</v>
      </c>
      <c r="TE16">
        <v>425873.6606</v>
      </c>
      <c r="TF16">
        <v>411386.9693</v>
      </c>
      <c r="TG16">
        <v>396865.63679999998</v>
      </c>
      <c r="TH16">
        <v>385626.01049999997</v>
      </c>
      <c r="TI16">
        <v>372576.95260000002</v>
      </c>
      <c r="TJ16">
        <v>360046.95699999999</v>
      </c>
      <c r="TK16">
        <v>348181.46409999998</v>
      </c>
      <c r="TL16">
        <v>334754.76799999998</v>
      </c>
      <c r="TM16">
        <v>324847.10840000003</v>
      </c>
      <c r="TN16">
        <v>315117.90980000002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781307.59470000002</v>
      </c>
      <c r="TW16">
        <v>875660.70059999998</v>
      </c>
      <c r="TX16">
        <v>940598.14980000001</v>
      </c>
      <c r="TY16">
        <v>1020000</v>
      </c>
      <c r="TZ16">
        <v>1080000</v>
      </c>
      <c r="UA16">
        <v>1140000</v>
      </c>
      <c r="UB16">
        <v>1180000</v>
      </c>
      <c r="UC16">
        <v>1200000</v>
      </c>
      <c r="UD16">
        <v>1230000</v>
      </c>
      <c r="UE16">
        <v>1260000</v>
      </c>
      <c r="UF16">
        <v>1270000</v>
      </c>
      <c r="UG16">
        <v>1280000</v>
      </c>
      <c r="UH16">
        <v>1280000</v>
      </c>
      <c r="UI16">
        <v>1270000</v>
      </c>
      <c r="UJ16">
        <v>1260000</v>
      </c>
      <c r="UK16">
        <v>1250000</v>
      </c>
      <c r="UL16">
        <v>1220000</v>
      </c>
      <c r="UM16">
        <v>1200000</v>
      </c>
      <c r="UN16">
        <v>1190000</v>
      </c>
      <c r="UO16">
        <v>1170000</v>
      </c>
      <c r="UP16">
        <v>1140000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892844.59080000001</v>
      </c>
      <c r="UY16">
        <v>1060000</v>
      </c>
      <c r="UZ16">
        <v>1290000</v>
      </c>
      <c r="VA16">
        <v>1430000</v>
      </c>
      <c r="VB16">
        <v>1650000</v>
      </c>
      <c r="VC16">
        <v>1760000</v>
      </c>
      <c r="VD16">
        <v>1880000</v>
      </c>
      <c r="VE16">
        <v>2070000</v>
      </c>
      <c r="VF16">
        <v>2190000</v>
      </c>
      <c r="VG16">
        <v>2280000</v>
      </c>
      <c r="VH16">
        <v>2410000</v>
      </c>
      <c r="VI16">
        <v>2570000</v>
      </c>
      <c r="VJ16">
        <v>2750000</v>
      </c>
      <c r="VK16">
        <v>2860000</v>
      </c>
      <c r="VL16">
        <v>2910000</v>
      </c>
      <c r="VM16">
        <v>2970000</v>
      </c>
      <c r="VN16">
        <v>3010000</v>
      </c>
      <c r="VO16">
        <v>3060000</v>
      </c>
      <c r="VP16">
        <v>3050000</v>
      </c>
      <c r="VQ16">
        <v>3110000</v>
      </c>
      <c r="VR16">
        <v>3080000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566983.23149999999</v>
      </c>
      <c r="WA16">
        <v>550469.1568</v>
      </c>
      <c r="WB16">
        <v>908541.32669999998</v>
      </c>
      <c r="WC16">
        <v>674530.96790000005</v>
      </c>
      <c r="WD16">
        <v>554132.98329999996</v>
      </c>
      <c r="WE16">
        <v>880352.4889</v>
      </c>
      <c r="WF16">
        <v>664775.34219999996</v>
      </c>
      <c r="WG16">
        <v>1060000</v>
      </c>
      <c r="WH16">
        <v>1340000</v>
      </c>
      <c r="WI16">
        <v>1430000</v>
      </c>
      <c r="WJ16">
        <v>1390000</v>
      </c>
      <c r="WK16">
        <v>1520000</v>
      </c>
      <c r="WL16">
        <v>2070000</v>
      </c>
      <c r="WM16">
        <v>1510000</v>
      </c>
      <c r="WN16">
        <v>1610000</v>
      </c>
      <c r="WO16">
        <v>1640000</v>
      </c>
      <c r="WP16">
        <v>1520000</v>
      </c>
      <c r="WQ16">
        <v>2200000</v>
      </c>
      <c r="WR16">
        <v>2500000</v>
      </c>
      <c r="WS16">
        <v>2460000</v>
      </c>
      <c r="WT16">
        <v>2320000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42000000</v>
      </c>
      <c r="ZG16">
        <v>41700000</v>
      </c>
      <c r="ZH16">
        <v>42100000</v>
      </c>
      <c r="ZI16">
        <v>42300000</v>
      </c>
      <c r="ZJ16">
        <v>42100000</v>
      </c>
      <c r="ZK16">
        <v>41600000</v>
      </c>
      <c r="ZL16">
        <v>41200000</v>
      </c>
      <c r="ZM16">
        <v>41000000</v>
      </c>
      <c r="ZN16">
        <v>40900000</v>
      </c>
      <c r="ZO16">
        <v>40700000</v>
      </c>
      <c r="ZP16">
        <v>40200000</v>
      </c>
      <c r="ZQ16">
        <v>40300000</v>
      </c>
      <c r="ZR16">
        <v>39900000</v>
      </c>
      <c r="ZS16">
        <v>39800000</v>
      </c>
      <c r="ZT16">
        <v>38800000</v>
      </c>
      <c r="ZU16">
        <v>38400000</v>
      </c>
      <c r="ZV16">
        <v>37300000</v>
      </c>
      <c r="ZW16">
        <v>36800000</v>
      </c>
      <c r="ZX16">
        <v>36100000</v>
      </c>
      <c r="ZY16">
        <v>35800000</v>
      </c>
      <c r="ZZ16">
        <v>34900000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26400000</v>
      </c>
      <c r="ABK16">
        <v>26600000</v>
      </c>
      <c r="ABL16">
        <v>26800000</v>
      </c>
      <c r="ABM16">
        <v>27200000</v>
      </c>
      <c r="ABN16">
        <v>27500000</v>
      </c>
      <c r="ABO16">
        <v>27800000</v>
      </c>
      <c r="ABP16">
        <v>28200000</v>
      </c>
      <c r="ABQ16">
        <v>28200000</v>
      </c>
      <c r="ABR16">
        <v>28100000</v>
      </c>
      <c r="ABS16">
        <v>28200000</v>
      </c>
      <c r="ABT16">
        <v>28000000</v>
      </c>
      <c r="ABU16">
        <v>27800000</v>
      </c>
      <c r="ABV16">
        <v>27600000</v>
      </c>
      <c r="ABW16">
        <v>27300000</v>
      </c>
      <c r="ABX16">
        <v>27200000</v>
      </c>
      <c r="ABY16">
        <v>27000000</v>
      </c>
      <c r="ABZ16">
        <v>26300000</v>
      </c>
      <c r="ACA16">
        <v>25800000</v>
      </c>
      <c r="ACB16">
        <v>25500000</v>
      </c>
      <c r="ACC16">
        <v>25100000</v>
      </c>
      <c r="ACD16">
        <v>24600000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4080000</v>
      </c>
      <c r="ADO16">
        <v>3930000</v>
      </c>
      <c r="ADP16">
        <v>3830000</v>
      </c>
      <c r="ADQ16">
        <v>3680000</v>
      </c>
      <c r="ADR16">
        <v>3550000</v>
      </c>
      <c r="ADS16">
        <v>3430000</v>
      </c>
      <c r="ADT16">
        <v>3290000</v>
      </c>
      <c r="ADU16">
        <v>3180000</v>
      </c>
      <c r="ADV16">
        <v>3070000</v>
      </c>
      <c r="ADW16">
        <v>2950000</v>
      </c>
      <c r="ADX16">
        <v>2820000</v>
      </c>
      <c r="ADY16">
        <v>2730000</v>
      </c>
      <c r="ADZ16">
        <v>2640000</v>
      </c>
      <c r="AEA16">
        <v>2560000</v>
      </c>
      <c r="AEB16">
        <v>2480000</v>
      </c>
      <c r="AEC16">
        <v>2430000</v>
      </c>
      <c r="AED16">
        <v>2340000</v>
      </c>
      <c r="AEE16">
        <v>2270000</v>
      </c>
      <c r="AEF16">
        <v>2210000</v>
      </c>
      <c r="AEG16">
        <v>2130000</v>
      </c>
      <c r="AEH16">
        <v>2070000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6670000</v>
      </c>
      <c r="AEQ16">
        <v>6620000</v>
      </c>
      <c r="AER16">
        <v>6570000</v>
      </c>
      <c r="AES16">
        <v>6540000</v>
      </c>
      <c r="AET16">
        <v>6500000</v>
      </c>
      <c r="AEU16">
        <v>6420000</v>
      </c>
      <c r="AEV16">
        <v>6340000</v>
      </c>
      <c r="AEW16">
        <v>6250000</v>
      </c>
      <c r="AEX16">
        <v>6140000</v>
      </c>
      <c r="AEY16">
        <v>6020000</v>
      </c>
      <c r="AEZ16">
        <v>5910000</v>
      </c>
      <c r="AFA16">
        <v>5800000</v>
      </c>
      <c r="AFB16">
        <v>5670000</v>
      </c>
      <c r="AFC16">
        <v>5520000</v>
      </c>
      <c r="AFD16">
        <v>5380000</v>
      </c>
      <c r="AFE16">
        <v>5240000</v>
      </c>
      <c r="AFF16">
        <v>5100000</v>
      </c>
      <c r="AFG16">
        <v>4970000</v>
      </c>
      <c r="AFH16">
        <v>4820000</v>
      </c>
      <c r="AFI16">
        <v>4710000</v>
      </c>
      <c r="AFJ16">
        <v>4560000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410.32016709999999</v>
      </c>
      <c r="AGU16">
        <v>459.87169130000001</v>
      </c>
      <c r="AGV16">
        <v>493.97496280000001</v>
      </c>
      <c r="AGW16">
        <v>534.04597850000005</v>
      </c>
      <c r="AGX16">
        <v>566.67340430000002</v>
      </c>
      <c r="AGY16">
        <v>598.74103000000002</v>
      </c>
      <c r="AGZ16">
        <v>619.8857385</v>
      </c>
      <c r="AHA16">
        <v>630.05585980000001</v>
      </c>
      <c r="AHB16">
        <v>648.07361969999999</v>
      </c>
      <c r="AHC16">
        <v>659.23538080000003</v>
      </c>
      <c r="AHD16">
        <v>665.50716990000001</v>
      </c>
      <c r="AHE16">
        <v>674.43687120000004</v>
      </c>
      <c r="AHF16">
        <v>670.05213619999995</v>
      </c>
      <c r="AHG16">
        <v>668.94539699999996</v>
      </c>
      <c r="AHH16">
        <v>661.30647699999997</v>
      </c>
      <c r="AHI16">
        <v>657.44681349999996</v>
      </c>
      <c r="AHJ16">
        <v>643.28224290000003</v>
      </c>
      <c r="AHK16">
        <v>630.35289490000002</v>
      </c>
      <c r="AHL16">
        <v>627.02747869999996</v>
      </c>
      <c r="AHM16">
        <v>611.86629489999996</v>
      </c>
      <c r="AHN16">
        <v>598.47349099999997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58.635589160000002</v>
      </c>
      <c r="AHW16">
        <v>69.637209080000005</v>
      </c>
      <c r="AHX16">
        <v>84.575443120000003</v>
      </c>
      <c r="AHY16">
        <v>93.842377940000006</v>
      </c>
      <c r="AHZ16">
        <v>108.0709062</v>
      </c>
      <c r="AIA16">
        <v>115.27437860000001</v>
      </c>
      <c r="AIB16">
        <v>123.56536319999999</v>
      </c>
      <c r="AIC16">
        <v>136.15407110000001</v>
      </c>
      <c r="AID16">
        <v>144.0294007</v>
      </c>
      <c r="AIE16">
        <v>149.8673288</v>
      </c>
      <c r="AIF16">
        <v>158.48991050000001</v>
      </c>
      <c r="AIG16">
        <v>169.0443459</v>
      </c>
      <c r="AIH16">
        <v>180.7623361</v>
      </c>
      <c r="AII16">
        <v>187.75437590000001</v>
      </c>
      <c r="AIJ16">
        <v>191.3009256</v>
      </c>
      <c r="AIK16">
        <v>195.35685599999999</v>
      </c>
      <c r="AIL16">
        <v>197.82456450000001</v>
      </c>
      <c r="AIM16">
        <v>200.97280850000001</v>
      </c>
      <c r="AIN16">
        <v>200.40571320000001</v>
      </c>
      <c r="AIO16">
        <v>204.367075</v>
      </c>
      <c r="AIP16">
        <v>202.0386475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3.1095568899999999</v>
      </c>
      <c r="AIY16">
        <v>3.0189872709999999</v>
      </c>
      <c r="AIZ16">
        <v>4.9827945260000002</v>
      </c>
      <c r="AJA16">
        <v>3.699390567</v>
      </c>
      <c r="AJB16">
        <v>3.0390811229999999</v>
      </c>
      <c r="AJC16">
        <v>4.8281959590000003</v>
      </c>
      <c r="AJD16">
        <v>3.6458869159999998</v>
      </c>
      <c r="AJE16">
        <v>5.8152149150000003</v>
      </c>
      <c r="AJF16">
        <v>7.3641387700000003</v>
      </c>
      <c r="AJG16">
        <v>7.86461422</v>
      </c>
      <c r="AJH16">
        <v>7.6355477870000001</v>
      </c>
      <c r="AJI16">
        <v>8.3117172139999997</v>
      </c>
      <c r="AJJ16">
        <v>11.34109932</v>
      </c>
      <c r="AJK16">
        <v>8.2580820300000006</v>
      </c>
      <c r="AJL16">
        <v>8.83986874</v>
      </c>
      <c r="AJM16">
        <v>8.9815780830000005</v>
      </c>
      <c r="AJN16">
        <v>8.332424112</v>
      </c>
      <c r="AJO16">
        <v>12.040531570000001</v>
      </c>
      <c r="AJP16">
        <v>13.69902712</v>
      </c>
      <c r="AJQ16">
        <v>13.47736001</v>
      </c>
      <c r="AJR16">
        <v>12.74047829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284.700605</v>
      </c>
      <c r="AKA16">
        <v>482.90886280000001</v>
      </c>
      <c r="AKB16">
        <v>399.91755819999997</v>
      </c>
      <c r="AKC16">
        <v>642.68455640000002</v>
      </c>
      <c r="AKD16">
        <v>465.83555150000001</v>
      </c>
      <c r="AKE16">
        <v>427.61603630000002</v>
      </c>
      <c r="AKF16">
        <v>611.78634509999995</v>
      </c>
      <c r="AKG16">
        <v>561.58768599999996</v>
      </c>
      <c r="AKH16">
        <v>464.69509410000001</v>
      </c>
      <c r="AKI16">
        <v>753.78483730000005</v>
      </c>
      <c r="AKJ16">
        <v>799.22882579999998</v>
      </c>
      <c r="AKK16">
        <v>722.50865999999996</v>
      </c>
      <c r="AKL16">
        <v>709.01276729999995</v>
      </c>
      <c r="AKM16">
        <v>848.31863759999999</v>
      </c>
      <c r="AKN16">
        <v>678.35760979999998</v>
      </c>
      <c r="AKO16">
        <v>739.65731119999998</v>
      </c>
      <c r="AKP16">
        <v>800.41288399999996</v>
      </c>
      <c r="AKQ16">
        <v>664.15995499999997</v>
      </c>
      <c r="AKR16">
        <v>731.53478040000005</v>
      </c>
      <c r="AKS16">
        <v>819.76039849999995</v>
      </c>
      <c r="AKT16">
        <v>892.61447290000001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132.87239779999999</v>
      </c>
      <c r="AME16">
        <v>131.97227530000001</v>
      </c>
      <c r="AMF16">
        <v>133.22990050000001</v>
      </c>
      <c r="AMG16">
        <v>133.79984189999999</v>
      </c>
      <c r="AMH16">
        <v>133.17820420000001</v>
      </c>
      <c r="AMI16">
        <v>131.66734510000001</v>
      </c>
      <c r="AMJ16">
        <v>130.39427649999999</v>
      </c>
      <c r="AMK16">
        <v>129.91276379999999</v>
      </c>
      <c r="AML16">
        <v>129.59635800000001</v>
      </c>
      <c r="AMM16">
        <v>128.76736550000001</v>
      </c>
      <c r="AMN16">
        <v>127.3514416</v>
      </c>
      <c r="AMO16">
        <v>127.7220281</v>
      </c>
      <c r="AMP16">
        <v>126.2575506</v>
      </c>
      <c r="AMQ16">
        <v>126.1587387</v>
      </c>
      <c r="AMR16">
        <v>122.8472053</v>
      </c>
      <c r="AMS16">
        <v>121.5850368</v>
      </c>
      <c r="AMT16">
        <v>118.2392426</v>
      </c>
      <c r="AMU16">
        <v>116.5986985</v>
      </c>
      <c r="AMV16">
        <v>114.4005312</v>
      </c>
      <c r="AMW16">
        <v>113.4839814</v>
      </c>
      <c r="AMX16">
        <v>110.5694811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279.03063409999999</v>
      </c>
      <c r="ANG16">
        <v>326.99595310000001</v>
      </c>
      <c r="ANH16">
        <v>298.58904139999999</v>
      </c>
      <c r="ANI16">
        <v>319.1386708</v>
      </c>
      <c r="ANJ16">
        <v>263.98931110000001</v>
      </c>
      <c r="ANK16">
        <v>295.48631669999997</v>
      </c>
      <c r="ANL16">
        <v>432.52672740000003</v>
      </c>
      <c r="ANM16">
        <v>382.22625640000001</v>
      </c>
      <c r="ANN16">
        <v>368.37587669999999</v>
      </c>
      <c r="ANO16">
        <v>258.98143549999998</v>
      </c>
      <c r="ANP16">
        <v>283.21005200000002</v>
      </c>
      <c r="ANQ16">
        <v>221.82819119999999</v>
      </c>
      <c r="ANR16">
        <v>254.3929449</v>
      </c>
      <c r="ANS16">
        <v>209.50841610000001</v>
      </c>
      <c r="ANT16">
        <v>243.54886010000001</v>
      </c>
      <c r="ANU16">
        <v>164.12843040000001</v>
      </c>
      <c r="ANV16">
        <v>322.6253749</v>
      </c>
      <c r="ANW16">
        <v>288.85904110000001</v>
      </c>
      <c r="ANX16">
        <v>225.62639139999999</v>
      </c>
      <c r="ANY16">
        <v>214.9894918</v>
      </c>
      <c r="ANZ16">
        <v>274.64490660000001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43.39016187</v>
      </c>
      <c r="AOI16">
        <v>43.774307010000001</v>
      </c>
      <c r="AOJ16">
        <v>44.130332070000001</v>
      </c>
      <c r="AOK16">
        <v>44.730101509999997</v>
      </c>
      <c r="AOL16">
        <v>45.316062350000003</v>
      </c>
      <c r="AOM16">
        <v>45.7020062</v>
      </c>
      <c r="AON16">
        <v>46.427259620000001</v>
      </c>
      <c r="AOO16">
        <v>46.374734629999999</v>
      </c>
      <c r="AOP16">
        <v>46.194820700000001</v>
      </c>
      <c r="AOQ16">
        <v>46.364947600000001</v>
      </c>
      <c r="AOR16">
        <v>46.069060870000001</v>
      </c>
      <c r="AOS16">
        <v>45.72726711</v>
      </c>
      <c r="AOT16">
        <v>45.470326249999999</v>
      </c>
      <c r="AOU16">
        <v>44.987571119999998</v>
      </c>
      <c r="AOV16">
        <v>44.832102319999997</v>
      </c>
      <c r="AOW16">
        <v>44.393665949999999</v>
      </c>
      <c r="AOX16">
        <v>43.25468746</v>
      </c>
      <c r="AOY16">
        <v>42.433534760000001</v>
      </c>
      <c r="AOZ16">
        <v>41.913918330000001</v>
      </c>
      <c r="APA16">
        <v>41.322787259999998</v>
      </c>
      <c r="APB16">
        <v>40.520676770000001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494.54654190000002</v>
      </c>
      <c r="APK16">
        <v>564.07885839999994</v>
      </c>
      <c r="APL16">
        <v>578.67196620000004</v>
      </c>
      <c r="APM16">
        <v>583.66538509999998</v>
      </c>
      <c r="APN16">
        <v>729.09356720000005</v>
      </c>
      <c r="APO16">
        <v>556.46708379999995</v>
      </c>
      <c r="APP16">
        <v>494.07539919999999</v>
      </c>
      <c r="APQ16">
        <v>625.59733979999999</v>
      </c>
      <c r="APR16">
        <v>571.91699989999995</v>
      </c>
      <c r="APS16">
        <v>625.30641179999998</v>
      </c>
      <c r="APT16">
        <v>619.68548869999995</v>
      </c>
      <c r="APU16">
        <v>594.41071190000002</v>
      </c>
      <c r="APV16">
        <v>695.87729779999995</v>
      </c>
      <c r="APW16">
        <v>571.20236290000003</v>
      </c>
      <c r="APX16">
        <v>639.48506569999995</v>
      </c>
      <c r="APY16">
        <v>562.14785910000001</v>
      </c>
      <c r="APZ16">
        <v>668.59173139999996</v>
      </c>
      <c r="AQA16">
        <v>546.33660899999995</v>
      </c>
      <c r="AQB16">
        <v>595.58110290000002</v>
      </c>
      <c r="AQC16">
        <v>517.07227450000005</v>
      </c>
      <c r="AQD16">
        <v>574.22304380000003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179.40339990000001</v>
      </c>
      <c r="ARO16">
        <v>178.28056240000001</v>
      </c>
      <c r="ARP16">
        <v>176.9150813</v>
      </c>
      <c r="ARQ16">
        <v>176.04954499999999</v>
      </c>
      <c r="ARR16">
        <v>174.8394945</v>
      </c>
      <c r="ARS16">
        <v>172.8215787</v>
      </c>
      <c r="ART16">
        <v>170.63441169999999</v>
      </c>
      <c r="ARU16">
        <v>168.129278</v>
      </c>
      <c r="ARV16">
        <v>165.3352572</v>
      </c>
      <c r="ARW16">
        <v>161.8995731</v>
      </c>
      <c r="ARX16">
        <v>159.16628209999999</v>
      </c>
      <c r="ARY16">
        <v>156.06996760000001</v>
      </c>
      <c r="ARZ16">
        <v>152.64530590000001</v>
      </c>
      <c r="ASA16">
        <v>148.68723539999999</v>
      </c>
      <c r="ASB16">
        <v>144.91526039999999</v>
      </c>
      <c r="ASC16">
        <v>141.01282069999999</v>
      </c>
      <c r="ASD16">
        <v>137.23766860000001</v>
      </c>
      <c r="ASE16">
        <v>133.6294944</v>
      </c>
      <c r="ASF16">
        <v>129.72658150000001</v>
      </c>
      <c r="ASG16">
        <v>126.63964199999999</v>
      </c>
      <c r="ASH16">
        <v>122.65611560000001</v>
      </c>
    </row>
    <row r="17" spans="1:1178" x14ac:dyDescent="0.25">
      <c r="A17">
        <v>13</v>
      </c>
      <c r="B17">
        <v>22400</v>
      </c>
      <c r="C17">
        <v>0</v>
      </c>
      <c r="D17">
        <v>0</v>
      </c>
      <c r="E17">
        <v>0</v>
      </c>
      <c r="F17">
        <v>326</v>
      </c>
      <c r="G17">
        <v>273</v>
      </c>
      <c r="H17">
        <v>277</v>
      </c>
      <c r="I17">
        <v>282</v>
      </c>
      <c r="J17">
        <v>300</v>
      </c>
      <c r="K17">
        <v>315</v>
      </c>
      <c r="L17">
        <v>290</v>
      </c>
      <c r="M17">
        <v>269</v>
      </c>
      <c r="N17">
        <v>329</v>
      </c>
      <c r="O17">
        <v>297</v>
      </c>
      <c r="P17">
        <v>303</v>
      </c>
      <c r="Q17">
        <v>286</v>
      </c>
      <c r="R17">
        <v>270</v>
      </c>
      <c r="S17">
        <v>266</v>
      </c>
      <c r="T17">
        <v>274</v>
      </c>
      <c r="U17">
        <v>265</v>
      </c>
      <c r="V17">
        <v>244</v>
      </c>
      <c r="W17">
        <v>262</v>
      </c>
      <c r="X17">
        <v>289</v>
      </c>
      <c r="Y17">
        <v>275</v>
      </c>
      <c r="Z17">
        <v>259</v>
      </c>
      <c r="AA17">
        <v>247</v>
      </c>
      <c r="AB17">
        <v>258</v>
      </c>
      <c r="AC17">
        <v>324</v>
      </c>
      <c r="AD17">
        <v>277</v>
      </c>
      <c r="AE17">
        <v>0</v>
      </c>
      <c r="AF17">
        <v>0</v>
      </c>
      <c r="AG17">
        <v>0</v>
      </c>
      <c r="AH17">
        <v>73</v>
      </c>
      <c r="AI17">
        <v>74</v>
      </c>
      <c r="AJ17">
        <v>80</v>
      </c>
      <c r="AK17">
        <v>80</v>
      </c>
      <c r="AL17">
        <v>86</v>
      </c>
      <c r="AM17">
        <v>71</v>
      </c>
      <c r="AN17">
        <v>106</v>
      </c>
      <c r="AO17">
        <v>94</v>
      </c>
      <c r="AP17">
        <v>93</v>
      </c>
      <c r="AQ17">
        <v>100</v>
      </c>
      <c r="AR17">
        <v>98</v>
      </c>
      <c r="AS17">
        <v>134</v>
      </c>
      <c r="AT17">
        <v>105</v>
      </c>
      <c r="AU17">
        <v>130</v>
      </c>
      <c r="AV17">
        <v>145</v>
      </c>
      <c r="AW17">
        <v>127</v>
      </c>
      <c r="AX17">
        <v>125</v>
      </c>
      <c r="AY17">
        <v>140</v>
      </c>
      <c r="AZ17">
        <v>148</v>
      </c>
      <c r="BA17">
        <v>137</v>
      </c>
      <c r="BB17">
        <v>156</v>
      </c>
      <c r="BC17">
        <v>141</v>
      </c>
      <c r="BD17">
        <v>151</v>
      </c>
      <c r="BE17">
        <v>142</v>
      </c>
      <c r="BF17">
        <v>169</v>
      </c>
      <c r="BG17">
        <v>0</v>
      </c>
      <c r="BH17">
        <v>0</v>
      </c>
      <c r="BI17">
        <v>0</v>
      </c>
      <c r="BJ17">
        <v>176</v>
      </c>
      <c r="BK17">
        <v>150</v>
      </c>
      <c r="BL17">
        <v>151</v>
      </c>
      <c r="BM17">
        <v>176</v>
      </c>
      <c r="BN17">
        <v>149</v>
      </c>
      <c r="BO17">
        <v>169</v>
      </c>
      <c r="BP17">
        <v>150</v>
      </c>
      <c r="BQ17">
        <v>146</v>
      </c>
      <c r="BR17">
        <v>179</v>
      </c>
      <c r="BS17">
        <v>151</v>
      </c>
      <c r="BT17">
        <v>164</v>
      </c>
      <c r="BU17">
        <v>160</v>
      </c>
      <c r="BV17">
        <v>165</v>
      </c>
      <c r="BW17">
        <v>166</v>
      </c>
      <c r="BX17">
        <v>178</v>
      </c>
      <c r="BY17">
        <v>184</v>
      </c>
      <c r="BZ17">
        <v>164</v>
      </c>
      <c r="CA17">
        <v>177</v>
      </c>
      <c r="CB17">
        <v>155</v>
      </c>
      <c r="CC17">
        <v>202</v>
      </c>
      <c r="CD17">
        <v>184</v>
      </c>
      <c r="CE17">
        <v>174</v>
      </c>
      <c r="CF17">
        <v>193</v>
      </c>
      <c r="CG17">
        <v>159</v>
      </c>
      <c r="CH17">
        <v>158</v>
      </c>
      <c r="CI17">
        <v>0</v>
      </c>
      <c r="CJ17">
        <v>0</v>
      </c>
      <c r="CK17">
        <v>0</v>
      </c>
      <c r="CL17">
        <v>33</v>
      </c>
      <c r="CM17">
        <v>29</v>
      </c>
      <c r="CN17">
        <v>33</v>
      </c>
      <c r="CO17">
        <v>34</v>
      </c>
      <c r="CP17">
        <v>44</v>
      </c>
      <c r="CQ17">
        <v>35</v>
      </c>
      <c r="CR17">
        <v>37</v>
      </c>
      <c r="CS17">
        <v>34</v>
      </c>
      <c r="CT17">
        <v>37</v>
      </c>
      <c r="CU17">
        <v>40</v>
      </c>
      <c r="CV17">
        <v>43</v>
      </c>
      <c r="CW17">
        <v>54</v>
      </c>
      <c r="CX17">
        <v>43</v>
      </c>
      <c r="CY17">
        <v>49</v>
      </c>
      <c r="CZ17">
        <v>55</v>
      </c>
      <c r="DA17">
        <v>41</v>
      </c>
      <c r="DB17">
        <v>46</v>
      </c>
      <c r="DC17">
        <v>43</v>
      </c>
      <c r="DD17">
        <v>41</v>
      </c>
      <c r="DE17">
        <v>49</v>
      </c>
      <c r="DF17">
        <v>47</v>
      </c>
      <c r="DG17">
        <v>56</v>
      </c>
      <c r="DH17">
        <v>50</v>
      </c>
      <c r="DI17">
        <v>44</v>
      </c>
      <c r="DJ17">
        <v>62</v>
      </c>
      <c r="DK17">
        <v>0</v>
      </c>
      <c r="DL17">
        <v>0</v>
      </c>
      <c r="DM17">
        <v>0</v>
      </c>
      <c r="DN17">
        <v>2</v>
      </c>
      <c r="DO17">
        <v>0</v>
      </c>
      <c r="DP17">
        <v>2</v>
      </c>
      <c r="DQ17">
        <v>0</v>
      </c>
      <c r="DR17">
        <v>2</v>
      </c>
      <c r="DS17">
        <v>1</v>
      </c>
      <c r="DT17">
        <v>2</v>
      </c>
      <c r="DU17">
        <v>2</v>
      </c>
      <c r="DV17">
        <v>3</v>
      </c>
      <c r="DW17">
        <v>6</v>
      </c>
      <c r="DX17">
        <v>1</v>
      </c>
      <c r="DY17">
        <v>3</v>
      </c>
      <c r="DZ17">
        <v>3</v>
      </c>
      <c r="EA17">
        <v>3</v>
      </c>
      <c r="EB17">
        <v>3</v>
      </c>
      <c r="EC17">
        <v>3</v>
      </c>
      <c r="ED17">
        <v>5</v>
      </c>
      <c r="EE17">
        <v>2</v>
      </c>
      <c r="EF17">
        <v>2</v>
      </c>
      <c r="EG17">
        <v>7</v>
      </c>
      <c r="EH17">
        <v>6</v>
      </c>
      <c r="EI17">
        <v>9</v>
      </c>
      <c r="EJ17">
        <v>6</v>
      </c>
      <c r="EK17">
        <v>4</v>
      </c>
      <c r="EL17">
        <v>5</v>
      </c>
      <c r="EM17">
        <v>0</v>
      </c>
      <c r="EN17">
        <v>0</v>
      </c>
      <c r="EO17">
        <v>0</v>
      </c>
      <c r="EP17">
        <v>25</v>
      </c>
      <c r="EQ17">
        <v>15</v>
      </c>
      <c r="ER17">
        <v>10</v>
      </c>
      <c r="ES17">
        <v>10</v>
      </c>
      <c r="ET17">
        <v>0</v>
      </c>
      <c r="EU17">
        <v>10</v>
      </c>
      <c r="EV17">
        <v>10</v>
      </c>
      <c r="EW17">
        <v>15</v>
      </c>
      <c r="EX17">
        <v>0</v>
      </c>
      <c r="EY17">
        <v>15</v>
      </c>
      <c r="EZ17">
        <v>25</v>
      </c>
      <c r="FA17">
        <v>10</v>
      </c>
      <c r="FB17">
        <v>5</v>
      </c>
      <c r="FC17">
        <v>25</v>
      </c>
      <c r="FD17">
        <v>20</v>
      </c>
      <c r="FE17">
        <v>10</v>
      </c>
      <c r="FF17">
        <v>15</v>
      </c>
      <c r="FG17">
        <v>20</v>
      </c>
      <c r="FH17">
        <v>15</v>
      </c>
      <c r="FI17">
        <v>5</v>
      </c>
      <c r="FJ17">
        <v>20</v>
      </c>
      <c r="FK17">
        <v>40</v>
      </c>
      <c r="FL17">
        <v>35</v>
      </c>
      <c r="FM17">
        <v>30</v>
      </c>
      <c r="FN17">
        <v>25</v>
      </c>
      <c r="FO17">
        <v>0</v>
      </c>
      <c r="FP17">
        <v>0</v>
      </c>
      <c r="FQ17">
        <v>5182</v>
      </c>
      <c r="FR17">
        <v>5682</v>
      </c>
      <c r="FS17">
        <v>5965</v>
      </c>
      <c r="FT17">
        <v>6329</v>
      </c>
      <c r="FU17">
        <v>6525</v>
      </c>
      <c r="FV17">
        <v>6700</v>
      </c>
      <c r="FW17">
        <v>6840</v>
      </c>
      <c r="FX17">
        <v>6951</v>
      </c>
      <c r="FY17">
        <v>7044</v>
      </c>
      <c r="FZ17">
        <v>7132</v>
      </c>
      <c r="GA17">
        <v>7143</v>
      </c>
      <c r="GB17">
        <v>7198</v>
      </c>
      <c r="GC17">
        <v>7252</v>
      </c>
      <c r="GD17">
        <v>7241</v>
      </c>
      <c r="GE17">
        <v>7288</v>
      </c>
      <c r="GF17">
        <v>7313</v>
      </c>
      <c r="GG17">
        <v>7304</v>
      </c>
      <c r="GH17">
        <v>7333</v>
      </c>
      <c r="GI17">
        <v>7278</v>
      </c>
      <c r="GJ17">
        <v>7250</v>
      </c>
      <c r="GK17">
        <v>7248</v>
      </c>
      <c r="GL17">
        <v>7248</v>
      </c>
      <c r="GM17">
        <v>7252</v>
      </c>
      <c r="GN17">
        <v>7209</v>
      </c>
      <c r="GO17">
        <v>7203</v>
      </c>
      <c r="GP17">
        <v>7196</v>
      </c>
      <c r="GQ17">
        <v>0</v>
      </c>
      <c r="GR17">
        <v>0</v>
      </c>
      <c r="GS17">
        <v>629</v>
      </c>
      <c r="GT17">
        <v>850</v>
      </c>
      <c r="GU17">
        <v>1126</v>
      </c>
      <c r="GV17">
        <v>1389</v>
      </c>
      <c r="GW17">
        <v>1685</v>
      </c>
      <c r="GX17">
        <v>1999</v>
      </c>
      <c r="GY17">
        <v>2276</v>
      </c>
      <c r="GZ17">
        <v>2518</v>
      </c>
      <c r="HA17">
        <v>2742</v>
      </c>
      <c r="HB17">
        <v>2996</v>
      </c>
      <c r="HC17">
        <v>3265</v>
      </c>
      <c r="HD17">
        <v>3496</v>
      </c>
      <c r="HE17">
        <v>3670</v>
      </c>
      <c r="HF17">
        <v>3864</v>
      </c>
      <c r="HG17">
        <v>4068</v>
      </c>
      <c r="HH17">
        <v>4235</v>
      </c>
      <c r="HI17">
        <v>4361</v>
      </c>
      <c r="HJ17">
        <v>4502</v>
      </c>
      <c r="HK17">
        <v>4659</v>
      </c>
      <c r="HL17">
        <v>4818</v>
      </c>
      <c r="HM17">
        <v>4988</v>
      </c>
      <c r="HN17">
        <v>5074</v>
      </c>
      <c r="HO17">
        <v>5158</v>
      </c>
      <c r="HP17">
        <v>5291</v>
      </c>
      <c r="HQ17">
        <v>5374</v>
      </c>
      <c r="HR17">
        <v>5409</v>
      </c>
      <c r="HS17">
        <v>0</v>
      </c>
      <c r="HT17">
        <v>0</v>
      </c>
      <c r="HU17">
        <v>86</v>
      </c>
      <c r="HV17">
        <v>91</v>
      </c>
      <c r="HW17">
        <v>102</v>
      </c>
      <c r="HX17">
        <v>119</v>
      </c>
      <c r="HY17">
        <v>135</v>
      </c>
      <c r="HZ17">
        <v>156</v>
      </c>
      <c r="IA17">
        <v>190</v>
      </c>
      <c r="IB17">
        <v>222</v>
      </c>
      <c r="IC17">
        <v>263</v>
      </c>
      <c r="ID17">
        <v>300</v>
      </c>
      <c r="IE17">
        <v>339</v>
      </c>
      <c r="IF17">
        <v>374</v>
      </c>
      <c r="IG17">
        <v>405</v>
      </c>
      <c r="IH17">
        <v>449</v>
      </c>
      <c r="II17">
        <v>462</v>
      </c>
      <c r="IJ17">
        <v>487</v>
      </c>
      <c r="IK17">
        <v>539</v>
      </c>
      <c r="IL17">
        <v>574</v>
      </c>
      <c r="IM17">
        <v>613</v>
      </c>
      <c r="IN17">
        <v>624</v>
      </c>
      <c r="IO17">
        <v>654</v>
      </c>
      <c r="IP17">
        <v>705</v>
      </c>
      <c r="IQ17">
        <v>725</v>
      </c>
      <c r="IR17">
        <v>766</v>
      </c>
      <c r="IS17">
        <v>795</v>
      </c>
      <c r="IT17">
        <v>828</v>
      </c>
      <c r="IU17">
        <v>0</v>
      </c>
      <c r="IV17">
        <v>0</v>
      </c>
      <c r="IW17">
        <v>2</v>
      </c>
      <c r="IX17">
        <v>4</v>
      </c>
      <c r="IY17">
        <v>3</v>
      </c>
      <c r="IZ17">
        <v>3</v>
      </c>
      <c r="JA17">
        <v>5</v>
      </c>
      <c r="JB17">
        <v>6</v>
      </c>
      <c r="JC17">
        <v>6</v>
      </c>
      <c r="JD17">
        <v>6</v>
      </c>
      <c r="JE17">
        <v>11</v>
      </c>
      <c r="JF17">
        <v>11</v>
      </c>
      <c r="JG17">
        <v>13</v>
      </c>
      <c r="JH17">
        <v>16</v>
      </c>
      <c r="JI17">
        <v>24</v>
      </c>
      <c r="JJ17">
        <v>21</v>
      </c>
      <c r="JK17">
        <v>29</v>
      </c>
      <c r="JL17">
        <v>31</v>
      </c>
      <c r="JM17">
        <v>27</v>
      </c>
      <c r="JN17">
        <v>32</v>
      </c>
      <c r="JO17">
        <v>31</v>
      </c>
      <c r="JP17">
        <v>46</v>
      </c>
      <c r="JQ17">
        <v>42</v>
      </c>
      <c r="JR17">
        <v>43</v>
      </c>
      <c r="JS17">
        <v>46</v>
      </c>
      <c r="JT17">
        <v>45</v>
      </c>
      <c r="JU17">
        <v>58</v>
      </c>
      <c r="JV17">
        <v>57</v>
      </c>
      <c r="JW17">
        <v>0</v>
      </c>
      <c r="JX17">
        <v>0</v>
      </c>
      <c r="JY17">
        <v>0</v>
      </c>
      <c r="JZ17">
        <v>7</v>
      </c>
      <c r="KA17">
        <v>13</v>
      </c>
      <c r="KB17">
        <v>24</v>
      </c>
      <c r="KC17">
        <v>34</v>
      </c>
      <c r="KD17">
        <v>44</v>
      </c>
      <c r="KE17">
        <v>67</v>
      </c>
      <c r="KF17">
        <v>88</v>
      </c>
      <c r="KG17">
        <v>101</v>
      </c>
      <c r="KH17">
        <v>127</v>
      </c>
      <c r="KI17">
        <v>152</v>
      </c>
      <c r="KJ17">
        <v>178</v>
      </c>
      <c r="KK17">
        <v>201</v>
      </c>
      <c r="KL17">
        <v>235</v>
      </c>
      <c r="KM17">
        <v>274</v>
      </c>
      <c r="KN17">
        <v>317</v>
      </c>
      <c r="KO17">
        <v>364</v>
      </c>
      <c r="KP17">
        <v>399</v>
      </c>
      <c r="KQ17">
        <v>443</v>
      </c>
      <c r="KR17">
        <v>494</v>
      </c>
      <c r="KS17">
        <v>543</v>
      </c>
      <c r="KT17">
        <v>589</v>
      </c>
      <c r="KU17">
        <v>648</v>
      </c>
      <c r="KV17">
        <v>695</v>
      </c>
      <c r="KW17">
        <v>748</v>
      </c>
      <c r="KX17">
        <v>811</v>
      </c>
      <c r="KY17">
        <v>0</v>
      </c>
      <c r="KZ17">
        <v>0</v>
      </c>
      <c r="LA17">
        <v>0</v>
      </c>
      <c r="LB17">
        <v>190</v>
      </c>
      <c r="LC17">
        <v>384</v>
      </c>
      <c r="LD17">
        <v>557</v>
      </c>
      <c r="LE17">
        <v>761</v>
      </c>
      <c r="LF17">
        <v>923</v>
      </c>
      <c r="LG17">
        <v>1080</v>
      </c>
      <c r="LH17">
        <v>1225</v>
      </c>
      <c r="LI17">
        <v>1398</v>
      </c>
      <c r="LJ17">
        <v>1556</v>
      </c>
      <c r="LK17">
        <v>1711</v>
      </c>
      <c r="LL17">
        <v>1881</v>
      </c>
      <c r="LM17">
        <v>2033</v>
      </c>
      <c r="LN17">
        <v>2178</v>
      </c>
      <c r="LO17">
        <v>2338</v>
      </c>
      <c r="LP17">
        <v>2499</v>
      </c>
      <c r="LQ17">
        <v>2660</v>
      </c>
      <c r="LR17">
        <v>2812</v>
      </c>
      <c r="LS17">
        <v>2989</v>
      </c>
      <c r="LT17">
        <v>3143</v>
      </c>
      <c r="LU17">
        <v>3279</v>
      </c>
      <c r="LV17">
        <v>3425</v>
      </c>
      <c r="LW17">
        <v>3568</v>
      </c>
      <c r="LX17">
        <v>3707</v>
      </c>
      <c r="LY17">
        <v>3840</v>
      </c>
      <c r="LZ17">
        <v>4002</v>
      </c>
      <c r="MA17">
        <v>0</v>
      </c>
      <c r="MB17">
        <v>0</v>
      </c>
      <c r="MC17">
        <v>1483</v>
      </c>
      <c r="MD17">
        <v>1501</v>
      </c>
      <c r="ME17">
        <v>1557</v>
      </c>
      <c r="MF17">
        <v>1595</v>
      </c>
      <c r="MG17">
        <v>1605</v>
      </c>
      <c r="MH17">
        <v>1637</v>
      </c>
      <c r="MI17">
        <v>1659</v>
      </c>
      <c r="MJ17">
        <v>1672</v>
      </c>
      <c r="MK17">
        <v>1710</v>
      </c>
      <c r="ML17">
        <v>1749</v>
      </c>
      <c r="MM17">
        <v>1805</v>
      </c>
      <c r="MN17">
        <v>1842</v>
      </c>
      <c r="MO17">
        <v>1878</v>
      </c>
      <c r="MP17">
        <v>1893</v>
      </c>
      <c r="MQ17">
        <v>1939</v>
      </c>
      <c r="MR17">
        <v>1982</v>
      </c>
      <c r="MS17">
        <v>2034</v>
      </c>
      <c r="MT17">
        <v>2066</v>
      </c>
      <c r="MU17">
        <v>2129</v>
      </c>
      <c r="MV17">
        <v>2199</v>
      </c>
      <c r="MW17">
        <v>2266</v>
      </c>
      <c r="MX17">
        <v>2322</v>
      </c>
      <c r="MY17">
        <v>2338</v>
      </c>
      <c r="MZ17">
        <v>2362</v>
      </c>
      <c r="NA17">
        <v>2403</v>
      </c>
      <c r="NB17">
        <v>2445</v>
      </c>
      <c r="NC17">
        <v>0</v>
      </c>
      <c r="ND17">
        <v>0</v>
      </c>
      <c r="NE17">
        <v>0</v>
      </c>
      <c r="NF17">
        <v>56</v>
      </c>
      <c r="NG17">
        <v>104</v>
      </c>
      <c r="NH17">
        <v>153</v>
      </c>
      <c r="NI17">
        <v>217</v>
      </c>
      <c r="NJ17">
        <v>263</v>
      </c>
      <c r="NK17">
        <v>325</v>
      </c>
      <c r="NL17">
        <v>390</v>
      </c>
      <c r="NM17">
        <v>446</v>
      </c>
      <c r="NN17">
        <v>495</v>
      </c>
      <c r="NO17">
        <v>546</v>
      </c>
      <c r="NP17">
        <v>608</v>
      </c>
      <c r="NQ17">
        <v>655</v>
      </c>
      <c r="NR17">
        <v>722</v>
      </c>
      <c r="NS17">
        <v>779</v>
      </c>
      <c r="NT17">
        <v>836</v>
      </c>
      <c r="NU17">
        <v>892</v>
      </c>
      <c r="NV17">
        <v>945</v>
      </c>
      <c r="NW17">
        <v>1012</v>
      </c>
      <c r="NX17">
        <v>1067</v>
      </c>
      <c r="NY17">
        <v>1126</v>
      </c>
      <c r="NZ17">
        <v>1193</v>
      </c>
      <c r="OA17">
        <v>1256</v>
      </c>
      <c r="OB17">
        <v>1319</v>
      </c>
      <c r="OC17">
        <v>1383</v>
      </c>
      <c r="OD17">
        <v>1453</v>
      </c>
      <c r="OE17">
        <v>0</v>
      </c>
      <c r="OF17">
        <v>0</v>
      </c>
      <c r="OG17">
        <v>2101</v>
      </c>
      <c r="OH17">
        <v>2198</v>
      </c>
      <c r="OI17">
        <v>2301</v>
      </c>
      <c r="OJ17">
        <v>2424</v>
      </c>
      <c r="OK17">
        <v>2518</v>
      </c>
      <c r="OL17">
        <v>2623</v>
      </c>
      <c r="OM17">
        <v>2730</v>
      </c>
      <c r="ON17">
        <v>2861</v>
      </c>
      <c r="OO17">
        <v>3007</v>
      </c>
      <c r="OP17">
        <v>3143</v>
      </c>
      <c r="OQ17">
        <v>3245</v>
      </c>
      <c r="OR17">
        <v>3374</v>
      </c>
      <c r="OS17">
        <v>3506</v>
      </c>
      <c r="OT17">
        <v>3640</v>
      </c>
      <c r="OU17">
        <v>3754</v>
      </c>
      <c r="OV17">
        <v>3835</v>
      </c>
      <c r="OW17">
        <v>3939</v>
      </c>
      <c r="OX17">
        <v>3986</v>
      </c>
      <c r="OY17">
        <v>4075</v>
      </c>
      <c r="OZ17">
        <v>4193</v>
      </c>
      <c r="PA17">
        <v>4248</v>
      </c>
      <c r="PB17">
        <v>4290</v>
      </c>
      <c r="PC17">
        <v>4398</v>
      </c>
      <c r="PD17">
        <v>4468</v>
      </c>
      <c r="PE17">
        <v>4508</v>
      </c>
      <c r="PF17">
        <v>4582</v>
      </c>
      <c r="PG17">
        <v>0</v>
      </c>
      <c r="PH17">
        <v>0</v>
      </c>
      <c r="PI17">
        <v>0</v>
      </c>
      <c r="PJ17">
        <v>60</v>
      </c>
      <c r="PK17">
        <v>131</v>
      </c>
      <c r="PL17">
        <v>176</v>
      </c>
      <c r="PM17">
        <v>242</v>
      </c>
      <c r="PN17">
        <v>319</v>
      </c>
      <c r="PO17">
        <v>390</v>
      </c>
      <c r="PP17">
        <v>452</v>
      </c>
      <c r="PQ17">
        <v>525</v>
      </c>
      <c r="PR17">
        <v>597</v>
      </c>
      <c r="PS17">
        <v>675</v>
      </c>
      <c r="PT17">
        <v>756</v>
      </c>
      <c r="PU17">
        <v>839</v>
      </c>
      <c r="PV17">
        <v>921</v>
      </c>
      <c r="PW17">
        <v>1001</v>
      </c>
      <c r="PX17">
        <v>1096</v>
      </c>
      <c r="PY17">
        <v>1193</v>
      </c>
      <c r="PZ17">
        <v>1310</v>
      </c>
      <c r="QA17">
        <v>1392</v>
      </c>
      <c r="QB17">
        <v>1504</v>
      </c>
      <c r="QC17">
        <v>1630</v>
      </c>
      <c r="QD17">
        <v>1778</v>
      </c>
      <c r="QE17">
        <v>1902</v>
      </c>
      <c r="QF17">
        <v>2025</v>
      </c>
      <c r="QG17">
        <v>2168</v>
      </c>
      <c r="QH17">
        <v>2294</v>
      </c>
      <c r="QI17">
        <v>0</v>
      </c>
      <c r="QJ17">
        <v>0</v>
      </c>
      <c r="QK17">
        <v>7400</v>
      </c>
      <c r="QL17">
        <v>7938</v>
      </c>
      <c r="QM17">
        <v>8190</v>
      </c>
      <c r="QN17">
        <v>8347</v>
      </c>
      <c r="QO17">
        <v>8365</v>
      </c>
      <c r="QP17">
        <v>8372</v>
      </c>
      <c r="QQ17">
        <v>8400</v>
      </c>
      <c r="QR17">
        <v>8442</v>
      </c>
      <c r="QS17">
        <v>8441</v>
      </c>
      <c r="QT17">
        <v>8484</v>
      </c>
      <c r="QU17">
        <v>8431</v>
      </c>
      <c r="QV17">
        <v>8483</v>
      </c>
      <c r="QW17">
        <v>8457</v>
      </c>
      <c r="QX17">
        <v>8437</v>
      </c>
      <c r="QY17">
        <v>8468</v>
      </c>
      <c r="QZ17">
        <v>8401</v>
      </c>
      <c r="RA17">
        <v>8442</v>
      </c>
      <c r="RB17">
        <v>8421</v>
      </c>
      <c r="RC17">
        <v>8409</v>
      </c>
      <c r="RD17">
        <v>8398</v>
      </c>
      <c r="RE17">
        <v>8366</v>
      </c>
      <c r="RF17">
        <v>8306</v>
      </c>
      <c r="RG17">
        <v>8308</v>
      </c>
      <c r="RH17">
        <v>8352</v>
      </c>
      <c r="RI17">
        <v>8331</v>
      </c>
      <c r="RJ17">
        <v>8347</v>
      </c>
      <c r="RK17">
        <v>0</v>
      </c>
      <c r="RL17">
        <v>0</v>
      </c>
      <c r="RM17">
        <v>8447</v>
      </c>
      <c r="RN17">
        <v>8639</v>
      </c>
      <c r="RO17">
        <v>8805</v>
      </c>
      <c r="RP17">
        <v>8978</v>
      </c>
      <c r="RQ17">
        <v>9185</v>
      </c>
      <c r="RR17">
        <v>9386</v>
      </c>
      <c r="RS17">
        <v>9539</v>
      </c>
      <c r="RT17">
        <v>9692</v>
      </c>
      <c r="RU17">
        <v>9854</v>
      </c>
      <c r="RV17">
        <v>9975</v>
      </c>
      <c r="RW17">
        <v>10095</v>
      </c>
      <c r="RX17">
        <v>10233</v>
      </c>
      <c r="RY17">
        <v>10368</v>
      </c>
      <c r="RZ17">
        <v>10456</v>
      </c>
      <c r="SA17">
        <v>10559</v>
      </c>
      <c r="SB17">
        <v>10672</v>
      </c>
      <c r="SC17">
        <v>10696</v>
      </c>
      <c r="SD17">
        <v>10762</v>
      </c>
      <c r="SE17">
        <v>10882</v>
      </c>
      <c r="SF17">
        <v>10962</v>
      </c>
      <c r="SG17">
        <v>11014</v>
      </c>
      <c r="SH17">
        <v>11119</v>
      </c>
      <c r="SI17">
        <v>11159</v>
      </c>
      <c r="SJ17">
        <v>11172</v>
      </c>
      <c r="SK17">
        <v>11199</v>
      </c>
      <c r="SL17">
        <v>11185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649124.68610000005</v>
      </c>
      <c r="SU17">
        <v>643386.87919999997</v>
      </c>
      <c r="SV17">
        <v>634784.27819999994</v>
      </c>
      <c r="SW17">
        <v>624541.0601</v>
      </c>
      <c r="SX17">
        <v>613925.62150000001</v>
      </c>
      <c r="SY17">
        <v>596963.59829999995</v>
      </c>
      <c r="SZ17">
        <v>584038.95739999996</v>
      </c>
      <c r="TA17">
        <v>571282.00639999995</v>
      </c>
      <c r="TB17">
        <v>553801.42989999999</v>
      </c>
      <c r="TC17">
        <v>541161.21669999999</v>
      </c>
      <c r="TD17">
        <v>527201.51459999999</v>
      </c>
      <c r="TE17">
        <v>511216.20929999999</v>
      </c>
      <c r="TF17">
        <v>498297.04470000003</v>
      </c>
      <c r="TG17">
        <v>480154.99699999997</v>
      </c>
      <c r="TH17">
        <v>464376.44620000001</v>
      </c>
      <c r="TI17">
        <v>450726.54590000003</v>
      </c>
      <c r="TJ17">
        <v>437598.5883</v>
      </c>
      <c r="TK17">
        <v>425087.46470000001</v>
      </c>
      <c r="TL17">
        <v>410259.17629999999</v>
      </c>
      <c r="TM17">
        <v>397978.36940000003</v>
      </c>
      <c r="TN17">
        <v>386011.26909999998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387744.74810000003</v>
      </c>
      <c r="TW17">
        <v>428615.7868</v>
      </c>
      <c r="TX17">
        <v>460377.83510000003</v>
      </c>
      <c r="TY17">
        <v>486730.88669999997</v>
      </c>
      <c r="TZ17">
        <v>516328.43170000002</v>
      </c>
      <c r="UA17">
        <v>546298.73140000005</v>
      </c>
      <c r="UB17">
        <v>567912.20959999994</v>
      </c>
      <c r="UC17">
        <v>578813.45920000004</v>
      </c>
      <c r="UD17">
        <v>591660.32819999999</v>
      </c>
      <c r="UE17">
        <v>604754.42090000003</v>
      </c>
      <c r="UF17">
        <v>611243.56160000002</v>
      </c>
      <c r="UG17">
        <v>611096.42760000005</v>
      </c>
      <c r="UH17">
        <v>612480.01749999996</v>
      </c>
      <c r="UI17">
        <v>615377.9338</v>
      </c>
      <c r="UJ17">
        <v>617843.92350000003</v>
      </c>
      <c r="UK17">
        <v>621013.73300000001</v>
      </c>
      <c r="UL17">
        <v>613321.22939999995</v>
      </c>
      <c r="UM17">
        <v>605315.29509999999</v>
      </c>
      <c r="UN17">
        <v>602838.31440000003</v>
      </c>
      <c r="UO17">
        <v>594461.2121</v>
      </c>
      <c r="UP17">
        <v>580905.67240000004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545690.46640000003</v>
      </c>
      <c r="UY17">
        <v>645265.05240000004</v>
      </c>
      <c r="UZ17">
        <v>731981.8173</v>
      </c>
      <c r="VA17">
        <v>841910.3382</v>
      </c>
      <c r="VB17">
        <v>932382.52229999995</v>
      </c>
      <c r="VC17">
        <v>1020000</v>
      </c>
      <c r="VD17">
        <v>1100000</v>
      </c>
      <c r="VE17">
        <v>1150000</v>
      </c>
      <c r="VF17">
        <v>1240000</v>
      </c>
      <c r="VG17">
        <v>1240000</v>
      </c>
      <c r="VH17">
        <v>1270000</v>
      </c>
      <c r="VI17">
        <v>1360000</v>
      </c>
      <c r="VJ17">
        <v>1410000</v>
      </c>
      <c r="VK17">
        <v>1460000</v>
      </c>
      <c r="VL17">
        <v>1440000</v>
      </c>
      <c r="VM17">
        <v>1470000</v>
      </c>
      <c r="VN17">
        <v>1540000</v>
      </c>
      <c r="VO17">
        <v>1530000</v>
      </c>
      <c r="VP17">
        <v>1570000</v>
      </c>
      <c r="VQ17">
        <v>1590000</v>
      </c>
      <c r="VR17">
        <v>1600000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295958.90509999997</v>
      </c>
      <c r="WA17">
        <v>287338.74280000001</v>
      </c>
      <c r="WB17">
        <v>278969.6532</v>
      </c>
      <c r="WC17">
        <v>496547.9264</v>
      </c>
      <c r="WD17">
        <v>482085.36540000001</v>
      </c>
      <c r="WE17">
        <v>553142.96120000002</v>
      </c>
      <c r="WF17">
        <v>660962.46299999999</v>
      </c>
      <c r="WG17">
        <v>962566.69369999995</v>
      </c>
      <c r="WH17">
        <v>817714.42420000001</v>
      </c>
      <c r="WI17">
        <v>1100000</v>
      </c>
      <c r="WJ17">
        <v>1140000</v>
      </c>
      <c r="WK17">
        <v>962131.54509999999</v>
      </c>
      <c r="WL17">
        <v>1110000</v>
      </c>
      <c r="WM17">
        <v>1040000</v>
      </c>
      <c r="WN17">
        <v>1500000</v>
      </c>
      <c r="WO17">
        <v>1330000</v>
      </c>
      <c r="WP17">
        <v>1320000</v>
      </c>
      <c r="WQ17">
        <v>1370000</v>
      </c>
      <c r="WR17">
        <v>1300000</v>
      </c>
      <c r="WS17">
        <v>1630000</v>
      </c>
      <c r="WT17">
        <v>1560000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30400000</v>
      </c>
      <c r="ZG17">
        <v>29900000</v>
      </c>
      <c r="ZH17">
        <v>29200000</v>
      </c>
      <c r="ZI17">
        <v>29000000</v>
      </c>
      <c r="ZJ17">
        <v>28800000</v>
      </c>
      <c r="ZK17">
        <v>28900000</v>
      </c>
      <c r="ZL17">
        <v>28600000</v>
      </c>
      <c r="ZM17">
        <v>28300000</v>
      </c>
      <c r="ZN17">
        <v>27700000</v>
      </c>
      <c r="ZO17">
        <v>27600000</v>
      </c>
      <c r="ZP17">
        <v>27400000</v>
      </c>
      <c r="ZQ17">
        <v>27300000</v>
      </c>
      <c r="ZR17">
        <v>26900000</v>
      </c>
      <c r="ZS17">
        <v>26900000</v>
      </c>
      <c r="ZT17">
        <v>27000000</v>
      </c>
      <c r="ZU17">
        <v>27000000</v>
      </c>
      <c r="ZV17">
        <v>26800000</v>
      </c>
      <c r="ZW17">
        <v>26200000</v>
      </c>
      <c r="ZX17">
        <v>25700000</v>
      </c>
      <c r="ZY17">
        <v>25400000</v>
      </c>
      <c r="ZZ17">
        <v>25100000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21900000</v>
      </c>
      <c r="ABK17">
        <v>22200000</v>
      </c>
      <c r="ABL17">
        <v>22500000</v>
      </c>
      <c r="ABM17">
        <v>23000000</v>
      </c>
      <c r="ABN17">
        <v>23400000</v>
      </c>
      <c r="ABO17">
        <v>23400000</v>
      </c>
      <c r="ABP17">
        <v>23600000</v>
      </c>
      <c r="ABQ17">
        <v>23800000</v>
      </c>
      <c r="ABR17">
        <v>24000000</v>
      </c>
      <c r="ABS17">
        <v>24100000</v>
      </c>
      <c r="ABT17">
        <v>23900000</v>
      </c>
      <c r="ABU17">
        <v>23800000</v>
      </c>
      <c r="ABV17">
        <v>23400000</v>
      </c>
      <c r="ABW17">
        <v>23200000</v>
      </c>
      <c r="ABX17">
        <v>23200000</v>
      </c>
      <c r="ABY17">
        <v>22800000</v>
      </c>
      <c r="ABZ17">
        <v>22400000</v>
      </c>
      <c r="ACA17">
        <v>22200000</v>
      </c>
      <c r="ACB17">
        <v>21900000</v>
      </c>
      <c r="ACC17">
        <v>21500000</v>
      </c>
      <c r="ACD17">
        <v>21200000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2070000</v>
      </c>
      <c r="ADO17">
        <v>2010000</v>
      </c>
      <c r="ADP17">
        <v>1960000</v>
      </c>
      <c r="ADQ17">
        <v>1910000</v>
      </c>
      <c r="ADR17">
        <v>1860000</v>
      </c>
      <c r="ADS17">
        <v>1790000</v>
      </c>
      <c r="ADT17">
        <v>1750000</v>
      </c>
      <c r="ADU17">
        <v>1700000</v>
      </c>
      <c r="ADV17">
        <v>1640000</v>
      </c>
      <c r="ADW17">
        <v>1600000</v>
      </c>
      <c r="ADX17">
        <v>1540000</v>
      </c>
      <c r="ADY17">
        <v>1500000</v>
      </c>
      <c r="ADZ17">
        <v>1460000</v>
      </c>
      <c r="AEA17">
        <v>1410000</v>
      </c>
      <c r="AEB17">
        <v>1370000</v>
      </c>
      <c r="AEC17">
        <v>1330000</v>
      </c>
      <c r="AED17">
        <v>1280000</v>
      </c>
      <c r="AEE17">
        <v>1240000</v>
      </c>
      <c r="AEF17">
        <v>1210000</v>
      </c>
      <c r="AEG17">
        <v>1170000</v>
      </c>
      <c r="AEH17">
        <v>1140000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7550000</v>
      </c>
      <c r="AEQ17">
        <v>7450000</v>
      </c>
      <c r="AER17">
        <v>7350000</v>
      </c>
      <c r="AES17">
        <v>7260000</v>
      </c>
      <c r="AET17">
        <v>7130000</v>
      </c>
      <c r="AEU17">
        <v>7010000</v>
      </c>
      <c r="AEV17">
        <v>6900000</v>
      </c>
      <c r="AEW17">
        <v>6780000</v>
      </c>
      <c r="AEX17">
        <v>6640000</v>
      </c>
      <c r="AEY17">
        <v>6510000</v>
      </c>
      <c r="AEZ17">
        <v>6390000</v>
      </c>
      <c r="AFA17">
        <v>6220000</v>
      </c>
      <c r="AFB17">
        <v>6070000</v>
      </c>
      <c r="AFC17">
        <v>5960000</v>
      </c>
      <c r="AFD17">
        <v>5830000</v>
      </c>
      <c r="AFE17">
        <v>5690000</v>
      </c>
      <c r="AFF17">
        <v>5570000</v>
      </c>
      <c r="AFG17">
        <v>5430000</v>
      </c>
      <c r="AFH17">
        <v>5280000</v>
      </c>
      <c r="AFI17">
        <v>5140000</v>
      </c>
      <c r="AFJ17">
        <v>4980000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377.64392750000002</v>
      </c>
      <c r="AGU17">
        <v>417.45026840000003</v>
      </c>
      <c r="AGV17">
        <v>448.38490949999999</v>
      </c>
      <c r="AGW17">
        <v>474.0514594</v>
      </c>
      <c r="AGX17">
        <v>502.87798299999997</v>
      </c>
      <c r="AGY17">
        <v>532.06755109999995</v>
      </c>
      <c r="AGZ17">
        <v>553.1179942</v>
      </c>
      <c r="AHA17">
        <v>563.73526440000001</v>
      </c>
      <c r="AHB17">
        <v>576.24747000000002</v>
      </c>
      <c r="AHC17">
        <v>589.00045929999999</v>
      </c>
      <c r="AHD17">
        <v>595.3205567</v>
      </c>
      <c r="AHE17">
        <v>595.17725559999997</v>
      </c>
      <c r="AHF17">
        <v>596.52480270000001</v>
      </c>
      <c r="AHG17">
        <v>599.34722769999996</v>
      </c>
      <c r="AHH17">
        <v>601.74897799999997</v>
      </c>
      <c r="AHI17">
        <v>604.83621340000002</v>
      </c>
      <c r="AHJ17">
        <v>597.34410089999994</v>
      </c>
      <c r="AHK17">
        <v>589.54672259999995</v>
      </c>
      <c r="AHL17">
        <v>587.13426770000001</v>
      </c>
      <c r="AHM17">
        <v>578.97539040000004</v>
      </c>
      <c r="AHN17">
        <v>565.77297499999997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34.754599689999999</v>
      </c>
      <c r="AHW17">
        <v>41.096427310000003</v>
      </c>
      <c r="AHX17">
        <v>46.619350349999998</v>
      </c>
      <c r="AHY17">
        <v>53.620612010000002</v>
      </c>
      <c r="AHZ17">
        <v>59.382714759999999</v>
      </c>
      <c r="AIA17">
        <v>65.148026869999995</v>
      </c>
      <c r="AIB17">
        <v>69.780800330000005</v>
      </c>
      <c r="AIC17">
        <v>73.363854770000003</v>
      </c>
      <c r="AID17">
        <v>78.965290159999995</v>
      </c>
      <c r="AIE17">
        <v>78.885039149999997</v>
      </c>
      <c r="AIF17">
        <v>80.731757380000005</v>
      </c>
      <c r="AIG17">
        <v>86.74950106</v>
      </c>
      <c r="AIH17">
        <v>89.691830620000005</v>
      </c>
      <c r="AII17">
        <v>92.995995010000001</v>
      </c>
      <c r="AIJ17">
        <v>91.907538740000007</v>
      </c>
      <c r="AIK17">
        <v>93.520553800000002</v>
      </c>
      <c r="AIL17">
        <v>97.877127209999998</v>
      </c>
      <c r="AIM17">
        <v>97.722119710000001</v>
      </c>
      <c r="AIN17">
        <v>100.241237</v>
      </c>
      <c r="AIO17">
        <v>101.0060881</v>
      </c>
      <c r="AIP17">
        <v>102.1347511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1.8299527959999999</v>
      </c>
      <c r="AIY17">
        <v>1.7766531999999999</v>
      </c>
      <c r="AIZ17">
        <v>1.7249060190000001</v>
      </c>
      <c r="AJA17">
        <v>3.070221069</v>
      </c>
      <c r="AJB17">
        <v>2.9807971549999999</v>
      </c>
      <c r="AJC17">
        <v>3.4201556059999998</v>
      </c>
      <c r="AJD17">
        <v>4.0868177509999999</v>
      </c>
      <c r="AJE17">
        <v>5.9516763370000003</v>
      </c>
      <c r="AJF17">
        <v>5.0560357229999999</v>
      </c>
      <c r="AJG17">
        <v>6.7787811360000001</v>
      </c>
      <c r="AJH17">
        <v>7.0352264890000002</v>
      </c>
      <c r="AJI17">
        <v>5.9489857559999999</v>
      </c>
      <c r="AJJ17">
        <v>6.8452910530000004</v>
      </c>
      <c r="AJK17">
        <v>6.4382288430000001</v>
      </c>
      <c r="AJL17">
        <v>9.2752435569999996</v>
      </c>
      <c r="AJM17">
        <v>8.2220394550000009</v>
      </c>
      <c r="AJN17">
        <v>8.1726235910000007</v>
      </c>
      <c r="AJO17">
        <v>8.4881617790000004</v>
      </c>
      <c r="AJP17">
        <v>8.0617830319999992</v>
      </c>
      <c r="AJQ17">
        <v>10.088099590000001</v>
      </c>
      <c r="AJR17">
        <v>9.6254046950000003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163.0539679</v>
      </c>
      <c r="AKA17">
        <v>427.47400470000002</v>
      </c>
      <c r="AKB17">
        <v>352.01187370000002</v>
      </c>
      <c r="AKC17">
        <v>229.0111181</v>
      </c>
      <c r="AKD17">
        <v>327.32100059999999</v>
      </c>
      <c r="AKE17">
        <v>340.51990039999998</v>
      </c>
      <c r="AKF17">
        <v>364.17338419999999</v>
      </c>
      <c r="AKG17">
        <v>313.31130109999998</v>
      </c>
      <c r="AKH17">
        <v>375.50612009999998</v>
      </c>
      <c r="AKI17">
        <v>499.3385983</v>
      </c>
      <c r="AKJ17">
        <v>484.94562969999998</v>
      </c>
      <c r="AKK17">
        <v>484.17950789999998</v>
      </c>
      <c r="AKL17">
        <v>387.85463270000002</v>
      </c>
      <c r="AKM17">
        <v>458.60974190000002</v>
      </c>
      <c r="AKN17">
        <v>456.71077459999998</v>
      </c>
      <c r="AKO17">
        <v>442.15283479999999</v>
      </c>
      <c r="AKP17">
        <v>399.67855059999999</v>
      </c>
      <c r="AKQ17">
        <v>543.94617070000004</v>
      </c>
      <c r="AKR17">
        <v>385.0634637</v>
      </c>
      <c r="AKS17">
        <v>433.67956379999998</v>
      </c>
      <c r="AKT17">
        <v>521.93763820000004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95.395865259999994</v>
      </c>
      <c r="AME17">
        <v>93.86204961</v>
      </c>
      <c r="AMF17">
        <v>91.842288280000005</v>
      </c>
      <c r="AMG17">
        <v>91.193799040000002</v>
      </c>
      <c r="AMH17">
        <v>90.55694914</v>
      </c>
      <c r="AMI17">
        <v>90.734396469999993</v>
      </c>
      <c r="AMJ17">
        <v>89.89740381</v>
      </c>
      <c r="AMK17">
        <v>88.984811969999996</v>
      </c>
      <c r="AML17">
        <v>87.083061430000001</v>
      </c>
      <c r="AMM17">
        <v>86.601149930000005</v>
      </c>
      <c r="AMN17">
        <v>85.943349420000004</v>
      </c>
      <c r="AMO17">
        <v>85.62929115</v>
      </c>
      <c r="AMP17">
        <v>84.443163080000005</v>
      </c>
      <c r="AMQ17">
        <v>84.48363904</v>
      </c>
      <c r="AMR17">
        <v>84.719806579999997</v>
      </c>
      <c r="AMS17">
        <v>84.758333089999994</v>
      </c>
      <c r="AMT17">
        <v>84.323280170000004</v>
      </c>
      <c r="AMU17">
        <v>82.431377800000007</v>
      </c>
      <c r="AMV17">
        <v>80.851991310000002</v>
      </c>
      <c r="AMW17">
        <v>79.859644669999994</v>
      </c>
      <c r="AMX17">
        <v>78.88878029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375.26312730000001</v>
      </c>
      <c r="ANG17">
        <v>451.696484</v>
      </c>
      <c r="ANH17">
        <v>453.8863278</v>
      </c>
      <c r="ANI17">
        <v>352.13653599999998</v>
      </c>
      <c r="ANJ17">
        <v>298.21176500000001</v>
      </c>
      <c r="ANK17">
        <v>283.57949309999998</v>
      </c>
      <c r="ANL17">
        <v>315.86103070000001</v>
      </c>
      <c r="ANM17">
        <v>194.6715394</v>
      </c>
      <c r="ANN17">
        <v>335.38886810000002</v>
      </c>
      <c r="ANO17">
        <v>277.78584990000002</v>
      </c>
      <c r="ANP17">
        <v>271.81353990000002</v>
      </c>
      <c r="ANQ17">
        <v>270.14213849999999</v>
      </c>
      <c r="ANR17">
        <v>185.69996710000001</v>
      </c>
      <c r="ANS17">
        <v>259.68095970000002</v>
      </c>
      <c r="ANT17">
        <v>202.1133619</v>
      </c>
      <c r="ANU17">
        <v>227.54566589999999</v>
      </c>
      <c r="ANV17">
        <v>261.89748850000001</v>
      </c>
      <c r="ANW17">
        <v>211.7998925</v>
      </c>
      <c r="ANX17">
        <v>213.25963709999999</v>
      </c>
      <c r="ANY17">
        <v>206.3211216</v>
      </c>
      <c r="ANZ17">
        <v>193.91281570000001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69.521189730000003</v>
      </c>
      <c r="AOI17">
        <v>70.249676300000004</v>
      </c>
      <c r="AOJ17">
        <v>71.476341230000003</v>
      </c>
      <c r="AOK17">
        <v>72.935784580000004</v>
      </c>
      <c r="AOL17">
        <v>74.014087180000004</v>
      </c>
      <c r="AOM17">
        <v>74.190360729999995</v>
      </c>
      <c r="AON17">
        <v>74.892897840000003</v>
      </c>
      <c r="AOO17">
        <v>75.556223729999999</v>
      </c>
      <c r="AOP17">
        <v>76.159220640000001</v>
      </c>
      <c r="AOQ17">
        <v>76.256725239999994</v>
      </c>
      <c r="AOR17">
        <v>75.633121770000002</v>
      </c>
      <c r="AOS17">
        <v>75.42154318</v>
      </c>
      <c r="AOT17">
        <v>74.09851476</v>
      </c>
      <c r="AOU17">
        <v>73.546599420000007</v>
      </c>
      <c r="AOV17">
        <v>73.472128499999997</v>
      </c>
      <c r="AOW17">
        <v>72.267834710000002</v>
      </c>
      <c r="AOX17">
        <v>70.856647769999995</v>
      </c>
      <c r="AOY17">
        <v>70.524710189999993</v>
      </c>
      <c r="AOZ17">
        <v>69.560392660000005</v>
      </c>
      <c r="APA17">
        <v>68.13896665</v>
      </c>
      <c r="APB17">
        <v>67.240277309999996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783.99227550000001</v>
      </c>
      <c r="APK17">
        <v>720.65867939999998</v>
      </c>
      <c r="APL17">
        <v>571.70300580000003</v>
      </c>
      <c r="APM17">
        <v>683.88196670000002</v>
      </c>
      <c r="APN17">
        <v>596.48375169999997</v>
      </c>
      <c r="APO17">
        <v>657.58928749999995</v>
      </c>
      <c r="APP17">
        <v>721.71459289999996</v>
      </c>
      <c r="APQ17">
        <v>724.63696749999997</v>
      </c>
      <c r="APR17">
        <v>640.58636660000002</v>
      </c>
      <c r="APS17">
        <v>590.29586180000001</v>
      </c>
      <c r="APT17">
        <v>745.252386</v>
      </c>
      <c r="APU17">
        <v>702.90917079999997</v>
      </c>
      <c r="APV17">
        <v>748.64575260000004</v>
      </c>
      <c r="APW17">
        <v>562.24355849999995</v>
      </c>
      <c r="APX17">
        <v>733.00759919999996</v>
      </c>
      <c r="APY17">
        <v>839.86895579999998</v>
      </c>
      <c r="APZ17">
        <v>886.37144929999999</v>
      </c>
      <c r="AQA17">
        <v>651.41767230000005</v>
      </c>
      <c r="AQB17">
        <v>691.82159079999997</v>
      </c>
      <c r="AQC17">
        <v>754.39731529999995</v>
      </c>
      <c r="AQD17">
        <v>655.41052500000001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137.54387320000001</v>
      </c>
      <c r="ARO17">
        <v>135.7145228</v>
      </c>
      <c r="ARP17">
        <v>133.8750531</v>
      </c>
      <c r="ARQ17">
        <v>132.148301</v>
      </c>
      <c r="ARR17">
        <v>129.8747443</v>
      </c>
      <c r="ARS17">
        <v>127.60888079999999</v>
      </c>
      <c r="ART17">
        <v>125.5857391</v>
      </c>
      <c r="ARU17">
        <v>123.5364496</v>
      </c>
      <c r="ARV17">
        <v>120.9562954</v>
      </c>
      <c r="ARW17">
        <v>118.5901088</v>
      </c>
      <c r="ARX17">
        <v>116.3681874</v>
      </c>
      <c r="ARY17">
        <v>113.23289800000001</v>
      </c>
      <c r="ARZ17">
        <v>110.6132088</v>
      </c>
      <c r="ASA17">
        <v>108.5889166</v>
      </c>
      <c r="ASB17">
        <v>106.2011823</v>
      </c>
      <c r="ASC17">
        <v>103.597053</v>
      </c>
      <c r="ASD17">
        <v>101.53852139999999</v>
      </c>
      <c r="ASE17">
        <v>98.935728850000004</v>
      </c>
      <c r="ASF17">
        <v>96.166006690000003</v>
      </c>
      <c r="ASG17">
        <v>93.590695609999997</v>
      </c>
      <c r="ASH17">
        <v>90.751161940000003</v>
      </c>
    </row>
    <row r="27" spans="1:1178" x14ac:dyDescent="0.25">
      <c r="A27" s="3"/>
      <c r="B2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SH25"/>
  <sheetViews>
    <sheetView topLeftCell="TB1" workbookViewId="0">
      <selection activeCell="TN5" sqref="TN5"/>
    </sheetView>
  </sheetViews>
  <sheetFormatPr defaultRowHeight="15" x14ac:dyDescent="0.25"/>
  <cols>
    <col min="1" max="1" width="22.5703125" bestFit="1" customWidth="1"/>
    <col min="2" max="2" width="15.5703125" bestFit="1" customWidth="1"/>
    <col min="13" max="30" width="9.5703125" customWidth="1"/>
    <col min="41" max="58" width="9.7109375" customWidth="1"/>
    <col min="69" max="86" width="10" customWidth="1"/>
    <col min="97" max="114" width="10.140625" customWidth="1"/>
    <col min="125" max="142" width="9.85546875" customWidth="1"/>
    <col min="153" max="170" width="10" customWidth="1"/>
    <col min="181" max="198" width="9.28515625" customWidth="1"/>
    <col min="209" max="226" width="10" customWidth="1"/>
    <col min="265" max="282" width="9.85546875" customWidth="1"/>
    <col min="311" max="320" width="9.28515625" customWidth="1"/>
    <col min="321" max="338" width="10.28515625" customWidth="1"/>
    <col min="349" max="366" width="10" customWidth="1"/>
    <col min="367" max="376" width="10.28515625" customWidth="1"/>
    <col min="377" max="394" width="11.28515625" customWidth="1"/>
    <col min="405" max="422" width="9.5703125" customWidth="1"/>
    <col min="423" max="432" width="9.85546875" customWidth="1"/>
    <col min="433" max="450" width="10.85546875" customWidth="1"/>
    <col min="461" max="478" width="10" customWidth="1"/>
    <col min="489" max="506" width="9.85546875" customWidth="1"/>
    <col min="507" max="516" width="9.42578125" customWidth="1"/>
    <col min="517" max="534" width="10.42578125" customWidth="1"/>
    <col min="535" max="544" width="10.140625" customWidth="1"/>
    <col min="545" max="562" width="11.140625" customWidth="1"/>
    <col min="563" max="572" width="9.28515625" customWidth="1"/>
    <col min="573" max="590" width="10.28515625" customWidth="1"/>
    <col min="591" max="600" width="10" customWidth="1"/>
    <col min="601" max="618" width="11" customWidth="1"/>
    <col min="638" max="638" width="10" customWidth="1"/>
    <col min="639" max="639" width="10.140625" customWidth="1"/>
    <col min="640" max="640" width="10" customWidth="1"/>
    <col min="641" max="641" width="10.140625" customWidth="1"/>
    <col min="642" max="642" width="10" customWidth="1"/>
    <col min="643" max="643" width="10.140625" customWidth="1"/>
    <col min="644" max="644" width="10" customWidth="1"/>
    <col min="645" max="645" width="10.140625" customWidth="1"/>
    <col min="646" max="646" width="10" customWidth="1"/>
    <col min="647" max="656" width="10.42578125" customWidth="1"/>
    <col min="657" max="674" width="11.42578125" customWidth="1"/>
    <col min="675" max="684" width="10.140625" customWidth="1"/>
    <col min="685" max="702" width="11.140625" customWidth="1"/>
    <col min="703" max="712" width="11.42578125" customWidth="1"/>
    <col min="713" max="730" width="12.42578125" customWidth="1"/>
    <col min="731" max="740" width="9.7109375" customWidth="1"/>
    <col min="741" max="758" width="10.7109375" customWidth="1"/>
    <col min="759" max="768" width="11" customWidth="1"/>
    <col min="769" max="786" width="12" customWidth="1"/>
    <col min="787" max="796" width="10" customWidth="1"/>
    <col min="797" max="814" width="11" customWidth="1"/>
    <col min="815" max="824" width="10.140625" customWidth="1"/>
    <col min="825" max="842" width="11.140625" customWidth="1"/>
    <col min="843" max="852" width="9.28515625" customWidth="1"/>
    <col min="853" max="870" width="10.28515625" customWidth="1"/>
    <col min="871" max="880" width="10.140625" customWidth="1"/>
    <col min="881" max="898" width="11.140625" customWidth="1"/>
    <col min="899" max="908" width="9.28515625" customWidth="1"/>
    <col min="909" max="926" width="10.28515625" customWidth="1"/>
    <col min="927" max="936" width="10" customWidth="1"/>
    <col min="937" max="954" width="11" customWidth="1"/>
    <col min="965" max="982" width="10.140625" customWidth="1"/>
    <col min="983" max="992" width="10.42578125" customWidth="1"/>
    <col min="993" max="1010" width="11.42578125" customWidth="1"/>
    <col min="1011" max="1020" width="10.140625" customWidth="1"/>
    <col min="1021" max="1038" width="11.140625" customWidth="1"/>
    <col min="1039" max="1048" width="11.42578125" customWidth="1"/>
    <col min="1049" max="1066" width="12.42578125" customWidth="1"/>
    <col min="1067" max="1076" width="9.7109375" customWidth="1"/>
    <col min="1077" max="1094" width="10.7109375" customWidth="1"/>
    <col min="1095" max="1104" width="11" customWidth="1"/>
    <col min="1105" max="1122" width="12" customWidth="1"/>
    <col min="1123" max="1132" width="10" customWidth="1"/>
    <col min="1133" max="1150" width="11" customWidth="1"/>
    <col min="1151" max="1160" width="10.140625" customWidth="1"/>
    <col min="1161" max="1178" width="11.140625" customWidth="1"/>
  </cols>
  <sheetData>
    <row r="1" spans="1:1178" ht="23.25" x14ac:dyDescent="0.35">
      <c r="C1" s="4" t="s">
        <v>17</v>
      </c>
    </row>
    <row r="2" spans="1:1178" ht="18.75" x14ac:dyDescent="0.3">
      <c r="C2" s="5" t="s"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5" t="s">
        <v>6</v>
      </c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SM2" s="5" t="s">
        <v>8</v>
      </c>
      <c r="XR2" s="5"/>
      <c r="AFK2" s="5" t="s">
        <v>7</v>
      </c>
      <c r="AKP2" s="5"/>
    </row>
    <row r="3" spans="1:1178" x14ac:dyDescent="0.25">
      <c r="A3" s="1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0</v>
      </c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  <c r="AN3">
        <v>9</v>
      </c>
      <c r="AO3">
        <v>10</v>
      </c>
      <c r="AP3">
        <v>11</v>
      </c>
      <c r="AQ3">
        <v>12</v>
      </c>
      <c r="AR3">
        <v>13</v>
      </c>
      <c r="AS3">
        <v>14</v>
      </c>
      <c r="AT3">
        <v>15</v>
      </c>
      <c r="AU3">
        <v>16</v>
      </c>
      <c r="AV3">
        <v>17</v>
      </c>
      <c r="AW3">
        <v>18</v>
      </c>
      <c r="AX3">
        <v>19</v>
      </c>
      <c r="AY3">
        <v>20</v>
      </c>
      <c r="AZ3">
        <v>21</v>
      </c>
      <c r="BA3">
        <v>22</v>
      </c>
      <c r="BB3">
        <v>23</v>
      </c>
      <c r="BC3">
        <v>24</v>
      </c>
      <c r="BD3">
        <v>25</v>
      </c>
      <c r="BE3">
        <v>26</v>
      </c>
      <c r="BF3">
        <v>27</v>
      </c>
      <c r="BG3">
        <v>0</v>
      </c>
      <c r="BH3">
        <v>1</v>
      </c>
      <c r="BI3">
        <v>2</v>
      </c>
      <c r="BJ3">
        <v>3</v>
      </c>
      <c r="BK3">
        <v>4</v>
      </c>
      <c r="BL3">
        <v>5</v>
      </c>
      <c r="BM3">
        <v>6</v>
      </c>
      <c r="BN3">
        <v>7</v>
      </c>
      <c r="BO3">
        <v>8</v>
      </c>
      <c r="BP3">
        <v>9</v>
      </c>
      <c r="BQ3">
        <v>10</v>
      </c>
      <c r="BR3">
        <v>11</v>
      </c>
      <c r="BS3">
        <v>12</v>
      </c>
      <c r="BT3">
        <v>13</v>
      </c>
      <c r="BU3">
        <v>14</v>
      </c>
      <c r="BV3">
        <v>15</v>
      </c>
      <c r="BW3">
        <v>16</v>
      </c>
      <c r="BX3">
        <v>17</v>
      </c>
      <c r="BY3">
        <v>18</v>
      </c>
      <c r="BZ3">
        <v>19</v>
      </c>
      <c r="CA3">
        <v>20</v>
      </c>
      <c r="CB3">
        <v>21</v>
      </c>
      <c r="CC3">
        <v>22</v>
      </c>
      <c r="CD3">
        <v>23</v>
      </c>
      <c r="CE3">
        <v>24</v>
      </c>
      <c r="CF3">
        <v>25</v>
      </c>
      <c r="CG3">
        <v>26</v>
      </c>
      <c r="CH3">
        <v>27</v>
      </c>
      <c r="CI3">
        <v>0</v>
      </c>
      <c r="CJ3">
        <v>1</v>
      </c>
      <c r="CK3">
        <v>2</v>
      </c>
      <c r="CL3">
        <v>3</v>
      </c>
      <c r="CM3">
        <v>4</v>
      </c>
      <c r="CN3">
        <v>5</v>
      </c>
      <c r="CO3">
        <v>6</v>
      </c>
      <c r="CP3">
        <v>7</v>
      </c>
      <c r="CQ3">
        <v>8</v>
      </c>
      <c r="CR3">
        <v>9</v>
      </c>
      <c r="CS3">
        <v>10</v>
      </c>
      <c r="CT3">
        <v>11</v>
      </c>
      <c r="CU3">
        <v>12</v>
      </c>
      <c r="CV3">
        <v>13</v>
      </c>
      <c r="CW3">
        <v>14</v>
      </c>
      <c r="CX3">
        <v>15</v>
      </c>
      <c r="CY3">
        <v>16</v>
      </c>
      <c r="CZ3">
        <v>17</v>
      </c>
      <c r="DA3">
        <v>18</v>
      </c>
      <c r="DB3">
        <v>19</v>
      </c>
      <c r="DC3">
        <v>20</v>
      </c>
      <c r="DD3">
        <v>21</v>
      </c>
      <c r="DE3">
        <v>22</v>
      </c>
      <c r="DF3">
        <v>23</v>
      </c>
      <c r="DG3">
        <v>24</v>
      </c>
      <c r="DH3">
        <v>25</v>
      </c>
      <c r="DI3">
        <v>26</v>
      </c>
      <c r="DJ3">
        <v>27</v>
      </c>
      <c r="DK3">
        <v>0</v>
      </c>
      <c r="DL3">
        <v>1</v>
      </c>
      <c r="DM3">
        <v>2</v>
      </c>
      <c r="DN3">
        <v>3</v>
      </c>
      <c r="DO3">
        <v>4</v>
      </c>
      <c r="DP3">
        <v>5</v>
      </c>
      <c r="DQ3">
        <v>6</v>
      </c>
      <c r="DR3">
        <v>7</v>
      </c>
      <c r="DS3">
        <v>8</v>
      </c>
      <c r="DT3">
        <v>9</v>
      </c>
      <c r="DU3">
        <v>10</v>
      </c>
      <c r="DV3">
        <v>11</v>
      </c>
      <c r="DW3">
        <v>12</v>
      </c>
      <c r="DX3">
        <v>13</v>
      </c>
      <c r="DY3">
        <v>14</v>
      </c>
      <c r="DZ3">
        <v>15</v>
      </c>
      <c r="EA3">
        <v>16</v>
      </c>
      <c r="EB3">
        <v>17</v>
      </c>
      <c r="EC3">
        <v>18</v>
      </c>
      <c r="ED3">
        <v>19</v>
      </c>
      <c r="EE3">
        <v>20</v>
      </c>
      <c r="EF3">
        <v>21</v>
      </c>
      <c r="EG3">
        <v>22</v>
      </c>
      <c r="EH3">
        <v>23</v>
      </c>
      <c r="EI3">
        <v>24</v>
      </c>
      <c r="EJ3">
        <v>25</v>
      </c>
      <c r="EK3">
        <v>26</v>
      </c>
      <c r="EL3">
        <v>27</v>
      </c>
      <c r="EM3">
        <v>0</v>
      </c>
      <c r="EN3">
        <v>1</v>
      </c>
      <c r="EO3">
        <v>2</v>
      </c>
      <c r="EP3">
        <v>3</v>
      </c>
      <c r="EQ3">
        <v>4</v>
      </c>
      <c r="ER3">
        <v>5</v>
      </c>
      <c r="ES3">
        <v>6</v>
      </c>
      <c r="ET3">
        <v>7</v>
      </c>
      <c r="EU3">
        <v>8</v>
      </c>
      <c r="EV3">
        <v>9</v>
      </c>
      <c r="EW3">
        <v>10</v>
      </c>
      <c r="EX3">
        <v>11</v>
      </c>
      <c r="EY3">
        <v>12</v>
      </c>
      <c r="EZ3">
        <v>13</v>
      </c>
      <c r="FA3">
        <v>14</v>
      </c>
      <c r="FB3">
        <v>15</v>
      </c>
      <c r="FC3">
        <v>16</v>
      </c>
      <c r="FD3">
        <v>17</v>
      </c>
      <c r="FE3">
        <v>18</v>
      </c>
      <c r="FF3">
        <v>19</v>
      </c>
      <c r="FG3">
        <v>20</v>
      </c>
      <c r="FH3">
        <v>21</v>
      </c>
      <c r="FI3">
        <v>22</v>
      </c>
      <c r="FJ3">
        <v>23</v>
      </c>
      <c r="FK3">
        <v>24</v>
      </c>
      <c r="FL3">
        <v>25</v>
      </c>
      <c r="FM3">
        <v>26</v>
      </c>
      <c r="FN3">
        <v>27</v>
      </c>
      <c r="FO3">
        <v>0</v>
      </c>
      <c r="FP3">
        <v>1</v>
      </c>
      <c r="FQ3">
        <v>2</v>
      </c>
      <c r="FR3">
        <v>3</v>
      </c>
      <c r="FS3">
        <v>4</v>
      </c>
      <c r="FT3">
        <v>5</v>
      </c>
      <c r="FU3">
        <v>6</v>
      </c>
      <c r="FV3">
        <v>7</v>
      </c>
      <c r="FW3">
        <v>8</v>
      </c>
      <c r="FX3">
        <v>9</v>
      </c>
      <c r="FY3">
        <v>10</v>
      </c>
      <c r="FZ3">
        <v>11</v>
      </c>
      <c r="GA3">
        <v>12</v>
      </c>
      <c r="GB3">
        <v>13</v>
      </c>
      <c r="GC3">
        <v>14</v>
      </c>
      <c r="GD3">
        <v>15</v>
      </c>
      <c r="GE3">
        <v>16</v>
      </c>
      <c r="GF3">
        <v>17</v>
      </c>
      <c r="GG3">
        <v>18</v>
      </c>
      <c r="GH3">
        <v>19</v>
      </c>
      <c r="GI3">
        <v>20</v>
      </c>
      <c r="GJ3">
        <v>21</v>
      </c>
      <c r="GK3">
        <v>22</v>
      </c>
      <c r="GL3">
        <v>23</v>
      </c>
      <c r="GM3">
        <v>24</v>
      </c>
      <c r="GN3">
        <v>25</v>
      </c>
      <c r="GO3">
        <v>26</v>
      </c>
      <c r="GP3">
        <v>27</v>
      </c>
      <c r="GQ3">
        <v>0</v>
      </c>
      <c r="GR3">
        <v>1</v>
      </c>
      <c r="GS3">
        <v>2</v>
      </c>
      <c r="GT3">
        <v>3</v>
      </c>
      <c r="GU3">
        <v>4</v>
      </c>
      <c r="GV3">
        <v>5</v>
      </c>
      <c r="GW3">
        <v>6</v>
      </c>
      <c r="GX3">
        <v>7</v>
      </c>
      <c r="GY3">
        <v>8</v>
      </c>
      <c r="GZ3">
        <v>9</v>
      </c>
      <c r="HA3">
        <v>10</v>
      </c>
      <c r="HB3">
        <v>11</v>
      </c>
      <c r="HC3">
        <v>12</v>
      </c>
      <c r="HD3">
        <v>13</v>
      </c>
      <c r="HE3">
        <v>14</v>
      </c>
      <c r="HF3">
        <v>15</v>
      </c>
      <c r="HG3">
        <v>16</v>
      </c>
      <c r="HH3">
        <v>17</v>
      </c>
      <c r="HI3">
        <v>18</v>
      </c>
      <c r="HJ3">
        <v>19</v>
      </c>
      <c r="HK3">
        <v>20</v>
      </c>
      <c r="HL3">
        <v>21</v>
      </c>
      <c r="HM3">
        <v>22</v>
      </c>
      <c r="HN3">
        <v>23</v>
      </c>
      <c r="HO3">
        <v>24</v>
      </c>
      <c r="HP3">
        <v>25</v>
      </c>
      <c r="HQ3">
        <v>26</v>
      </c>
      <c r="HR3">
        <v>27</v>
      </c>
      <c r="HS3">
        <v>0</v>
      </c>
      <c r="HT3">
        <v>1</v>
      </c>
      <c r="HU3">
        <v>2</v>
      </c>
      <c r="HV3">
        <v>3</v>
      </c>
      <c r="HW3">
        <v>4</v>
      </c>
      <c r="HX3">
        <v>5</v>
      </c>
      <c r="HY3">
        <v>6</v>
      </c>
      <c r="HZ3">
        <v>7</v>
      </c>
      <c r="IA3">
        <v>8</v>
      </c>
      <c r="IB3">
        <v>9</v>
      </c>
      <c r="IC3">
        <v>10</v>
      </c>
      <c r="ID3">
        <v>11</v>
      </c>
      <c r="IE3">
        <v>12</v>
      </c>
      <c r="IF3">
        <v>13</v>
      </c>
      <c r="IG3">
        <v>14</v>
      </c>
      <c r="IH3">
        <v>15</v>
      </c>
      <c r="II3">
        <v>16</v>
      </c>
      <c r="IJ3">
        <v>17</v>
      </c>
      <c r="IK3">
        <v>18</v>
      </c>
      <c r="IL3">
        <v>19</v>
      </c>
      <c r="IM3">
        <v>20</v>
      </c>
      <c r="IN3">
        <v>21</v>
      </c>
      <c r="IO3">
        <v>22</v>
      </c>
      <c r="IP3">
        <v>23</v>
      </c>
      <c r="IQ3">
        <v>24</v>
      </c>
      <c r="IR3">
        <v>25</v>
      </c>
      <c r="IS3">
        <v>26</v>
      </c>
      <c r="IT3">
        <v>27</v>
      </c>
      <c r="IU3">
        <v>0</v>
      </c>
      <c r="IV3">
        <v>1</v>
      </c>
      <c r="IW3">
        <v>2</v>
      </c>
      <c r="IX3">
        <v>3</v>
      </c>
      <c r="IY3">
        <v>4</v>
      </c>
      <c r="IZ3">
        <v>5</v>
      </c>
      <c r="JA3">
        <v>6</v>
      </c>
      <c r="JB3">
        <v>7</v>
      </c>
      <c r="JC3">
        <v>8</v>
      </c>
      <c r="JD3">
        <v>9</v>
      </c>
      <c r="JE3">
        <v>10</v>
      </c>
      <c r="JF3">
        <v>11</v>
      </c>
      <c r="JG3">
        <v>12</v>
      </c>
      <c r="JH3">
        <v>13</v>
      </c>
      <c r="JI3">
        <v>14</v>
      </c>
      <c r="JJ3">
        <v>15</v>
      </c>
      <c r="JK3">
        <v>16</v>
      </c>
      <c r="JL3">
        <v>17</v>
      </c>
      <c r="JM3">
        <v>18</v>
      </c>
      <c r="JN3">
        <v>19</v>
      </c>
      <c r="JO3">
        <v>20</v>
      </c>
      <c r="JP3">
        <v>21</v>
      </c>
      <c r="JQ3">
        <v>22</v>
      </c>
      <c r="JR3">
        <v>23</v>
      </c>
      <c r="JS3">
        <v>24</v>
      </c>
      <c r="JT3">
        <v>25</v>
      </c>
      <c r="JU3">
        <v>26</v>
      </c>
      <c r="JV3">
        <v>27</v>
      </c>
      <c r="JW3">
        <v>0</v>
      </c>
      <c r="JX3">
        <v>1</v>
      </c>
      <c r="JY3">
        <v>2</v>
      </c>
      <c r="JZ3">
        <v>3</v>
      </c>
      <c r="KA3">
        <v>4</v>
      </c>
      <c r="KB3">
        <v>5</v>
      </c>
      <c r="KC3">
        <v>6</v>
      </c>
      <c r="KD3">
        <v>7</v>
      </c>
      <c r="KE3">
        <v>8</v>
      </c>
      <c r="KF3">
        <v>9</v>
      </c>
      <c r="KG3">
        <v>10</v>
      </c>
      <c r="KH3">
        <v>11</v>
      </c>
      <c r="KI3">
        <v>12</v>
      </c>
      <c r="KJ3">
        <v>13</v>
      </c>
      <c r="KK3">
        <v>14</v>
      </c>
      <c r="KL3">
        <v>15</v>
      </c>
      <c r="KM3">
        <v>16</v>
      </c>
      <c r="KN3">
        <v>17</v>
      </c>
      <c r="KO3">
        <v>18</v>
      </c>
      <c r="KP3">
        <v>19</v>
      </c>
      <c r="KQ3">
        <v>20</v>
      </c>
      <c r="KR3">
        <v>21</v>
      </c>
      <c r="KS3">
        <v>22</v>
      </c>
      <c r="KT3">
        <v>23</v>
      </c>
      <c r="KU3">
        <v>24</v>
      </c>
      <c r="KV3">
        <v>25</v>
      </c>
      <c r="KW3">
        <v>26</v>
      </c>
      <c r="KX3">
        <v>27</v>
      </c>
      <c r="KY3">
        <v>0</v>
      </c>
      <c r="KZ3">
        <v>1</v>
      </c>
      <c r="LA3">
        <v>2</v>
      </c>
      <c r="LB3">
        <v>3</v>
      </c>
      <c r="LC3">
        <v>4</v>
      </c>
      <c r="LD3">
        <v>5</v>
      </c>
      <c r="LE3">
        <v>6</v>
      </c>
      <c r="LF3">
        <v>7</v>
      </c>
      <c r="LG3">
        <v>8</v>
      </c>
      <c r="LH3">
        <v>9</v>
      </c>
      <c r="LI3">
        <v>10</v>
      </c>
      <c r="LJ3">
        <v>11</v>
      </c>
      <c r="LK3">
        <v>12</v>
      </c>
      <c r="LL3">
        <v>13</v>
      </c>
      <c r="LM3">
        <v>14</v>
      </c>
      <c r="LN3">
        <v>15</v>
      </c>
      <c r="LO3">
        <v>16</v>
      </c>
      <c r="LP3">
        <v>17</v>
      </c>
      <c r="LQ3">
        <v>18</v>
      </c>
      <c r="LR3">
        <v>19</v>
      </c>
      <c r="LS3">
        <v>20</v>
      </c>
      <c r="LT3">
        <v>21</v>
      </c>
      <c r="LU3">
        <v>22</v>
      </c>
      <c r="LV3">
        <v>23</v>
      </c>
      <c r="LW3">
        <v>24</v>
      </c>
      <c r="LX3">
        <v>25</v>
      </c>
      <c r="LY3">
        <v>26</v>
      </c>
      <c r="LZ3">
        <v>27</v>
      </c>
      <c r="MA3">
        <v>0</v>
      </c>
      <c r="MB3">
        <v>1</v>
      </c>
      <c r="MC3">
        <v>2</v>
      </c>
      <c r="MD3">
        <v>3</v>
      </c>
      <c r="ME3">
        <v>4</v>
      </c>
      <c r="MF3">
        <v>5</v>
      </c>
      <c r="MG3">
        <v>6</v>
      </c>
      <c r="MH3">
        <v>7</v>
      </c>
      <c r="MI3">
        <v>8</v>
      </c>
      <c r="MJ3">
        <v>9</v>
      </c>
      <c r="MK3">
        <v>10</v>
      </c>
      <c r="ML3">
        <v>11</v>
      </c>
      <c r="MM3">
        <v>12</v>
      </c>
      <c r="MN3">
        <v>13</v>
      </c>
      <c r="MO3">
        <v>14</v>
      </c>
      <c r="MP3">
        <v>15</v>
      </c>
      <c r="MQ3">
        <v>16</v>
      </c>
      <c r="MR3">
        <v>17</v>
      </c>
      <c r="MS3">
        <v>18</v>
      </c>
      <c r="MT3">
        <v>19</v>
      </c>
      <c r="MU3">
        <v>20</v>
      </c>
      <c r="MV3">
        <v>21</v>
      </c>
      <c r="MW3">
        <v>22</v>
      </c>
      <c r="MX3">
        <v>23</v>
      </c>
      <c r="MY3">
        <v>24</v>
      </c>
      <c r="MZ3">
        <v>25</v>
      </c>
      <c r="NA3">
        <v>26</v>
      </c>
      <c r="NB3">
        <v>27</v>
      </c>
      <c r="NC3">
        <v>0</v>
      </c>
      <c r="ND3">
        <v>1</v>
      </c>
      <c r="NE3">
        <v>2</v>
      </c>
      <c r="NF3">
        <v>3</v>
      </c>
      <c r="NG3">
        <v>4</v>
      </c>
      <c r="NH3">
        <v>5</v>
      </c>
      <c r="NI3">
        <v>6</v>
      </c>
      <c r="NJ3">
        <v>7</v>
      </c>
      <c r="NK3">
        <v>8</v>
      </c>
      <c r="NL3">
        <v>9</v>
      </c>
      <c r="NM3">
        <v>10</v>
      </c>
      <c r="NN3">
        <v>11</v>
      </c>
      <c r="NO3">
        <v>12</v>
      </c>
      <c r="NP3">
        <v>13</v>
      </c>
      <c r="NQ3">
        <v>14</v>
      </c>
      <c r="NR3">
        <v>15</v>
      </c>
      <c r="NS3">
        <v>16</v>
      </c>
      <c r="NT3">
        <v>17</v>
      </c>
      <c r="NU3">
        <v>18</v>
      </c>
      <c r="NV3">
        <v>19</v>
      </c>
      <c r="NW3">
        <v>20</v>
      </c>
      <c r="NX3">
        <v>21</v>
      </c>
      <c r="NY3">
        <v>22</v>
      </c>
      <c r="NZ3">
        <v>23</v>
      </c>
      <c r="OA3">
        <v>24</v>
      </c>
      <c r="OB3">
        <v>25</v>
      </c>
      <c r="OC3">
        <v>26</v>
      </c>
      <c r="OD3">
        <v>27</v>
      </c>
      <c r="OE3">
        <v>0</v>
      </c>
      <c r="OF3">
        <v>1</v>
      </c>
      <c r="OG3">
        <v>2</v>
      </c>
      <c r="OH3">
        <v>3</v>
      </c>
      <c r="OI3">
        <v>4</v>
      </c>
      <c r="OJ3">
        <v>5</v>
      </c>
      <c r="OK3">
        <v>6</v>
      </c>
      <c r="OL3">
        <v>7</v>
      </c>
      <c r="OM3">
        <v>8</v>
      </c>
      <c r="ON3">
        <v>9</v>
      </c>
      <c r="OO3">
        <v>10</v>
      </c>
      <c r="OP3">
        <v>11</v>
      </c>
      <c r="OQ3">
        <v>12</v>
      </c>
      <c r="OR3">
        <v>13</v>
      </c>
      <c r="OS3">
        <v>14</v>
      </c>
      <c r="OT3">
        <v>15</v>
      </c>
      <c r="OU3">
        <v>16</v>
      </c>
      <c r="OV3">
        <v>17</v>
      </c>
      <c r="OW3">
        <v>18</v>
      </c>
      <c r="OX3">
        <v>19</v>
      </c>
      <c r="OY3">
        <v>20</v>
      </c>
      <c r="OZ3">
        <v>21</v>
      </c>
      <c r="PA3">
        <v>22</v>
      </c>
      <c r="PB3">
        <v>23</v>
      </c>
      <c r="PC3">
        <v>24</v>
      </c>
      <c r="PD3">
        <v>25</v>
      </c>
      <c r="PE3">
        <v>26</v>
      </c>
      <c r="PF3">
        <v>27</v>
      </c>
      <c r="PG3">
        <v>0</v>
      </c>
      <c r="PH3">
        <v>1</v>
      </c>
      <c r="PI3">
        <v>2</v>
      </c>
      <c r="PJ3">
        <v>3</v>
      </c>
      <c r="PK3">
        <v>4</v>
      </c>
      <c r="PL3">
        <v>5</v>
      </c>
      <c r="PM3">
        <v>6</v>
      </c>
      <c r="PN3">
        <v>7</v>
      </c>
      <c r="PO3">
        <v>8</v>
      </c>
      <c r="PP3">
        <v>9</v>
      </c>
      <c r="PQ3">
        <v>10</v>
      </c>
      <c r="PR3">
        <v>11</v>
      </c>
      <c r="PS3">
        <v>12</v>
      </c>
      <c r="PT3">
        <v>13</v>
      </c>
      <c r="PU3">
        <v>14</v>
      </c>
      <c r="PV3">
        <v>15</v>
      </c>
      <c r="PW3">
        <v>16</v>
      </c>
      <c r="PX3">
        <v>17</v>
      </c>
      <c r="PY3">
        <v>18</v>
      </c>
      <c r="PZ3">
        <v>19</v>
      </c>
      <c r="QA3">
        <v>20</v>
      </c>
      <c r="QB3">
        <v>21</v>
      </c>
      <c r="QC3">
        <v>22</v>
      </c>
      <c r="QD3">
        <v>23</v>
      </c>
      <c r="QE3">
        <v>24</v>
      </c>
      <c r="QF3">
        <v>25</v>
      </c>
      <c r="QG3">
        <v>26</v>
      </c>
      <c r="QH3">
        <v>27</v>
      </c>
      <c r="QI3">
        <v>0</v>
      </c>
      <c r="QJ3">
        <v>1</v>
      </c>
      <c r="QK3">
        <v>2</v>
      </c>
      <c r="QL3">
        <v>3</v>
      </c>
      <c r="QM3">
        <v>4</v>
      </c>
      <c r="QN3">
        <v>5</v>
      </c>
      <c r="QO3">
        <v>6</v>
      </c>
      <c r="QP3">
        <v>7</v>
      </c>
      <c r="QQ3">
        <v>8</v>
      </c>
      <c r="QR3">
        <v>9</v>
      </c>
      <c r="QS3">
        <v>10</v>
      </c>
      <c r="QT3">
        <v>11</v>
      </c>
      <c r="QU3">
        <v>12</v>
      </c>
      <c r="QV3">
        <v>13</v>
      </c>
      <c r="QW3">
        <v>14</v>
      </c>
      <c r="QX3">
        <v>15</v>
      </c>
      <c r="QY3">
        <v>16</v>
      </c>
      <c r="QZ3">
        <v>17</v>
      </c>
      <c r="RA3">
        <v>18</v>
      </c>
      <c r="RB3">
        <v>19</v>
      </c>
      <c r="RC3">
        <v>20</v>
      </c>
      <c r="RD3">
        <v>21</v>
      </c>
      <c r="RE3">
        <v>22</v>
      </c>
      <c r="RF3">
        <v>23</v>
      </c>
      <c r="RG3">
        <v>24</v>
      </c>
      <c r="RH3">
        <v>25</v>
      </c>
      <c r="RI3">
        <v>26</v>
      </c>
      <c r="RJ3">
        <v>27</v>
      </c>
      <c r="RK3">
        <v>0</v>
      </c>
      <c r="RL3">
        <v>1</v>
      </c>
      <c r="RM3">
        <v>2</v>
      </c>
      <c r="RN3">
        <v>3</v>
      </c>
      <c r="RO3">
        <v>4</v>
      </c>
      <c r="RP3">
        <v>5</v>
      </c>
      <c r="RQ3">
        <v>6</v>
      </c>
      <c r="RR3">
        <v>7</v>
      </c>
      <c r="RS3">
        <v>8</v>
      </c>
      <c r="RT3">
        <v>9</v>
      </c>
      <c r="RU3">
        <v>10</v>
      </c>
      <c r="RV3">
        <v>11</v>
      </c>
      <c r="RW3">
        <v>12</v>
      </c>
      <c r="RX3">
        <v>13</v>
      </c>
      <c r="RY3">
        <v>14</v>
      </c>
      <c r="RZ3">
        <v>15</v>
      </c>
      <c r="SA3">
        <v>16</v>
      </c>
      <c r="SB3">
        <v>17</v>
      </c>
      <c r="SC3">
        <v>18</v>
      </c>
      <c r="SD3">
        <v>19</v>
      </c>
      <c r="SE3">
        <v>20</v>
      </c>
      <c r="SF3">
        <v>21</v>
      </c>
      <c r="SG3">
        <v>22</v>
      </c>
      <c r="SH3">
        <v>23</v>
      </c>
      <c r="SI3">
        <v>24</v>
      </c>
      <c r="SJ3">
        <v>25</v>
      </c>
      <c r="SK3">
        <v>26</v>
      </c>
      <c r="SL3">
        <v>27</v>
      </c>
      <c r="SM3">
        <v>0</v>
      </c>
      <c r="SN3">
        <v>1</v>
      </c>
      <c r="SO3">
        <v>2</v>
      </c>
      <c r="SP3">
        <v>3</v>
      </c>
      <c r="SQ3">
        <v>4</v>
      </c>
      <c r="SR3">
        <v>5</v>
      </c>
      <c r="SS3">
        <v>6</v>
      </c>
      <c r="ST3">
        <v>7</v>
      </c>
      <c r="SU3">
        <v>8</v>
      </c>
      <c r="SV3">
        <v>9</v>
      </c>
      <c r="SW3">
        <v>10</v>
      </c>
      <c r="SX3">
        <v>11</v>
      </c>
      <c r="SY3">
        <v>12</v>
      </c>
      <c r="SZ3">
        <v>13</v>
      </c>
      <c r="TA3">
        <v>14</v>
      </c>
      <c r="TB3">
        <v>15</v>
      </c>
      <c r="TC3">
        <v>16</v>
      </c>
      <c r="TD3">
        <v>17</v>
      </c>
      <c r="TE3">
        <v>18</v>
      </c>
      <c r="TF3">
        <v>19</v>
      </c>
      <c r="TG3">
        <v>20</v>
      </c>
      <c r="TH3">
        <v>21</v>
      </c>
      <c r="TI3">
        <v>22</v>
      </c>
      <c r="TJ3">
        <v>23</v>
      </c>
      <c r="TK3">
        <v>24</v>
      </c>
      <c r="TL3">
        <v>25</v>
      </c>
      <c r="TM3">
        <v>26</v>
      </c>
      <c r="TN3">
        <v>27</v>
      </c>
      <c r="TO3">
        <v>0</v>
      </c>
      <c r="TP3">
        <v>1</v>
      </c>
      <c r="TQ3">
        <v>2</v>
      </c>
      <c r="TR3">
        <v>3</v>
      </c>
      <c r="TS3">
        <v>4</v>
      </c>
      <c r="TT3">
        <v>5</v>
      </c>
      <c r="TU3">
        <v>6</v>
      </c>
      <c r="TV3">
        <v>7</v>
      </c>
      <c r="TW3">
        <v>8</v>
      </c>
      <c r="TX3">
        <v>9</v>
      </c>
      <c r="TY3">
        <v>10</v>
      </c>
      <c r="TZ3">
        <v>11</v>
      </c>
      <c r="UA3">
        <v>12</v>
      </c>
      <c r="UB3">
        <v>13</v>
      </c>
      <c r="UC3">
        <v>14</v>
      </c>
      <c r="UD3">
        <v>15</v>
      </c>
      <c r="UE3">
        <v>16</v>
      </c>
      <c r="UF3">
        <v>17</v>
      </c>
      <c r="UG3">
        <v>18</v>
      </c>
      <c r="UH3">
        <v>19</v>
      </c>
      <c r="UI3">
        <v>20</v>
      </c>
      <c r="UJ3">
        <v>21</v>
      </c>
      <c r="UK3">
        <v>22</v>
      </c>
      <c r="UL3">
        <v>23</v>
      </c>
      <c r="UM3">
        <v>24</v>
      </c>
      <c r="UN3">
        <v>25</v>
      </c>
      <c r="UO3">
        <v>26</v>
      </c>
      <c r="UP3">
        <v>27</v>
      </c>
      <c r="UQ3">
        <v>0</v>
      </c>
      <c r="UR3">
        <v>1</v>
      </c>
      <c r="US3">
        <v>2</v>
      </c>
      <c r="UT3">
        <v>3</v>
      </c>
      <c r="UU3">
        <v>4</v>
      </c>
      <c r="UV3">
        <v>5</v>
      </c>
      <c r="UW3">
        <v>6</v>
      </c>
      <c r="UX3">
        <v>7</v>
      </c>
      <c r="UY3">
        <v>8</v>
      </c>
      <c r="UZ3">
        <v>9</v>
      </c>
      <c r="VA3">
        <v>10</v>
      </c>
      <c r="VB3">
        <v>11</v>
      </c>
      <c r="VC3">
        <v>12</v>
      </c>
      <c r="VD3">
        <v>13</v>
      </c>
      <c r="VE3">
        <v>14</v>
      </c>
      <c r="VF3">
        <v>15</v>
      </c>
      <c r="VG3">
        <v>16</v>
      </c>
      <c r="VH3">
        <v>17</v>
      </c>
      <c r="VI3">
        <v>18</v>
      </c>
      <c r="VJ3">
        <v>19</v>
      </c>
      <c r="VK3">
        <v>20</v>
      </c>
      <c r="VL3">
        <v>21</v>
      </c>
      <c r="VM3">
        <v>22</v>
      </c>
      <c r="VN3">
        <v>23</v>
      </c>
      <c r="VO3">
        <v>24</v>
      </c>
      <c r="VP3">
        <v>25</v>
      </c>
      <c r="VQ3">
        <v>26</v>
      </c>
      <c r="VR3">
        <v>27</v>
      </c>
      <c r="VS3">
        <v>0</v>
      </c>
      <c r="VT3">
        <v>1</v>
      </c>
      <c r="VU3">
        <v>2</v>
      </c>
      <c r="VV3">
        <v>3</v>
      </c>
      <c r="VW3">
        <v>4</v>
      </c>
      <c r="VX3">
        <v>5</v>
      </c>
      <c r="VY3">
        <v>6</v>
      </c>
      <c r="VZ3">
        <v>7</v>
      </c>
      <c r="WA3">
        <v>8</v>
      </c>
      <c r="WB3">
        <v>9</v>
      </c>
      <c r="WC3">
        <v>10</v>
      </c>
      <c r="WD3">
        <v>11</v>
      </c>
      <c r="WE3">
        <v>12</v>
      </c>
      <c r="WF3">
        <v>13</v>
      </c>
      <c r="WG3">
        <v>14</v>
      </c>
      <c r="WH3">
        <v>15</v>
      </c>
      <c r="WI3">
        <v>16</v>
      </c>
      <c r="WJ3">
        <v>17</v>
      </c>
      <c r="WK3">
        <v>18</v>
      </c>
      <c r="WL3">
        <v>19</v>
      </c>
      <c r="WM3">
        <v>20</v>
      </c>
      <c r="WN3">
        <v>21</v>
      </c>
      <c r="WO3">
        <v>22</v>
      </c>
      <c r="WP3">
        <v>23</v>
      </c>
      <c r="WQ3">
        <v>24</v>
      </c>
      <c r="WR3">
        <v>25</v>
      </c>
      <c r="WS3">
        <v>26</v>
      </c>
      <c r="WT3">
        <v>27</v>
      </c>
      <c r="WU3">
        <v>0</v>
      </c>
      <c r="WV3">
        <v>1</v>
      </c>
      <c r="WW3">
        <v>2</v>
      </c>
      <c r="WX3">
        <v>3</v>
      </c>
      <c r="WY3">
        <v>4</v>
      </c>
      <c r="WZ3">
        <v>5</v>
      </c>
      <c r="XA3">
        <v>6</v>
      </c>
      <c r="XB3">
        <v>7</v>
      </c>
      <c r="XC3">
        <v>8</v>
      </c>
      <c r="XD3">
        <v>9</v>
      </c>
      <c r="XE3">
        <v>10</v>
      </c>
      <c r="XF3">
        <v>11</v>
      </c>
      <c r="XG3">
        <v>12</v>
      </c>
      <c r="XH3">
        <v>13</v>
      </c>
      <c r="XI3">
        <v>14</v>
      </c>
      <c r="XJ3">
        <v>15</v>
      </c>
      <c r="XK3">
        <v>16</v>
      </c>
      <c r="XL3">
        <v>17</v>
      </c>
      <c r="XM3">
        <v>18</v>
      </c>
      <c r="XN3">
        <v>19</v>
      </c>
      <c r="XO3">
        <v>20</v>
      </c>
      <c r="XP3">
        <v>21</v>
      </c>
      <c r="XQ3">
        <v>22</v>
      </c>
      <c r="XR3">
        <v>23</v>
      </c>
      <c r="XS3">
        <v>24</v>
      </c>
      <c r="XT3">
        <v>25</v>
      </c>
      <c r="XU3">
        <v>26</v>
      </c>
      <c r="XV3">
        <v>27</v>
      </c>
      <c r="XW3">
        <v>0</v>
      </c>
      <c r="XX3">
        <v>1</v>
      </c>
      <c r="XY3">
        <v>2</v>
      </c>
      <c r="XZ3">
        <v>3</v>
      </c>
      <c r="YA3">
        <v>4</v>
      </c>
      <c r="YB3">
        <v>5</v>
      </c>
      <c r="YC3">
        <v>6</v>
      </c>
      <c r="YD3">
        <v>7</v>
      </c>
      <c r="YE3">
        <v>8</v>
      </c>
      <c r="YF3">
        <v>9</v>
      </c>
      <c r="YG3">
        <v>10</v>
      </c>
      <c r="YH3">
        <v>11</v>
      </c>
      <c r="YI3">
        <v>12</v>
      </c>
      <c r="YJ3">
        <v>13</v>
      </c>
      <c r="YK3">
        <v>14</v>
      </c>
      <c r="YL3">
        <v>15</v>
      </c>
      <c r="YM3">
        <v>16</v>
      </c>
      <c r="YN3">
        <v>17</v>
      </c>
      <c r="YO3">
        <v>18</v>
      </c>
      <c r="YP3">
        <v>19</v>
      </c>
      <c r="YQ3">
        <v>20</v>
      </c>
      <c r="YR3">
        <v>21</v>
      </c>
      <c r="YS3">
        <v>22</v>
      </c>
      <c r="YT3">
        <v>23</v>
      </c>
      <c r="YU3">
        <v>24</v>
      </c>
      <c r="YV3">
        <v>25</v>
      </c>
      <c r="YW3">
        <v>26</v>
      </c>
      <c r="YX3">
        <v>27</v>
      </c>
      <c r="YY3">
        <v>0</v>
      </c>
      <c r="YZ3">
        <v>1</v>
      </c>
      <c r="ZA3">
        <v>2</v>
      </c>
      <c r="ZB3">
        <v>3</v>
      </c>
      <c r="ZC3">
        <v>4</v>
      </c>
      <c r="ZD3">
        <v>5</v>
      </c>
      <c r="ZE3">
        <v>6</v>
      </c>
      <c r="ZF3">
        <v>7</v>
      </c>
      <c r="ZG3">
        <v>8</v>
      </c>
      <c r="ZH3">
        <v>9</v>
      </c>
      <c r="ZI3">
        <v>10</v>
      </c>
      <c r="ZJ3">
        <v>11</v>
      </c>
      <c r="ZK3">
        <v>12</v>
      </c>
      <c r="ZL3">
        <v>13</v>
      </c>
      <c r="ZM3">
        <v>14</v>
      </c>
      <c r="ZN3">
        <v>15</v>
      </c>
      <c r="ZO3">
        <v>16</v>
      </c>
      <c r="ZP3">
        <v>17</v>
      </c>
      <c r="ZQ3">
        <v>18</v>
      </c>
      <c r="ZR3">
        <v>19</v>
      </c>
      <c r="ZS3">
        <v>20</v>
      </c>
      <c r="ZT3">
        <v>21</v>
      </c>
      <c r="ZU3">
        <v>22</v>
      </c>
      <c r="ZV3">
        <v>23</v>
      </c>
      <c r="ZW3">
        <v>24</v>
      </c>
      <c r="ZX3">
        <v>25</v>
      </c>
      <c r="ZY3">
        <v>26</v>
      </c>
      <c r="ZZ3">
        <v>27</v>
      </c>
      <c r="AAA3">
        <v>0</v>
      </c>
      <c r="AAB3">
        <v>1</v>
      </c>
      <c r="AAC3">
        <v>2</v>
      </c>
      <c r="AAD3">
        <v>3</v>
      </c>
      <c r="AAE3">
        <v>4</v>
      </c>
      <c r="AAF3">
        <v>5</v>
      </c>
      <c r="AAG3">
        <v>6</v>
      </c>
      <c r="AAH3">
        <v>7</v>
      </c>
      <c r="AAI3">
        <v>8</v>
      </c>
      <c r="AAJ3">
        <v>9</v>
      </c>
      <c r="AAK3">
        <v>10</v>
      </c>
      <c r="AAL3">
        <v>11</v>
      </c>
      <c r="AAM3">
        <v>12</v>
      </c>
      <c r="AAN3">
        <v>13</v>
      </c>
      <c r="AAO3">
        <v>14</v>
      </c>
      <c r="AAP3">
        <v>15</v>
      </c>
      <c r="AAQ3">
        <v>16</v>
      </c>
      <c r="AAR3">
        <v>17</v>
      </c>
      <c r="AAS3">
        <v>18</v>
      </c>
      <c r="AAT3">
        <v>19</v>
      </c>
      <c r="AAU3">
        <v>20</v>
      </c>
      <c r="AAV3">
        <v>21</v>
      </c>
      <c r="AAW3">
        <v>22</v>
      </c>
      <c r="AAX3">
        <v>23</v>
      </c>
      <c r="AAY3">
        <v>24</v>
      </c>
      <c r="AAZ3">
        <v>25</v>
      </c>
      <c r="ABA3">
        <v>26</v>
      </c>
      <c r="ABB3">
        <v>27</v>
      </c>
      <c r="ABC3">
        <v>0</v>
      </c>
      <c r="ABD3">
        <v>1</v>
      </c>
      <c r="ABE3">
        <v>2</v>
      </c>
      <c r="ABF3">
        <v>3</v>
      </c>
      <c r="ABG3">
        <v>4</v>
      </c>
      <c r="ABH3">
        <v>5</v>
      </c>
      <c r="ABI3">
        <v>6</v>
      </c>
      <c r="ABJ3">
        <v>7</v>
      </c>
      <c r="ABK3">
        <v>8</v>
      </c>
      <c r="ABL3">
        <v>9</v>
      </c>
      <c r="ABM3">
        <v>10</v>
      </c>
      <c r="ABN3">
        <v>11</v>
      </c>
      <c r="ABO3">
        <v>12</v>
      </c>
      <c r="ABP3">
        <v>13</v>
      </c>
      <c r="ABQ3">
        <v>14</v>
      </c>
      <c r="ABR3">
        <v>15</v>
      </c>
      <c r="ABS3">
        <v>16</v>
      </c>
      <c r="ABT3">
        <v>17</v>
      </c>
      <c r="ABU3">
        <v>18</v>
      </c>
      <c r="ABV3">
        <v>19</v>
      </c>
      <c r="ABW3">
        <v>20</v>
      </c>
      <c r="ABX3">
        <v>21</v>
      </c>
      <c r="ABY3">
        <v>22</v>
      </c>
      <c r="ABZ3">
        <v>23</v>
      </c>
      <c r="ACA3">
        <v>24</v>
      </c>
      <c r="ACB3">
        <v>25</v>
      </c>
      <c r="ACC3">
        <v>26</v>
      </c>
      <c r="ACD3">
        <v>27</v>
      </c>
      <c r="ACE3">
        <v>0</v>
      </c>
      <c r="ACF3">
        <v>1</v>
      </c>
      <c r="ACG3">
        <v>2</v>
      </c>
      <c r="ACH3">
        <v>3</v>
      </c>
      <c r="ACI3">
        <v>4</v>
      </c>
      <c r="ACJ3">
        <v>5</v>
      </c>
      <c r="ACK3">
        <v>6</v>
      </c>
      <c r="ACL3">
        <v>7</v>
      </c>
      <c r="ACM3">
        <v>8</v>
      </c>
      <c r="ACN3">
        <v>9</v>
      </c>
      <c r="ACO3">
        <v>10</v>
      </c>
      <c r="ACP3">
        <v>11</v>
      </c>
      <c r="ACQ3">
        <v>12</v>
      </c>
      <c r="ACR3">
        <v>13</v>
      </c>
      <c r="ACS3">
        <v>14</v>
      </c>
      <c r="ACT3">
        <v>15</v>
      </c>
      <c r="ACU3">
        <v>16</v>
      </c>
      <c r="ACV3">
        <v>17</v>
      </c>
      <c r="ACW3">
        <v>18</v>
      </c>
      <c r="ACX3">
        <v>19</v>
      </c>
      <c r="ACY3">
        <v>20</v>
      </c>
      <c r="ACZ3">
        <v>21</v>
      </c>
      <c r="ADA3">
        <v>22</v>
      </c>
      <c r="ADB3">
        <v>23</v>
      </c>
      <c r="ADC3">
        <v>24</v>
      </c>
      <c r="ADD3">
        <v>25</v>
      </c>
      <c r="ADE3">
        <v>26</v>
      </c>
      <c r="ADF3">
        <v>27</v>
      </c>
      <c r="ADG3">
        <v>0</v>
      </c>
      <c r="ADH3">
        <v>1</v>
      </c>
      <c r="ADI3">
        <v>2</v>
      </c>
      <c r="ADJ3">
        <v>3</v>
      </c>
      <c r="ADK3">
        <v>4</v>
      </c>
      <c r="ADL3">
        <v>5</v>
      </c>
      <c r="ADM3">
        <v>6</v>
      </c>
      <c r="ADN3">
        <v>7</v>
      </c>
      <c r="ADO3">
        <v>8</v>
      </c>
      <c r="ADP3">
        <v>9</v>
      </c>
      <c r="ADQ3">
        <v>10</v>
      </c>
      <c r="ADR3">
        <v>11</v>
      </c>
      <c r="ADS3">
        <v>12</v>
      </c>
      <c r="ADT3">
        <v>13</v>
      </c>
      <c r="ADU3">
        <v>14</v>
      </c>
      <c r="ADV3">
        <v>15</v>
      </c>
      <c r="ADW3">
        <v>16</v>
      </c>
      <c r="ADX3">
        <v>17</v>
      </c>
      <c r="ADY3">
        <v>18</v>
      </c>
      <c r="ADZ3">
        <v>19</v>
      </c>
      <c r="AEA3">
        <v>20</v>
      </c>
      <c r="AEB3">
        <v>21</v>
      </c>
      <c r="AEC3">
        <v>22</v>
      </c>
      <c r="AED3">
        <v>23</v>
      </c>
      <c r="AEE3">
        <v>24</v>
      </c>
      <c r="AEF3">
        <v>25</v>
      </c>
      <c r="AEG3">
        <v>26</v>
      </c>
      <c r="AEH3">
        <v>27</v>
      </c>
      <c r="AEI3">
        <v>0</v>
      </c>
      <c r="AEJ3">
        <v>1</v>
      </c>
      <c r="AEK3">
        <v>2</v>
      </c>
      <c r="AEL3">
        <v>3</v>
      </c>
      <c r="AEM3">
        <v>4</v>
      </c>
      <c r="AEN3">
        <v>5</v>
      </c>
      <c r="AEO3">
        <v>6</v>
      </c>
      <c r="AEP3">
        <v>7</v>
      </c>
      <c r="AEQ3">
        <v>8</v>
      </c>
      <c r="AER3">
        <v>9</v>
      </c>
      <c r="AES3">
        <v>10</v>
      </c>
      <c r="AET3">
        <v>11</v>
      </c>
      <c r="AEU3">
        <v>12</v>
      </c>
      <c r="AEV3">
        <v>13</v>
      </c>
      <c r="AEW3">
        <v>14</v>
      </c>
      <c r="AEX3">
        <v>15</v>
      </c>
      <c r="AEY3">
        <v>16</v>
      </c>
      <c r="AEZ3">
        <v>17</v>
      </c>
      <c r="AFA3">
        <v>18</v>
      </c>
      <c r="AFB3">
        <v>19</v>
      </c>
      <c r="AFC3">
        <v>20</v>
      </c>
      <c r="AFD3">
        <v>21</v>
      </c>
      <c r="AFE3">
        <v>22</v>
      </c>
      <c r="AFF3">
        <v>23</v>
      </c>
      <c r="AFG3">
        <v>24</v>
      </c>
      <c r="AFH3">
        <v>25</v>
      </c>
      <c r="AFI3">
        <v>26</v>
      </c>
      <c r="AFJ3">
        <v>27</v>
      </c>
      <c r="AFK3">
        <v>0</v>
      </c>
      <c r="AFL3">
        <v>1</v>
      </c>
      <c r="AFM3">
        <v>2</v>
      </c>
      <c r="AFN3">
        <v>3</v>
      </c>
      <c r="AFO3">
        <v>4</v>
      </c>
      <c r="AFP3">
        <v>5</v>
      </c>
      <c r="AFQ3">
        <v>6</v>
      </c>
      <c r="AFR3">
        <v>7</v>
      </c>
      <c r="AFS3">
        <v>8</v>
      </c>
      <c r="AFT3">
        <v>9</v>
      </c>
      <c r="AFU3">
        <v>10</v>
      </c>
      <c r="AFV3">
        <v>11</v>
      </c>
      <c r="AFW3">
        <v>12</v>
      </c>
      <c r="AFX3">
        <v>13</v>
      </c>
      <c r="AFY3">
        <v>14</v>
      </c>
      <c r="AFZ3">
        <v>15</v>
      </c>
      <c r="AGA3">
        <v>16</v>
      </c>
      <c r="AGB3">
        <v>17</v>
      </c>
      <c r="AGC3">
        <v>18</v>
      </c>
      <c r="AGD3">
        <v>19</v>
      </c>
      <c r="AGE3">
        <v>20</v>
      </c>
      <c r="AGF3">
        <v>21</v>
      </c>
      <c r="AGG3">
        <v>22</v>
      </c>
      <c r="AGH3">
        <v>23</v>
      </c>
      <c r="AGI3">
        <v>24</v>
      </c>
      <c r="AGJ3">
        <v>25</v>
      </c>
      <c r="AGK3">
        <v>26</v>
      </c>
      <c r="AGL3">
        <v>27</v>
      </c>
      <c r="AGM3">
        <v>0</v>
      </c>
      <c r="AGN3">
        <v>1</v>
      </c>
      <c r="AGO3">
        <v>2</v>
      </c>
      <c r="AGP3">
        <v>3</v>
      </c>
      <c r="AGQ3">
        <v>4</v>
      </c>
      <c r="AGR3">
        <v>5</v>
      </c>
      <c r="AGS3">
        <v>6</v>
      </c>
      <c r="AGT3">
        <v>7</v>
      </c>
      <c r="AGU3">
        <v>8</v>
      </c>
      <c r="AGV3">
        <v>9</v>
      </c>
      <c r="AGW3">
        <v>10</v>
      </c>
      <c r="AGX3">
        <v>11</v>
      </c>
      <c r="AGY3">
        <v>12</v>
      </c>
      <c r="AGZ3">
        <v>13</v>
      </c>
      <c r="AHA3">
        <v>14</v>
      </c>
      <c r="AHB3">
        <v>15</v>
      </c>
      <c r="AHC3">
        <v>16</v>
      </c>
      <c r="AHD3">
        <v>17</v>
      </c>
      <c r="AHE3">
        <v>18</v>
      </c>
      <c r="AHF3">
        <v>19</v>
      </c>
      <c r="AHG3">
        <v>20</v>
      </c>
      <c r="AHH3">
        <v>21</v>
      </c>
      <c r="AHI3">
        <v>22</v>
      </c>
      <c r="AHJ3">
        <v>23</v>
      </c>
      <c r="AHK3">
        <v>24</v>
      </c>
      <c r="AHL3">
        <v>25</v>
      </c>
      <c r="AHM3">
        <v>26</v>
      </c>
      <c r="AHN3">
        <v>27</v>
      </c>
      <c r="AHO3">
        <v>0</v>
      </c>
      <c r="AHP3">
        <v>1</v>
      </c>
      <c r="AHQ3">
        <v>2</v>
      </c>
      <c r="AHR3">
        <v>3</v>
      </c>
      <c r="AHS3">
        <v>4</v>
      </c>
      <c r="AHT3">
        <v>5</v>
      </c>
      <c r="AHU3">
        <v>6</v>
      </c>
      <c r="AHV3">
        <v>7</v>
      </c>
      <c r="AHW3">
        <v>8</v>
      </c>
      <c r="AHX3">
        <v>9</v>
      </c>
      <c r="AHY3">
        <v>10</v>
      </c>
      <c r="AHZ3">
        <v>11</v>
      </c>
      <c r="AIA3">
        <v>12</v>
      </c>
      <c r="AIB3">
        <v>13</v>
      </c>
      <c r="AIC3">
        <v>14</v>
      </c>
      <c r="AID3">
        <v>15</v>
      </c>
      <c r="AIE3">
        <v>16</v>
      </c>
      <c r="AIF3">
        <v>17</v>
      </c>
      <c r="AIG3">
        <v>18</v>
      </c>
      <c r="AIH3">
        <v>19</v>
      </c>
      <c r="AII3">
        <v>20</v>
      </c>
      <c r="AIJ3">
        <v>21</v>
      </c>
      <c r="AIK3">
        <v>22</v>
      </c>
      <c r="AIL3">
        <v>23</v>
      </c>
      <c r="AIM3">
        <v>24</v>
      </c>
      <c r="AIN3">
        <v>25</v>
      </c>
      <c r="AIO3">
        <v>26</v>
      </c>
      <c r="AIP3">
        <v>27</v>
      </c>
      <c r="AIQ3">
        <v>0</v>
      </c>
      <c r="AIR3">
        <v>1</v>
      </c>
      <c r="AIS3">
        <v>2</v>
      </c>
      <c r="AIT3">
        <v>3</v>
      </c>
      <c r="AIU3">
        <v>4</v>
      </c>
      <c r="AIV3">
        <v>5</v>
      </c>
      <c r="AIW3">
        <v>6</v>
      </c>
      <c r="AIX3">
        <v>7</v>
      </c>
      <c r="AIY3">
        <v>8</v>
      </c>
      <c r="AIZ3">
        <v>9</v>
      </c>
      <c r="AJA3">
        <v>10</v>
      </c>
      <c r="AJB3">
        <v>11</v>
      </c>
      <c r="AJC3">
        <v>12</v>
      </c>
      <c r="AJD3">
        <v>13</v>
      </c>
      <c r="AJE3">
        <v>14</v>
      </c>
      <c r="AJF3">
        <v>15</v>
      </c>
      <c r="AJG3">
        <v>16</v>
      </c>
      <c r="AJH3">
        <v>17</v>
      </c>
      <c r="AJI3">
        <v>18</v>
      </c>
      <c r="AJJ3">
        <v>19</v>
      </c>
      <c r="AJK3">
        <v>20</v>
      </c>
      <c r="AJL3">
        <v>21</v>
      </c>
      <c r="AJM3">
        <v>22</v>
      </c>
      <c r="AJN3">
        <v>23</v>
      </c>
      <c r="AJO3">
        <v>24</v>
      </c>
      <c r="AJP3">
        <v>25</v>
      </c>
      <c r="AJQ3">
        <v>26</v>
      </c>
      <c r="AJR3">
        <v>27</v>
      </c>
      <c r="AJS3">
        <v>0</v>
      </c>
      <c r="AJT3">
        <v>1</v>
      </c>
      <c r="AJU3">
        <v>2</v>
      </c>
      <c r="AJV3">
        <v>3</v>
      </c>
      <c r="AJW3">
        <v>4</v>
      </c>
      <c r="AJX3">
        <v>5</v>
      </c>
      <c r="AJY3">
        <v>6</v>
      </c>
      <c r="AJZ3">
        <v>7</v>
      </c>
      <c r="AKA3">
        <v>8</v>
      </c>
      <c r="AKB3">
        <v>9</v>
      </c>
      <c r="AKC3">
        <v>10</v>
      </c>
      <c r="AKD3">
        <v>11</v>
      </c>
      <c r="AKE3">
        <v>12</v>
      </c>
      <c r="AKF3">
        <v>13</v>
      </c>
      <c r="AKG3">
        <v>14</v>
      </c>
      <c r="AKH3">
        <v>15</v>
      </c>
      <c r="AKI3">
        <v>16</v>
      </c>
      <c r="AKJ3">
        <v>17</v>
      </c>
      <c r="AKK3">
        <v>18</v>
      </c>
      <c r="AKL3">
        <v>19</v>
      </c>
      <c r="AKM3">
        <v>20</v>
      </c>
      <c r="AKN3">
        <v>21</v>
      </c>
      <c r="AKO3">
        <v>22</v>
      </c>
      <c r="AKP3">
        <v>23</v>
      </c>
      <c r="AKQ3">
        <v>24</v>
      </c>
      <c r="AKR3">
        <v>25</v>
      </c>
      <c r="AKS3">
        <v>26</v>
      </c>
      <c r="AKT3">
        <v>27</v>
      </c>
      <c r="AKU3">
        <v>0</v>
      </c>
      <c r="AKV3">
        <v>1</v>
      </c>
      <c r="AKW3">
        <v>2</v>
      </c>
      <c r="AKX3">
        <v>3</v>
      </c>
      <c r="AKY3">
        <v>4</v>
      </c>
      <c r="AKZ3">
        <v>5</v>
      </c>
      <c r="ALA3">
        <v>6</v>
      </c>
      <c r="ALB3">
        <v>7</v>
      </c>
      <c r="ALC3">
        <v>8</v>
      </c>
      <c r="ALD3">
        <v>9</v>
      </c>
      <c r="ALE3">
        <v>10</v>
      </c>
      <c r="ALF3">
        <v>11</v>
      </c>
      <c r="ALG3">
        <v>12</v>
      </c>
      <c r="ALH3">
        <v>13</v>
      </c>
      <c r="ALI3">
        <v>14</v>
      </c>
      <c r="ALJ3">
        <v>15</v>
      </c>
      <c r="ALK3">
        <v>16</v>
      </c>
      <c r="ALL3">
        <v>17</v>
      </c>
      <c r="ALM3">
        <v>18</v>
      </c>
      <c r="ALN3">
        <v>19</v>
      </c>
      <c r="ALO3">
        <v>20</v>
      </c>
      <c r="ALP3">
        <v>21</v>
      </c>
      <c r="ALQ3">
        <v>22</v>
      </c>
      <c r="ALR3">
        <v>23</v>
      </c>
      <c r="ALS3">
        <v>24</v>
      </c>
      <c r="ALT3">
        <v>25</v>
      </c>
      <c r="ALU3">
        <v>26</v>
      </c>
      <c r="ALV3">
        <v>27</v>
      </c>
      <c r="ALW3">
        <v>0</v>
      </c>
      <c r="ALX3">
        <v>1</v>
      </c>
      <c r="ALY3">
        <v>2</v>
      </c>
      <c r="ALZ3">
        <v>3</v>
      </c>
      <c r="AMA3">
        <v>4</v>
      </c>
      <c r="AMB3">
        <v>5</v>
      </c>
      <c r="AMC3">
        <v>6</v>
      </c>
      <c r="AMD3">
        <v>7</v>
      </c>
      <c r="AME3">
        <v>8</v>
      </c>
      <c r="AMF3">
        <v>9</v>
      </c>
      <c r="AMG3">
        <v>10</v>
      </c>
      <c r="AMH3">
        <v>11</v>
      </c>
      <c r="AMI3">
        <v>12</v>
      </c>
      <c r="AMJ3">
        <v>13</v>
      </c>
      <c r="AMK3">
        <v>14</v>
      </c>
      <c r="AML3">
        <v>15</v>
      </c>
      <c r="AMM3">
        <v>16</v>
      </c>
      <c r="AMN3">
        <v>17</v>
      </c>
      <c r="AMO3">
        <v>18</v>
      </c>
      <c r="AMP3">
        <v>19</v>
      </c>
      <c r="AMQ3">
        <v>20</v>
      </c>
      <c r="AMR3">
        <v>21</v>
      </c>
      <c r="AMS3">
        <v>22</v>
      </c>
      <c r="AMT3">
        <v>23</v>
      </c>
      <c r="AMU3">
        <v>24</v>
      </c>
      <c r="AMV3">
        <v>25</v>
      </c>
      <c r="AMW3">
        <v>26</v>
      </c>
      <c r="AMX3">
        <v>27</v>
      </c>
      <c r="AMY3">
        <v>0</v>
      </c>
      <c r="AMZ3">
        <v>1</v>
      </c>
      <c r="ANA3">
        <v>2</v>
      </c>
      <c r="ANB3">
        <v>3</v>
      </c>
      <c r="ANC3">
        <v>4</v>
      </c>
      <c r="AND3">
        <v>5</v>
      </c>
      <c r="ANE3">
        <v>6</v>
      </c>
      <c r="ANF3">
        <v>7</v>
      </c>
      <c r="ANG3">
        <v>8</v>
      </c>
      <c r="ANH3">
        <v>9</v>
      </c>
      <c r="ANI3">
        <v>10</v>
      </c>
      <c r="ANJ3">
        <v>11</v>
      </c>
      <c r="ANK3">
        <v>12</v>
      </c>
      <c r="ANL3">
        <v>13</v>
      </c>
      <c r="ANM3">
        <v>14</v>
      </c>
      <c r="ANN3">
        <v>15</v>
      </c>
      <c r="ANO3">
        <v>16</v>
      </c>
      <c r="ANP3">
        <v>17</v>
      </c>
      <c r="ANQ3">
        <v>18</v>
      </c>
      <c r="ANR3">
        <v>19</v>
      </c>
      <c r="ANS3">
        <v>20</v>
      </c>
      <c r="ANT3">
        <v>21</v>
      </c>
      <c r="ANU3">
        <v>22</v>
      </c>
      <c r="ANV3">
        <v>23</v>
      </c>
      <c r="ANW3">
        <v>24</v>
      </c>
      <c r="ANX3">
        <v>25</v>
      </c>
      <c r="ANY3">
        <v>26</v>
      </c>
      <c r="ANZ3">
        <v>27</v>
      </c>
      <c r="AOA3">
        <v>0</v>
      </c>
      <c r="AOB3">
        <v>1</v>
      </c>
      <c r="AOC3">
        <v>2</v>
      </c>
      <c r="AOD3">
        <v>3</v>
      </c>
      <c r="AOE3">
        <v>4</v>
      </c>
      <c r="AOF3">
        <v>5</v>
      </c>
      <c r="AOG3">
        <v>6</v>
      </c>
      <c r="AOH3">
        <v>7</v>
      </c>
      <c r="AOI3">
        <v>8</v>
      </c>
      <c r="AOJ3">
        <v>9</v>
      </c>
      <c r="AOK3">
        <v>10</v>
      </c>
      <c r="AOL3">
        <v>11</v>
      </c>
      <c r="AOM3">
        <v>12</v>
      </c>
      <c r="AON3">
        <v>13</v>
      </c>
      <c r="AOO3">
        <v>14</v>
      </c>
      <c r="AOP3">
        <v>15</v>
      </c>
      <c r="AOQ3">
        <v>16</v>
      </c>
      <c r="AOR3">
        <v>17</v>
      </c>
      <c r="AOS3">
        <v>18</v>
      </c>
      <c r="AOT3">
        <v>19</v>
      </c>
      <c r="AOU3">
        <v>20</v>
      </c>
      <c r="AOV3">
        <v>21</v>
      </c>
      <c r="AOW3">
        <v>22</v>
      </c>
      <c r="AOX3">
        <v>23</v>
      </c>
      <c r="AOY3">
        <v>24</v>
      </c>
      <c r="AOZ3">
        <v>25</v>
      </c>
      <c r="APA3">
        <v>26</v>
      </c>
      <c r="APB3">
        <v>27</v>
      </c>
      <c r="APC3">
        <v>0</v>
      </c>
      <c r="APD3">
        <v>1</v>
      </c>
      <c r="APE3">
        <v>2</v>
      </c>
      <c r="APF3">
        <v>3</v>
      </c>
      <c r="APG3">
        <v>4</v>
      </c>
      <c r="APH3">
        <v>5</v>
      </c>
      <c r="API3">
        <v>6</v>
      </c>
      <c r="APJ3">
        <v>7</v>
      </c>
      <c r="APK3">
        <v>8</v>
      </c>
      <c r="APL3">
        <v>9</v>
      </c>
      <c r="APM3">
        <v>10</v>
      </c>
      <c r="APN3">
        <v>11</v>
      </c>
      <c r="APO3">
        <v>12</v>
      </c>
      <c r="APP3">
        <v>13</v>
      </c>
      <c r="APQ3">
        <v>14</v>
      </c>
      <c r="APR3">
        <v>15</v>
      </c>
      <c r="APS3">
        <v>16</v>
      </c>
      <c r="APT3">
        <v>17</v>
      </c>
      <c r="APU3">
        <v>18</v>
      </c>
      <c r="APV3">
        <v>19</v>
      </c>
      <c r="APW3">
        <v>20</v>
      </c>
      <c r="APX3">
        <v>21</v>
      </c>
      <c r="APY3">
        <v>22</v>
      </c>
      <c r="APZ3">
        <v>23</v>
      </c>
      <c r="AQA3">
        <v>24</v>
      </c>
      <c r="AQB3">
        <v>25</v>
      </c>
      <c r="AQC3">
        <v>26</v>
      </c>
      <c r="AQD3">
        <v>27</v>
      </c>
      <c r="AQE3">
        <v>0</v>
      </c>
      <c r="AQF3">
        <v>1</v>
      </c>
      <c r="AQG3">
        <v>2</v>
      </c>
      <c r="AQH3">
        <v>3</v>
      </c>
      <c r="AQI3">
        <v>4</v>
      </c>
      <c r="AQJ3">
        <v>5</v>
      </c>
      <c r="AQK3">
        <v>6</v>
      </c>
      <c r="AQL3">
        <v>7</v>
      </c>
      <c r="AQM3">
        <v>8</v>
      </c>
      <c r="AQN3">
        <v>9</v>
      </c>
      <c r="AQO3">
        <v>10</v>
      </c>
      <c r="AQP3">
        <v>11</v>
      </c>
      <c r="AQQ3">
        <v>12</v>
      </c>
      <c r="AQR3">
        <v>13</v>
      </c>
      <c r="AQS3">
        <v>14</v>
      </c>
      <c r="AQT3">
        <v>15</v>
      </c>
      <c r="AQU3">
        <v>16</v>
      </c>
      <c r="AQV3">
        <v>17</v>
      </c>
      <c r="AQW3">
        <v>18</v>
      </c>
      <c r="AQX3">
        <v>19</v>
      </c>
      <c r="AQY3">
        <v>20</v>
      </c>
      <c r="AQZ3">
        <v>21</v>
      </c>
      <c r="ARA3">
        <v>22</v>
      </c>
      <c r="ARB3">
        <v>23</v>
      </c>
      <c r="ARC3">
        <v>24</v>
      </c>
      <c r="ARD3">
        <v>25</v>
      </c>
      <c r="ARE3">
        <v>26</v>
      </c>
      <c r="ARF3">
        <v>27</v>
      </c>
      <c r="ARG3">
        <v>0</v>
      </c>
      <c r="ARH3">
        <v>1</v>
      </c>
      <c r="ARI3">
        <v>2</v>
      </c>
      <c r="ARJ3">
        <v>3</v>
      </c>
      <c r="ARK3">
        <v>4</v>
      </c>
      <c r="ARL3">
        <v>5</v>
      </c>
      <c r="ARM3">
        <v>6</v>
      </c>
      <c r="ARN3">
        <v>7</v>
      </c>
      <c r="ARO3">
        <v>8</v>
      </c>
      <c r="ARP3">
        <v>9</v>
      </c>
      <c r="ARQ3">
        <v>10</v>
      </c>
      <c r="ARR3">
        <v>11</v>
      </c>
      <c r="ARS3">
        <v>12</v>
      </c>
      <c r="ART3">
        <v>13</v>
      </c>
      <c r="ARU3">
        <v>14</v>
      </c>
      <c r="ARV3">
        <v>15</v>
      </c>
      <c r="ARW3">
        <v>16</v>
      </c>
      <c r="ARX3">
        <v>17</v>
      </c>
      <c r="ARY3">
        <v>18</v>
      </c>
      <c r="ARZ3">
        <v>19</v>
      </c>
      <c r="ASA3">
        <v>20</v>
      </c>
      <c r="ASB3">
        <v>21</v>
      </c>
      <c r="ASC3">
        <v>22</v>
      </c>
      <c r="ASD3">
        <v>23</v>
      </c>
      <c r="ASE3">
        <v>24</v>
      </c>
      <c r="ASF3">
        <v>25</v>
      </c>
      <c r="ASG3">
        <v>26</v>
      </c>
      <c r="ASH3">
        <v>27</v>
      </c>
    </row>
    <row r="4" spans="1:1178" x14ac:dyDescent="0.25">
      <c r="A4" s="2" t="s">
        <v>2</v>
      </c>
      <c r="B4" t="s">
        <v>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44</v>
      </c>
      <c r="AD4" t="s">
        <v>45</v>
      </c>
      <c r="AE4" t="s">
        <v>46</v>
      </c>
      <c r="AF4" t="s">
        <v>47</v>
      </c>
      <c r="AG4" t="s">
        <v>48</v>
      </c>
      <c r="AH4" t="s">
        <v>49</v>
      </c>
      <c r="AI4" t="s">
        <v>50</v>
      </c>
      <c r="AJ4" t="s">
        <v>51</v>
      </c>
      <c r="AK4" t="s">
        <v>52</v>
      </c>
      <c r="AL4" t="s">
        <v>53</v>
      </c>
      <c r="AM4" t="s">
        <v>54</v>
      </c>
      <c r="AN4" t="s">
        <v>55</v>
      </c>
      <c r="AO4" t="s">
        <v>56</v>
      </c>
      <c r="AP4" t="s">
        <v>57</v>
      </c>
      <c r="AQ4" t="s">
        <v>58</v>
      </c>
      <c r="AR4" t="s">
        <v>59</v>
      </c>
      <c r="AS4" t="s">
        <v>60</v>
      </c>
      <c r="AT4" t="s">
        <v>61</v>
      </c>
      <c r="AU4" t="s">
        <v>62</v>
      </c>
      <c r="AV4" t="s">
        <v>63</v>
      </c>
      <c r="AW4" t="s">
        <v>64</v>
      </c>
      <c r="AX4" t="s">
        <v>65</v>
      </c>
      <c r="AY4" t="s">
        <v>66</v>
      </c>
      <c r="AZ4" t="s">
        <v>67</v>
      </c>
      <c r="BA4" t="s">
        <v>68</v>
      </c>
      <c r="BB4" t="s">
        <v>69</v>
      </c>
      <c r="BC4" t="s">
        <v>70</v>
      </c>
      <c r="BD4" t="s">
        <v>71</v>
      </c>
      <c r="BE4" t="s">
        <v>72</v>
      </c>
      <c r="BF4" t="s">
        <v>73</v>
      </c>
      <c r="BG4" t="s">
        <v>74</v>
      </c>
      <c r="BH4" t="s">
        <v>75</v>
      </c>
      <c r="BI4" t="s">
        <v>76</v>
      </c>
      <c r="BJ4" t="s">
        <v>77</v>
      </c>
      <c r="BK4" t="s">
        <v>78</v>
      </c>
      <c r="BL4" t="s">
        <v>79</v>
      </c>
      <c r="BM4" t="s">
        <v>80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86</v>
      </c>
      <c r="BT4" t="s">
        <v>87</v>
      </c>
      <c r="BU4" t="s">
        <v>88</v>
      </c>
      <c r="BV4" t="s">
        <v>89</v>
      </c>
      <c r="BW4" t="s">
        <v>90</v>
      </c>
      <c r="BX4" t="s">
        <v>91</v>
      </c>
      <c r="BY4" t="s">
        <v>92</v>
      </c>
      <c r="BZ4" t="s">
        <v>93</v>
      </c>
      <c r="CA4" t="s">
        <v>94</v>
      </c>
      <c r="CB4" t="s">
        <v>95</v>
      </c>
      <c r="CC4" t="s">
        <v>96</v>
      </c>
      <c r="CD4" t="s">
        <v>97</v>
      </c>
      <c r="CE4" t="s">
        <v>98</v>
      </c>
      <c r="CF4" t="s">
        <v>99</v>
      </c>
      <c r="CG4" t="s">
        <v>100</v>
      </c>
      <c r="CH4" t="s">
        <v>101</v>
      </c>
      <c r="CI4" t="s">
        <v>102</v>
      </c>
      <c r="CJ4" t="s">
        <v>103</v>
      </c>
      <c r="CK4" t="s">
        <v>104</v>
      </c>
      <c r="CL4" t="s">
        <v>105</v>
      </c>
      <c r="CM4" t="s">
        <v>106</v>
      </c>
      <c r="CN4" t="s">
        <v>107</v>
      </c>
      <c r="CO4" t="s">
        <v>108</v>
      </c>
      <c r="CP4" t="s">
        <v>109</v>
      </c>
      <c r="CQ4" t="s">
        <v>110</v>
      </c>
      <c r="CR4" t="s">
        <v>111</v>
      </c>
      <c r="CS4" t="s">
        <v>112</v>
      </c>
      <c r="CT4" t="s">
        <v>113</v>
      </c>
      <c r="CU4" t="s">
        <v>114</v>
      </c>
      <c r="CV4" t="s">
        <v>115</v>
      </c>
      <c r="CW4" t="s">
        <v>116</v>
      </c>
      <c r="CX4" t="s">
        <v>117</v>
      </c>
      <c r="CY4" t="s">
        <v>118</v>
      </c>
      <c r="CZ4" t="s">
        <v>119</v>
      </c>
      <c r="DA4" t="s">
        <v>120</v>
      </c>
      <c r="DB4" t="s">
        <v>121</v>
      </c>
      <c r="DC4" t="s">
        <v>122</v>
      </c>
      <c r="DD4" t="s">
        <v>123</v>
      </c>
      <c r="DE4" t="s">
        <v>124</v>
      </c>
      <c r="DF4" t="s">
        <v>125</v>
      </c>
      <c r="DG4" t="s">
        <v>126</v>
      </c>
      <c r="DH4" t="s">
        <v>127</v>
      </c>
      <c r="DI4" t="s">
        <v>128</v>
      </c>
      <c r="DJ4" t="s">
        <v>129</v>
      </c>
      <c r="DK4" t="s">
        <v>130</v>
      </c>
      <c r="DL4" t="s">
        <v>131</v>
      </c>
      <c r="DM4" t="s">
        <v>132</v>
      </c>
      <c r="DN4" t="s">
        <v>133</v>
      </c>
      <c r="DO4" t="s">
        <v>134</v>
      </c>
      <c r="DP4" t="s">
        <v>135</v>
      </c>
      <c r="DQ4" t="s">
        <v>136</v>
      </c>
      <c r="DR4" t="s">
        <v>137</v>
      </c>
      <c r="DS4" t="s">
        <v>138</v>
      </c>
      <c r="DT4" t="s">
        <v>139</v>
      </c>
      <c r="DU4" t="s">
        <v>140</v>
      </c>
      <c r="DV4" t="s">
        <v>141</v>
      </c>
      <c r="DW4" t="s">
        <v>142</v>
      </c>
      <c r="DX4" t="s">
        <v>143</v>
      </c>
      <c r="DY4" t="s">
        <v>144</v>
      </c>
      <c r="DZ4" t="s">
        <v>145</v>
      </c>
      <c r="EA4" t="s">
        <v>146</v>
      </c>
      <c r="EB4" t="s">
        <v>147</v>
      </c>
      <c r="EC4" t="s">
        <v>148</v>
      </c>
      <c r="ED4" t="s">
        <v>149</v>
      </c>
      <c r="EE4" t="s">
        <v>150</v>
      </c>
      <c r="EF4" t="s">
        <v>151</v>
      </c>
      <c r="EG4" t="s">
        <v>152</v>
      </c>
      <c r="EH4" t="s">
        <v>153</v>
      </c>
      <c r="EI4" t="s">
        <v>154</v>
      </c>
      <c r="EJ4" t="s">
        <v>155</v>
      </c>
      <c r="EK4" t="s">
        <v>156</v>
      </c>
      <c r="EL4" t="s">
        <v>157</v>
      </c>
      <c r="EM4" t="s">
        <v>158</v>
      </c>
      <c r="EN4" t="s">
        <v>159</v>
      </c>
      <c r="EO4" t="s">
        <v>160</v>
      </c>
      <c r="EP4" t="s">
        <v>161</v>
      </c>
      <c r="EQ4" t="s">
        <v>162</v>
      </c>
      <c r="ER4" t="s">
        <v>163</v>
      </c>
      <c r="ES4" t="s">
        <v>164</v>
      </c>
      <c r="ET4" t="s">
        <v>165</v>
      </c>
      <c r="EU4" t="s">
        <v>166</v>
      </c>
      <c r="EV4" t="s">
        <v>167</v>
      </c>
      <c r="EW4" t="s">
        <v>168</v>
      </c>
      <c r="EX4" t="s">
        <v>169</v>
      </c>
      <c r="EY4" t="s">
        <v>170</v>
      </c>
      <c r="EZ4" t="s">
        <v>171</v>
      </c>
      <c r="FA4" t="s">
        <v>172</v>
      </c>
      <c r="FB4" t="s">
        <v>173</v>
      </c>
      <c r="FC4" t="s">
        <v>174</v>
      </c>
      <c r="FD4" t="s">
        <v>175</v>
      </c>
      <c r="FE4" t="s">
        <v>176</v>
      </c>
      <c r="FF4" t="s">
        <v>177</v>
      </c>
      <c r="FG4" t="s">
        <v>178</v>
      </c>
      <c r="FH4" t="s">
        <v>179</v>
      </c>
      <c r="FI4" t="s">
        <v>180</v>
      </c>
      <c r="FJ4" t="s">
        <v>181</v>
      </c>
      <c r="FK4" t="s">
        <v>182</v>
      </c>
      <c r="FL4" t="s">
        <v>183</v>
      </c>
      <c r="FM4" t="s">
        <v>184</v>
      </c>
      <c r="FN4" t="s">
        <v>185</v>
      </c>
      <c r="FO4" s="6" t="s">
        <v>186</v>
      </c>
      <c r="FP4" t="s">
        <v>187</v>
      </c>
      <c r="FQ4" s="6" t="s">
        <v>188</v>
      </c>
      <c r="FR4" t="s">
        <v>189</v>
      </c>
      <c r="FS4" s="6" t="s">
        <v>190</v>
      </c>
      <c r="FT4" t="s">
        <v>191</v>
      </c>
      <c r="FU4" s="6" t="s">
        <v>192</v>
      </c>
      <c r="FV4" t="s">
        <v>193</v>
      </c>
      <c r="FW4" s="6" t="s">
        <v>194</v>
      </c>
      <c r="FX4" t="s">
        <v>195</v>
      </c>
      <c r="FY4" s="6" t="s">
        <v>196</v>
      </c>
      <c r="FZ4" t="s">
        <v>197</v>
      </c>
      <c r="GA4" s="6" t="s">
        <v>198</v>
      </c>
      <c r="GB4" t="s">
        <v>199</v>
      </c>
      <c r="GC4" s="6" t="s">
        <v>200</v>
      </c>
      <c r="GD4" t="s">
        <v>201</v>
      </c>
      <c r="GE4" s="6" t="s">
        <v>202</v>
      </c>
      <c r="GF4" t="s">
        <v>203</v>
      </c>
      <c r="GG4" s="6" t="s">
        <v>204</v>
      </c>
      <c r="GH4" t="s">
        <v>205</v>
      </c>
      <c r="GI4" s="6" t="s">
        <v>206</v>
      </c>
      <c r="GJ4" t="s">
        <v>207</v>
      </c>
      <c r="GK4" s="6" t="s">
        <v>208</v>
      </c>
      <c r="GL4" t="s">
        <v>209</v>
      </c>
      <c r="GM4" s="6" t="s">
        <v>210</v>
      </c>
      <c r="GN4" t="s">
        <v>211</v>
      </c>
      <c r="GO4" s="6" t="s">
        <v>212</v>
      </c>
      <c r="GP4" t="s">
        <v>213</v>
      </c>
      <c r="GQ4" t="s">
        <v>214</v>
      </c>
      <c r="GR4" t="s">
        <v>215</v>
      </c>
      <c r="GS4" t="s">
        <v>216</v>
      </c>
      <c r="GT4" t="s">
        <v>217</v>
      </c>
      <c r="GU4" t="s">
        <v>218</v>
      </c>
      <c r="GV4" t="s">
        <v>219</v>
      </c>
      <c r="GW4" t="s">
        <v>220</v>
      </c>
      <c r="GX4" t="s">
        <v>221</v>
      </c>
      <c r="GY4" t="s">
        <v>222</v>
      </c>
      <c r="GZ4" t="s">
        <v>223</v>
      </c>
      <c r="HA4" t="s">
        <v>224</v>
      </c>
      <c r="HB4" t="s">
        <v>225</v>
      </c>
      <c r="HC4" t="s">
        <v>226</v>
      </c>
      <c r="HD4" t="s">
        <v>227</v>
      </c>
      <c r="HE4" t="s">
        <v>228</v>
      </c>
      <c r="HF4" t="s">
        <v>229</v>
      </c>
      <c r="HG4" t="s">
        <v>230</v>
      </c>
      <c r="HH4" t="s">
        <v>231</v>
      </c>
      <c r="HI4" t="s">
        <v>232</v>
      </c>
      <c r="HJ4" t="s">
        <v>233</v>
      </c>
      <c r="HK4" t="s">
        <v>234</v>
      </c>
      <c r="HL4" t="s">
        <v>235</v>
      </c>
      <c r="HM4" t="s">
        <v>236</v>
      </c>
      <c r="HN4" t="s">
        <v>237</v>
      </c>
      <c r="HO4" t="s">
        <v>238</v>
      </c>
      <c r="HP4" t="s">
        <v>239</v>
      </c>
      <c r="HQ4" t="s">
        <v>240</v>
      </c>
      <c r="HR4" t="s">
        <v>241</v>
      </c>
      <c r="HS4" t="s">
        <v>242</v>
      </c>
      <c r="HT4" t="s">
        <v>243</v>
      </c>
      <c r="HU4" t="s">
        <v>244</v>
      </c>
      <c r="HV4" t="s">
        <v>245</v>
      </c>
      <c r="HW4" t="s">
        <v>246</v>
      </c>
      <c r="HX4" t="s">
        <v>247</v>
      </c>
      <c r="HY4" t="s">
        <v>248</v>
      </c>
      <c r="HZ4" t="s">
        <v>249</v>
      </c>
      <c r="IA4" t="s">
        <v>250</v>
      </c>
      <c r="IB4" t="s">
        <v>251</v>
      </c>
      <c r="IC4" t="s">
        <v>252</v>
      </c>
      <c r="ID4" t="s">
        <v>253</v>
      </c>
      <c r="IE4" t="s">
        <v>254</v>
      </c>
      <c r="IF4" t="s">
        <v>255</v>
      </c>
      <c r="IG4" t="s">
        <v>256</v>
      </c>
      <c r="IH4" t="s">
        <v>257</v>
      </c>
      <c r="II4" t="s">
        <v>258</v>
      </c>
      <c r="IJ4" t="s">
        <v>259</v>
      </c>
      <c r="IK4" t="s">
        <v>260</v>
      </c>
      <c r="IL4" t="s">
        <v>261</v>
      </c>
      <c r="IM4" t="s">
        <v>262</v>
      </c>
      <c r="IN4" t="s">
        <v>263</v>
      </c>
      <c r="IO4" t="s">
        <v>264</v>
      </c>
      <c r="IP4" t="s">
        <v>265</v>
      </c>
      <c r="IQ4" t="s">
        <v>266</v>
      </c>
      <c r="IR4" t="s">
        <v>267</v>
      </c>
      <c r="IS4" t="s">
        <v>268</v>
      </c>
      <c r="IT4" t="s">
        <v>269</v>
      </c>
      <c r="IU4" t="s">
        <v>270</v>
      </c>
      <c r="IV4" t="s">
        <v>271</v>
      </c>
      <c r="IW4" t="s">
        <v>272</v>
      </c>
      <c r="IX4" t="s">
        <v>273</v>
      </c>
      <c r="IY4" t="s">
        <v>274</v>
      </c>
      <c r="IZ4" t="s">
        <v>275</v>
      </c>
      <c r="JA4" t="s">
        <v>276</v>
      </c>
      <c r="JB4" t="s">
        <v>277</v>
      </c>
      <c r="JC4" t="s">
        <v>278</v>
      </c>
      <c r="JD4" t="s">
        <v>279</v>
      </c>
      <c r="JE4" t="s">
        <v>280</v>
      </c>
      <c r="JF4" t="s">
        <v>281</v>
      </c>
      <c r="JG4" t="s">
        <v>282</v>
      </c>
      <c r="JH4" t="s">
        <v>283</v>
      </c>
      <c r="JI4" t="s">
        <v>284</v>
      </c>
      <c r="JJ4" t="s">
        <v>285</v>
      </c>
      <c r="JK4" t="s">
        <v>286</v>
      </c>
      <c r="JL4" t="s">
        <v>287</v>
      </c>
      <c r="JM4" t="s">
        <v>288</v>
      </c>
      <c r="JN4" t="s">
        <v>289</v>
      </c>
      <c r="JO4" t="s">
        <v>290</v>
      </c>
      <c r="JP4" t="s">
        <v>291</v>
      </c>
      <c r="JQ4" t="s">
        <v>292</v>
      </c>
      <c r="JR4" t="s">
        <v>293</v>
      </c>
      <c r="JS4" t="s">
        <v>294</v>
      </c>
      <c r="JT4" t="s">
        <v>295</v>
      </c>
      <c r="JU4" t="s">
        <v>296</v>
      </c>
      <c r="JV4" t="s">
        <v>297</v>
      </c>
      <c r="JW4" t="s">
        <v>298</v>
      </c>
      <c r="JX4" t="s">
        <v>299</v>
      </c>
      <c r="JY4" t="s">
        <v>300</v>
      </c>
      <c r="JZ4" t="s">
        <v>301</v>
      </c>
      <c r="KA4" t="s">
        <v>302</v>
      </c>
      <c r="KB4" t="s">
        <v>303</v>
      </c>
      <c r="KC4" t="s">
        <v>304</v>
      </c>
      <c r="KD4" t="s">
        <v>305</v>
      </c>
      <c r="KE4" t="s">
        <v>306</v>
      </c>
      <c r="KF4" t="s">
        <v>307</v>
      </c>
      <c r="KG4" t="s">
        <v>308</v>
      </c>
      <c r="KH4" t="s">
        <v>309</v>
      </c>
      <c r="KI4" t="s">
        <v>310</v>
      </c>
      <c r="KJ4" t="s">
        <v>311</v>
      </c>
      <c r="KK4" t="s">
        <v>312</v>
      </c>
      <c r="KL4" t="s">
        <v>313</v>
      </c>
      <c r="KM4" t="s">
        <v>314</v>
      </c>
      <c r="KN4" t="s">
        <v>315</v>
      </c>
      <c r="KO4" t="s">
        <v>316</v>
      </c>
      <c r="KP4" t="s">
        <v>317</v>
      </c>
      <c r="KQ4" t="s">
        <v>318</v>
      </c>
      <c r="KR4" t="s">
        <v>319</v>
      </c>
      <c r="KS4" t="s">
        <v>320</v>
      </c>
      <c r="KT4" t="s">
        <v>321</v>
      </c>
      <c r="KU4" t="s">
        <v>322</v>
      </c>
      <c r="KV4" t="s">
        <v>323</v>
      </c>
      <c r="KW4" t="s">
        <v>324</v>
      </c>
      <c r="KX4" t="s">
        <v>325</v>
      </c>
      <c r="KY4" t="s">
        <v>326</v>
      </c>
      <c r="KZ4" t="s">
        <v>327</v>
      </c>
      <c r="LA4" t="s">
        <v>328</v>
      </c>
      <c r="LB4" t="s">
        <v>329</v>
      </c>
      <c r="LC4" t="s">
        <v>330</v>
      </c>
      <c r="LD4" t="s">
        <v>331</v>
      </c>
      <c r="LE4" t="s">
        <v>332</v>
      </c>
      <c r="LF4" t="s">
        <v>333</v>
      </c>
      <c r="LG4" t="s">
        <v>334</v>
      </c>
      <c r="LH4" t="s">
        <v>335</v>
      </c>
      <c r="LI4" t="s">
        <v>336</v>
      </c>
      <c r="LJ4" t="s">
        <v>337</v>
      </c>
      <c r="LK4" t="s">
        <v>338</v>
      </c>
      <c r="LL4" t="s">
        <v>339</v>
      </c>
      <c r="LM4" t="s">
        <v>340</v>
      </c>
      <c r="LN4" t="s">
        <v>341</v>
      </c>
      <c r="LO4" t="s">
        <v>342</v>
      </c>
      <c r="LP4" t="s">
        <v>343</v>
      </c>
      <c r="LQ4" t="s">
        <v>344</v>
      </c>
      <c r="LR4" t="s">
        <v>345</v>
      </c>
      <c r="LS4" t="s">
        <v>346</v>
      </c>
      <c r="LT4" t="s">
        <v>347</v>
      </c>
      <c r="LU4" t="s">
        <v>348</v>
      </c>
      <c r="LV4" t="s">
        <v>349</v>
      </c>
      <c r="LW4" t="s">
        <v>350</v>
      </c>
      <c r="LX4" t="s">
        <v>351</v>
      </c>
      <c r="LY4" t="s">
        <v>352</v>
      </c>
      <c r="LZ4" t="s">
        <v>353</v>
      </c>
      <c r="MA4" t="s">
        <v>354</v>
      </c>
      <c r="MB4" t="s">
        <v>355</v>
      </c>
      <c r="MC4" t="s">
        <v>356</v>
      </c>
      <c r="MD4" t="s">
        <v>357</v>
      </c>
      <c r="ME4" t="s">
        <v>358</v>
      </c>
      <c r="MF4" t="s">
        <v>359</v>
      </c>
      <c r="MG4" t="s">
        <v>360</v>
      </c>
      <c r="MH4" t="s">
        <v>361</v>
      </c>
      <c r="MI4" t="s">
        <v>362</v>
      </c>
      <c r="MJ4" t="s">
        <v>363</v>
      </c>
      <c r="MK4" t="s">
        <v>364</v>
      </c>
      <c r="ML4" t="s">
        <v>365</v>
      </c>
      <c r="MM4" t="s">
        <v>366</v>
      </c>
      <c r="MN4" t="s">
        <v>367</v>
      </c>
      <c r="MO4" t="s">
        <v>368</v>
      </c>
      <c r="MP4" t="s">
        <v>369</v>
      </c>
      <c r="MQ4" t="s">
        <v>370</v>
      </c>
      <c r="MR4" t="s">
        <v>371</v>
      </c>
      <c r="MS4" t="s">
        <v>372</v>
      </c>
      <c r="MT4" t="s">
        <v>373</v>
      </c>
      <c r="MU4" t="s">
        <v>374</v>
      </c>
      <c r="MV4" t="s">
        <v>375</v>
      </c>
      <c r="MW4" t="s">
        <v>376</v>
      </c>
      <c r="MX4" t="s">
        <v>377</v>
      </c>
      <c r="MY4" t="s">
        <v>378</v>
      </c>
      <c r="MZ4" t="s">
        <v>379</v>
      </c>
      <c r="NA4" t="s">
        <v>380</v>
      </c>
      <c r="NB4" t="s">
        <v>381</v>
      </c>
      <c r="NC4" t="s">
        <v>382</v>
      </c>
      <c r="ND4" t="s">
        <v>383</v>
      </c>
      <c r="NE4" t="s">
        <v>384</v>
      </c>
      <c r="NF4" t="s">
        <v>385</v>
      </c>
      <c r="NG4" t="s">
        <v>386</v>
      </c>
      <c r="NH4" t="s">
        <v>387</v>
      </c>
      <c r="NI4" t="s">
        <v>388</v>
      </c>
      <c r="NJ4" t="s">
        <v>389</v>
      </c>
      <c r="NK4" t="s">
        <v>390</v>
      </c>
      <c r="NL4" t="s">
        <v>391</v>
      </c>
      <c r="NM4" t="s">
        <v>392</v>
      </c>
      <c r="NN4" t="s">
        <v>393</v>
      </c>
      <c r="NO4" t="s">
        <v>394</v>
      </c>
      <c r="NP4" t="s">
        <v>395</v>
      </c>
      <c r="NQ4" t="s">
        <v>396</v>
      </c>
      <c r="NR4" t="s">
        <v>397</v>
      </c>
      <c r="NS4" t="s">
        <v>398</v>
      </c>
      <c r="NT4" t="s">
        <v>399</v>
      </c>
      <c r="NU4" t="s">
        <v>400</v>
      </c>
      <c r="NV4" t="s">
        <v>401</v>
      </c>
      <c r="NW4" t="s">
        <v>402</v>
      </c>
      <c r="NX4" t="s">
        <v>403</v>
      </c>
      <c r="NY4" t="s">
        <v>404</v>
      </c>
      <c r="NZ4" t="s">
        <v>405</v>
      </c>
      <c r="OA4" t="s">
        <v>406</v>
      </c>
      <c r="OB4" t="s">
        <v>407</v>
      </c>
      <c r="OC4" t="s">
        <v>408</v>
      </c>
      <c r="OD4" t="s">
        <v>409</v>
      </c>
      <c r="OE4" t="s">
        <v>410</v>
      </c>
      <c r="OF4" t="s">
        <v>411</v>
      </c>
      <c r="OG4" t="s">
        <v>412</v>
      </c>
      <c r="OH4" t="s">
        <v>413</v>
      </c>
      <c r="OI4" t="s">
        <v>414</v>
      </c>
      <c r="OJ4" t="s">
        <v>415</v>
      </c>
      <c r="OK4" t="s">
        <v>416</v>
      </c>
      <c r="OL4" t="s">
        <v>417</v>
      </c>
      <c r="OM4" t="s">
        <v>418</v>
      </c>
      <c r="ON4" t="s">
        <v>419</v>
      </c>
      <c r="OO4" t="s">
        <v>420</v>
      </c>
      <c r="OP4" t="s">
        <v>421</v>
      </c>
      <c r="OQ4" t="s">
        <v>422</v>
      </c>
      <c r="OR4" t="s">
        <v>423</v>
      </c>
      <c r="OS4" t="s">
        <v>424</v>
      </c>
      <c r="OT4" t="s">
        <v>425</v>
      </c>
      <c r="OU4" t="s">
        <v>426</v>
      </c>
      <c r="OV4" t="s">
        <v>427</v>
      </c>
      <c r="OW4" t="s">
        <v>428</v>
      </c>
      <c r="OX4" t="s">
        <v>429</v>
      </c>
      <c r="OY4" t="s">
        <v>430</v>
      </c>
      <c r="OZ4" t="s">
        <v>431</v>
      </c>
      <c r="PA4" t="s">
        <v>432</v>
      </c>
      <c r="PB4" t="s">
        <v>433</v>
      </c>
      <c r="PC4" t="s">
        <v>434</v>
      </c>
      <c r="PD4" t="s">
        <v>435</v>
      </c>
      <c r="PE4" t="s">
        <v>436</v>
      </c>
      <c r="PF4" t="s">
        <v>437</v>
      </c>
      <c r="PG4" t="s">
        <v>438</v>
      </c>
      <c r="PH4" t="s">
        <v>439</v>
      </c>
      <c r="PI4" t="s">
        <v>440</v>
      </c>
      <c r="PJ4" t="s">
        <v>441</v>
      </c>
      <c r="PK4" t="s">
        <v>442</v>
      </c>
      <c r="PL4" t="s">
        <v>443</v>
      </c>
      <c r="PM4" t="s">
        <v>444</v>
      </c>
      <c r="PN4" t="s">
        <v>445</v>
      </c>
      <c r="PO4" t="s">
        <v>446</v>
      </c>
      <c r="PP4" t="s">
        <v>447</v>
      </c>
      <c r="PQ4" t="s">
        <v>448</v>
      </c>
      <c r="PR4" t="s">
        <v>449</v>
      </c>
      <c r="PS4" t="s">
        <v>450</v>
      </c>
      <c r="PT4" t="s">
        <v>451</v>
      </c>
      <c r="PU4" t="s">
        <v>452</v>
      </c>
      <c r="PV4" t="s">
        <v>453</v>
      </c>
      <c r="PW4" t="s">
        <v>454</v>
      </c>
      <c r="PX4" t="s">
        <v>455</v>
      </c>
      <c r="PY4" t="s">
        <v>456</v>
      </c>
      <c r="PZ4" t="s">
        <v>457</v>
      </c>
      <c r="QA4" t="s">
        <v>458</v>
      </c>
      <c r="QB4" t="s">
        <v>459</v>
      </c>
      <c r="QC4" t="s">
        <v>460</v>
      </c>
      <c r="QD4" t="s">
        <v>461</v>
      </c>
      <c r="QE4" t="s">
        <v>462</v>
      </c>
      <c r="QF4" t="s">
        <v>463</v>
      </c>
      <c r="QG4" t="s">
        <v>464</v>
      </c>
      <c r="QH4" t="s">
        <v>465</v>
      </c>
      <c r="QI4" t="s">
        <v>466</v>
      </c>
      <c r="QJ4" t="s">
        <v>467</v>
      </c>
      <c r="QK4" t="s">
        <v>468</v>
      </c>
      <c r="QL4" t="s">
        <v>469</v>
      </c>
      <c r="QM4" t="s">
        <v>470</v>
      </c>
      <c r="QN4" t="s">
        <v>471</v>
      </c>
      <c r="QO4" t="s">
        <v>472</v>
      </c>
      <c r="QP4" t="s">
        <v>473</v>
      </c>
      <c r="QQ4" t="s">
        <v>474</v>
      </c>
      <c r="QR4" t="s">
        <v>475</v>
      </c>
      <c r="QS4" t="s">
        <v>476</v>
      </c>
      <c r="QT4" t="s">
        <v>477</v>
      </c>
      <c r="QU4" t="s">
        <v>478</v>
      </c>
      <c r="QV4" t="s">
        <v>479</v>
      </c>
      <c r="QW4" t="s">
        <v>480</v>
      </c>
      <c r="QX4" t="s">
        <v>481</v>
      </c>
      <c r="QY4" t="s">
        <v>482</v>
      </c>
      <c r="QZ4" t="s">
        <v>483</v>
      </c>
      <c r="RA4" t="s">
        <v>484</v>
      </c>
      <c r="RB4" t="s">
        <v>485</v>
      </c>
      <c r="RC4" t="s">
        <v>486</v>
      </c>
      <c r="RD4" t="s">
        <v>487</v>
      </c>
      <c r="RE4" t="s">
        <v>488</v>
      </c>
      <c r="RF4" t="s">
        <v>489</v>
      </c>
      <c r="RG4" t="s">
        <v>490</v>
      </c>
      <c r="RH4" t="s">
        <v>491</v>
      </c>
      <c r="RI4" t="s">
        <v>492</v>
      </c>
      <c r="RJ4" t="s">
        <v>493</v>
      </c>
      <c r="RK4" t="s">
        <v>494</v>
      </c>
      <c r="RL4" t="s">
        <v>495</v>
      </c>
      <c r="RM4" t="s">
        <v>496</v>
      </c>
      <c r="RN4" t="s">
        <v>497</v>
      </c>
      <c r="RO4" t="s">
        <v>498</v>
      </c>
      <c r="RP4" t="s">
        <v>499</v>
      </c>
      <c r="RQ4" t="s">
        <v>500</v>
      </c>
      <c r="RR4" t="s">
        <v>501</v>
      </c>
      <c r="RS4" t="s">
        <v>502</v>
      </c>
      <c r="RT4" t="s">
        <v>503</v>
      </c>
      <c r="RU4" t="s">
        <v>504</v>
      </c>
      <c r="RV4" t="s">
        <v>505</v>
      </c>
      <c r="RW4" t="s">
        <v>506</v>
      </c>
      <c r="RX4" t="s">
        <v>507</v>
      </c>
      <c r="RY4" t="s">
        <v>508</v>
      </c>
      <c r="RZ4" t="s">
        <v>509</v>
      </c>
      <c r="SA4" t="s">
        <v>510</v>
      </c>
      <c r="SB4" t="s">
        <v>511</v>
      </c>
      <c r="SC4" t="s">
        <v>512</v>
      </c>
      <c r="SD4" t="s">
        <v>513</v>
      </c>
      <c r="SE4" t="s">
        <v>514</v>
      </c>
      <c r="SF4" t="s">
        <v>515</v>
      </c>
      <c r="SG4" t="s">
        <v>516</v>
      </c>
      <c r="SH4" t="s">
        <v>517</v>
      </c>
      <c r="SI4" t="s">
        <v>518</v>
      </c>
      <c r="SJ4" t="s">
        <v>519</v>
      </c>
      <c r="SK4" t="s">
        <v>520</v>
      </c>
      <c r="SL4" t="s">
        <v>521</v>
      </c>
      <c r="SM4" s="6" t="s">
        <v>522</v>
      </c>
      <c r="SN4" t="s">
        <v>523</v>
      </c>
      <c r="SO4" s="6" t="s">
        <v>524</v>
      </c>
      <c r="SP4" t="s">
        <v>525</v>
      </c>
      <c r="SQ4" s="6" t="s">
        <v>526</v>
      </c>
      <c r="SR4" t="s">
        <v>527</v>
      </c>
      <c r="SS4" s="6" t="s">
        <v>528</v>
      </c>
      <c r="ST4" t="s">
        <v>529</v>
      </c>
      <c r="SU4" s="6" t="s">
        <v>530</v>
      </c>
      <c r="SV4" t="s">
        <v>531</v>
      </c>
      <c r="SW4" s="6" t="s">
        <v>532</v>
      </c>
      <c r="SX4" t="s">
        <v>533</v>
      </c>
      <c r="SY4" s="6" t="s">
        <v>534</v>
      </c>
      <c r="SZ4" t="s">
        <v>535</v>
      </c>
      <c r="TA4" s="6" t="s">
        <v>536</v>
      </c>
      <c r="TB4" t="s">
        <v>537</v>
      </c>
      <c r="TC4" s="6" t="s">
        <v>538</v>
      </c>
      <c r="TD4" t="s">
        <v>539</v>
      </c>
      <c r="TE4" s="6" t="s">
        <v>540</v>
      </c>
      <c r="TF4" t="s">
        <v>541</v>
      </c>
      <c r="TG4" s="6" t="s">
        <v>542</v>
      </c>
      <c r="TH4" t="s">
        <v>543</v>
      </c>
      <c r="TI4" s="6" t="s">
        <v>544</v>
      </c>
      <c r="TJ4" t="s">
        <v>545</v>
      </c>
      <c r="TK4" s="6" t="s">
        <v>546</v>
      </c>
      <c r="TL4" t="s">
        <v>547</v>
      </c>
      <c r="TM4" s="6" t="s">
        <v>548</v>
      </c>
      <c r="TN4" t="s">
        <v>549</v>
      </c>
      <c r="TO4" t="s">
        <v>550</v>
      </c>
      <c r="TP4" t="s">
        <v>551</v>
      </c>
      <c r="TQ4" t="s">
        <v>552</v>
      </c>
      <c r="TR4" t="s">
        <v>553</v>
      </c>
      <c r="TS4" t="s">
        <v>554</v>
      </c>
      <c r="TT4" t="s">
        <v>555</v>
      </c>
      <c r="TU4" t="s">
        <v>556</v>
      </c>
      <c r="TV4" t="s">
        <v>557</v>
      </c>
      <c r="TW4" t="s">
        <v>558</v>
      </c>
      <c r="TX4" t="s">
        <v>559</v>
      </c>
      <c r="TY4" t="s">
        <v>560</v>
      </c>
      <c r="TZ4" t="s">
        <v>561</v>
      </c>
      <c r="UA4" t="s">
        <v>562</v>
      </c>
      <c r="UB4" t="s">
        <v>563</v>
      </c>
      <c r="UC4" t="s">
        <v>564</v>
      </c>
      <c r="UD4" t="s">
        <v>565</v>
      </c>
      <c r="UE4" t="s">
        <v>566</v>
      </c>
      <c r="UF4" t="s">
        <v>567</v>
      </c>
      <c r="UG4" t="s">
        <v>568</v>
      </c>
      <c r="UH4" t="s">
        <v>569</v>
      </c>
      <c r="UI4" t="s">
        <v>570</v>
      </c>
      <c r="UJ4" t="s">
        <v>571</v>
      </c>
      <c r="UK4" t="s">
        <v>572</v>
      </c>
      <c r="UL4" t="s">
        <v>573</v>
      </c>
      <c r="UM4" t="s">
        <v>574</v>
      </c>
      <c r="UN4" t="s">
        <v>575</v>
      </c>
      <c r="UO4" t="s">
        <v>576</v>
      </c>
      <c r="UP4" t="s">
        <v>577</v>
      </c>
      <c r="UQ4" t="s">
        <v>578</v>
      </c>
      <c r="UR4" t="s">
        <v>579</v>
      </c>
      <c r="US4" t="s">
        <v>580</v>
      </c>
      <c r="UT4" t="s">
        <v>581</v>
      </c>
      <c r="UU4" t="s">
        <v>582</v>
      </c>
      <c r="UV4" t="s">
        <v>583</v>
      </c>
      <c r="UW4" t="s">
        <v>584</v>
      </c>
      <c r="UX4" t="s">
        <v>585</v>
      </c>
      <c r="UY4" t="s">
        <v>586</v>
      </c>
      <c r="UZ4" t="s">
        <v>587</v>
      </c>
      <c r="VA4" t="s">
        <v>588</v>
      </c>
      <c r="VB4" t="s">
        <v>589</v>
      </c>
      <c r="VC4" t="s">
        <v>590</v>
      </c>
      <c r="VD4" t="s">
        <v>591</v>
      </c>
      <c r="VE4" t="s">
        <v>592</v>
      </c>
      <c r="VF4" t="s">
        <v>593</v>
      </c>
      <c r="VG4" t="s">
        <v>594</v>
      </c>
      <c r="VH4" t="s">
        <v>595</v>
      </c>
      <c r="VI4" t="s">
        <v>596</v>
      </c>
      <c r="VJ4" t="s">
        <v>597</v>
      </c>
      <c r="VK4" t="s">
        <v>598</v>
      </c>
      <c r="VL4" t="s">
        <v>599</v>
      </c>
      <c r="VM4" t="s">
        <v>600</v>
      </c>
      <c r="VN4" t="s">
        <v>601</v>
      </c>
      <c r="VO4" t="s">
        <v>602</v>
      </c>
      <c r="VP4" t="s">
        <v>603</v>
      </c>
      <c r="VQ4" t="s">
        <v>604</v>
      </c>
      <c r="VR4" t="s">
        <v>605</v>
      </c>
      <c r="VS4" t="s">
        <v>606</v>
      </c>
      <c r="VT4" t="s">
        <v>607</v>
      </c>
      <c r="VU4" t="s">
        <v>608</v>
      </c>
      <c r="VV4" t="s">
        <v>609</v>
      </c>
      <c r="VW4" t="s">
        <v>610</v>
      </c>
      <c r="VX4" t="s">
        <v>611</v>
      </c>
      <c r="VY4" t="s">
        <v>612</v>
      </c>
      <c r="VZ4" t="s">
        <v>613</v>
      </c>
      <c r="WA4" t="s">
        <v>614</v>
      </c>
      <c r="WB4" t="s">
        <v>615</v>
      </c>
      <c r="WC4" t="s">
        <v>616</v>
      </c>
      <c r="WD4" t="s">
        <v>617</v>
      </c>
      <c r="WE4" t="s">
        <v>618</v>
      </c>
      <c r="WF4" t="s">
        <v>619</v>
      </c>
      <c r="WG4" t="s">
        <v>620</v>
      </c>
      <c r="WH4" t="s">
        <v>621</v>
      </c>
      <c r="WI4" t="s">
        <v>622</v>
      </c>
      <c r="WJ4" t="s">
        <v>623</v>
      </c>
      <c r="WK4" t="s">
        <v>624</v>
      </c>
      <c r="WL4" t="s">
        <v>625</v>
      </c>
      <c r="WM4" t="s">
        <v>626</v>
      </c>
      <c r="WN4" t="s">
        <v>627</v>
      </c>
      <c r="WO4" t="s">
        <v>628</v>
      </c>
      <c r="WP4" t="s">
        <v>629</v>
      </c>
      <c r="WQ4" t="s">
        <v>630</v>
      </c>
      <c r="WR4" t="s">
        <v>631</v>
      </c>
      <c r="WS4" t="s">
        <v>632</v>
      </c>
      <c r="WT4" t="s">
        <v>633</v>
      </c>
      <c r="WU4" t="s">
        <v>634</v>
      </c>
      <c r="WV4" t="s">
        <v>635</v>
      </c>
      <c r="WW4" t="s">
        <v>636</v>
      </c>
      <c r="WX4" t="s">
        <v>637</v>
      </c>
      <c r="WY4" t="s">
        <v>638</v>
      </c>
      <c r="WZ4" t="s">
        <v>639</v>
      </c>
      <c r="XA4" t="s">
        <v>640</v>
      </c>
      <c r="XB4" t="s">
        <v>641</v>
      </c>
      <c r="XC4" t="s">
        <v>642</v>
      </c>
      <c r="XD4" t="s">
        <v>643</v>
      </c>
      <c r="XE4" t="s">
        <v>644</v>
      </c>
      <c r="XF4" t="s">
        <v>645</v>
      </c>
      <c r="XG4" t="s">
        <v>646</v>
      </c>
      <c r="XH4" t="s">
        <v>647</v>
      </c>
      <c r="XI4" t="s">
        <v>648</v>
      </c>
      <c r="XJ4" t="s">
        <v>649</v>
      </c>
      <c r="XK4" t="s">
        <v>650</v>
      </c>
      <c r="XL4" t="s">
        <v>651</v>
      </c>
      <c r="XM4" t="s">
        <v>652</v>
      </c>
      <c r="XN4" t="s">
        <v>653</v>
      </c>
      <c r="XO4" t="s">
        <v>654</v>
      </c>
      <c r="XP4" t="s">
        <v>655</v>
      </c>
      <c r="XQ4" t="s">
        <v>656</v>
      </c>
      <c r="XR4" t="s">
        <v>657</v>
      </c>
      <c r="XS4" t="s">
        <v>658</v>
      </c>
      <c r="XT4" t="s">
        <v>659</v>
      </c>
      <c r="XU4" t="s">
        <v>660</v>
      </c>
      <c r="XV4" t="s">
        <v>661</v>
      </c>
      <c r="XW4" t="s">
        <v>662</v>
      </c>
      <c r="XX4" t="s">
        <v>663</v>
      </c>
      <c r="XY4" t="s">
        <v>664</v>
      </c>
      <c r="XZ4" t="s">
        <v>665</v>
      </c>
      <c r="YA4" t="s">
        <v>666</v>
      </c>
      <c r="YB4" t="s">
        <v>667</v>
      </c>
      <c r="YC4" t="s">
        <v>668</v>
      </c>
      <c r="YD4" t="s">
        <v>669</v>
      </c>
      <c r="YE4" t="s">
        <v>670</v>
      </c>
      <c r="YF4" t="s">
        <v>671</v>
      </c>
      <c r="YG4" t="s">
        <v>672</v>
      </c>
      <c r="YH4" t="s">
        <v>673</v>
      </c>
      <c r="YI4" t="s">
        <v>674</v>
      </c>
      <c r="YJ4" t="s">
        <v>675</v>
      </c>
      <c r="YK4" t="s">
        <v>676</v>
      </c>
      <c r="YL4" t="s">
        <v>677</v>
      </c>
      <c r="YM4" t="s">
        <v>678</v>
      </c>
      <c r="YN4" t="s">
        <v>679</v>
      </c>
      <c r="YO4" t="s">
        <v>680</v>
      </c>
      <c r="YP4" t="s">
        <v>681</v>
      </c>
      <c r="YQ4" t="s">
        <v>682</v>
      </c>
      <c r="YR4" t="s">
        <v>683</v>
      </c>
      <c r="YS4" t="s">
        <v>684</v>
      </c>
      <c r="YT4" t="s">
        <v>685</v>
      </c>
      <c r="YU4" t="s">
        <v>686</v>
      </c>
      <c r="YV4" t="s">
        <v>687</v>
      </c>
      <c r="YW4" t="s">
        <v>688</v>
      </c>
      <c r="YX4" t="s">
        <v>689</v>
      </c>
      <c r="YY4" t="s">
        <v>690</v>
      </c>
      <c r="YZ4" t="s">
        <v>691</v>
      </c>
      <c r="ZA4" t="s">
        <v>692</v>
      </c>
      <c r="ZB4" t="s">
        <v>693</v>
      </c>
      <c r="ZC4" t="s">
        <v>694</v>
      </c>
      <c r="ZD4" t="s">
        <v>695</v>
      </c>
      <c r="ZE4" t="s">
        <v>696</v>
      </c>
      <c r="ZF4" t="s">
        <v>697</v>
      </c>
      <c r="ZG4" t="s">
        <v>698</v>
      </c>
      <c r="ZH4" t="s">
        <v>699</v>
      </c>
      <c r="ZI4" t="s">
        <v>700</v>
      </c>
      <c r="ZJ4" t="s">
        <v>701</v>
      </c>
      <c r="ZK4" t="s">
        <v>702</v>
      </c>
      <c r="ZL4" t="s">
        <v>703</v>
      </c>
      <c r="ZM4" t="s">
        <v>704</v>
      </c>
      <c r="ZN4" t="s">
        <v>705</v>
      </c>
      <c r="ZO4" t="s">
        <v>706</v>
      </c>
      <c r="ZP4" t="s">
        <v>707</v>
      </c>
      <c r="ZQ4" t="s">
        <v>708</v>
      </c>
      <c r="ZR4" t="s">
        <v>709</v>
      </c>
      <c r="ZS4" t="s">
        <v>710</v>
      </c>
      <c r="ZT4" t="s">
        <v>711</v>
      </c>
      <c r="ZU4" t="s">
        <v>712</v>
      </c>
      <c r="ZV4" t="s">
        <v>713</v>
      </c>
      <c r="ZW4" t="s">
        <v>714</v>
      </c>
      <c r="ZX4" t="s">
        <v>715</v>
      </c>
      <c r="ZY4" t="s">
        <v>716</v>
      </c>
      <c r="ZZ4" t="s">
        <v>717</v>
      </c>
      <c r="AAA4" t="s">
        <v>718</v>
      </c>
      <c r="AAB4" t="s">
        <v>719</v>
      </c>
      <c r="AAC4" t="s">
        <v>720</v>
      </c>
      <c r="AAD4" t="s">
        <v>721</v>
      </c>
      <c r="AAE4" t="s">
        <v>722</v>
      </c>
      <c r="AAF4" t="s">
        <v>723</v>
      </c>
      <c r="AAG4" t="s">
        <v>724</v>
      </c>
      <c r="AAH4" t="s">
        <v>725</v>
      </c>
      <c r="AAI4" t="s">
        <v>726</v>
      </c>
      <c r="AAJ4" t="s">
        <v>727</v>
      </c>
      <c r="AAK4" t="s">
        <v>728</v>
      </c>
      <c r="AAL4" t="s">
        <v>729</v>
      </c>
      <c r="AAM4" t="s">
        <v>730</v>
      </c>
      <c r="AAN4" t="s">
        <v>731</v>
      </c>
      <c r="AAO4" t="s">
        <v>732</v>
      </c>
      <c r="AAP4" t="s">
        <v>733</v>
      </c>
      <c r="AAQ4" t="s">
        <v>734</v>
      </c>
      <c r="AAR4" t="s">
        <v>735</v>
      </c>
      <c r="AAS4" t="s">
        <v>736</v>
      </c>
      <c r="AAT4" t="s">
        <v>737</v>
      </c>
      <c r="AAU4" t="s">
        <v>738</v>
      </c>
      <c r="AAV4" t="s">
        <v>739</v>
      </c>
      <c r="AAW4" t="s">
        <v>740</v>
      </c>
      <c r="AAX4" t="s">
        <v>741</v>
      </c>
      <c r="AAY4" t="s">
        <v>742</v>
      </c>
      <c r="AAZ4" t="s">
        <v>743</v>
      </c>
      <c r="ABA4" t="s">
        <v>744</v>
      </c>
      <c r="ABB4" t="s">
        <v>745</v>
      </c>
      <c r="ABC4" t="s">
        <v>746</v>
      </c>
      <c r="ABD4" t="s">
        <v>747</v>
      </c>
      <c r="ABE4" t="s">
        <v>748</v>
      </c>
      <c r="ABF4" t="s">
        <v>749</v>
      </c>
      <c r="ABG4" t="s">
        <v>750</v>
      </c>
      <c r="ABH4" t="s">
        <v>751</v>
      </c>
      <c r="ABI4" t="s">
        <v>752</v>
      </c>
      <c r="ABJ4" t="s">
        <v>753</v>
      </c>
      <c r="ABK4" t="s">
        <v>754</v>
      </c>
      <c r="ABL4" t="s">
        <v>755</v>
      </c>
      <c r="ABM4" t="s">
        <v>756</v>
      </c>
      <c r="ABN4" t="s">
        <v>757</v>
      </c>
      <c r="ABO4" t="s">
        <v>758</v>
      </c>
      <c r="ABP4" t="s">
        <v>759</v>
      </c>
      <c r="ABQ4" t="s">
        <v>760</v>
      </c>
      <c r="ABR4" t="s">
        <v>761</v>
      </c>
      <c r="ABS4" t="s">
        <v>762</v>
      </c>
      <c r="ABT4" t="s">
        <v>763</v>
      </c>
      <c r="ABU4" t="s">
        <v>764</v>
      </c>
      <c r="ABV4" t="s">
        <v>765</v>
      </c>
      <c r="ABW4" t="s">
        <v>766</v>
      </c>
      <c r="ABX4" t="s">
        <v>767</v>
      </c>
      <c r="ABY4" t="s">
        <v>768</v>
      </c>
      <c r="ABZ4" t="s">
        <v>769</v>
      </c>
      <c r="ACA4" t="s">
        <v>770</v>
      </c>
      <c r="ACB4" t="s">
        <v>771</v>
      </c>
      <c r="ACC4" t="s">
        <v>772</v>
      </c>
      <c r="ACD4" t="s">
        <v>773</v>
      </c>
      <c r="ACE4" t="s">
        <v>774</v>
      </c>
      <c r="ACF4" t="s">
        <v>775</v>
      </c>
      <c r="ACG4" t="s">
        <v>776</v>
      </c>
      <c r="ACH4" t="s">
        <v>777</v>
      </c>
      <c r="ACI4" t="s">
        <v>778</v>
      </c>
      <c r="ACJ4" t="s">
        <v>779</v>
      </c>
      <c r="ACK4" t="s">
        <v>780</v>
      </c>
      <c r="ACL4" t="s">
        <v>781</v>
      </c>
      <c r="ACM4" t="s">
        <v>782</v>
      </c>
      <c r="ACN4" t="s">
        <v>783</v>
      </c>
      <c r="ACO4" t="s">
        <v>784</v>
      </c>
      <c r="ACP4" t="s">
        <v>785</v>
      </c>
      <c r="ACQ4" t="s">
        <v>786</v>
      </c>
      <c r="ACR4" t="s">
        <v>787</v>
      </c>
      <c r="ACS4" t="s">
        <v>788</v>
      </c>
      <c r="ACT4" t="s">
        <v>789</v>
      </c>
      <c r="ACU4" t="s">
        <v>790</v>
      </c>
      <c r="ACV4" t="s">
        <v>791</v>
      </c>
      <c r="ACW4" t="s">
        <v>792</v>
      </c>
      <c r="ACX4" t="s">
        <v>793</v>
      </c>
      <c r="ACY4" t="s">
        <v>794</v>
      </c>
      <c r="ACZ4" t="s">
        <v>795</v>
      </c>
      <c r="ADA4" t="s">
        <v>796</v>
      </c>
      <c r="ADB4" t="s">
        <v>797</v>
      </c>
      <c r="ADC4" t="s">
        <v>798</v>
      </c>
      <c r="ADD4" t="s">
        <v>799</v>
      </c>
      <c r="ADE4" t="s">
        <v>800</v>
      </c>
      <c r="ADF4" t="s">
        <v>801</v>
      </c>
      <c r="ADG4" t="s">
        <v>802</v>
      </c>
      <c r="ADH4" t="s">
        <v>803</v>
      </c>
      <c r="ADI4" t="s">
        <v>804</v>
      </c>
      <c r="ADJ4" t="s">
        <v>805</v>
      </c>
      <c r="ADK4" t="s">
        <v>806</v>
      </c>
      <c r="ADL4" t="s">
        <v>807</v>
      </c>
      <c r="ADM4" t="s">
        <v>808</v>
      </c>
      <c r="ADN4" t="s">
        <v>809</v>
      </c>
      <c r="ADO4" t="s">
        <v>810</v>
      </c>
      <c r="ADP4" t="s">
        <v>811</v>
      </c>
      <c r="ADQ4" t="s">
        <v>812</v>
      </c>
      <c r="ADR4" t="s">
        <v>813</v>
      </c>
      <c r="ADS4" t="s">
        <v>814</v>
      </c>
      <c r="ADT4" t="s">
        <v>815</v>
      </c>
      <c r="ADU4" t="s">
        <v>816</v>
      </c>
      <c r="ADV4" t="s">
        <v>817</v>
      </c>
      <c r="ADW4" t="s">
        <v>818</v>
      </c>
      <c r="ADX4" t="s">
        <v>819</v>
      </c>
      <c r="ADY4" t="s">
        <v>820</v>
      </c>
      <c r="ADZ4" t="s">
        <v>821</v>
      </c>
      <c r="AEA4" t="s">
        <v>822</v>
      </c>
      <c r="AEB4" t="s">
        <v>823</v>
      </c>
      <c r="AEC4" t="s">
        <v>824</v>
      </c>
      <c r="AED4" t="s">
        <v>825</v>
      </c>
      <c r="AEE4" t="s">
        <v>826</v>
      </c>
      <c r="AEF4" t="s">
        <v>827</v>
      </c>
      <c r="AEG4" t="s">
        <v>828</v>
      </c>
      <c r="AEH4" t="s">
        <v>829</v>
      </c>
      <c r="AEI4" t="s">
        <v>830</v>
      </c>
      <c r="AEJ4" t="s">
        <v>831</v>
      </c>
      <c r="AEK4" t="s">
        <v>832</v>
      </c>
      <c r="AEL4" t="s">
        <v>833</v>
      </c>
      <c r="AEM4" t="s">
        <v>834</v>
      </c>
      <c r="AEN4" t="s">
        <v>835</v>
      </c>
      <c r="AEO4" t="s">
        <v>836</v>
      </c>
      <c r="AEP4" t="s">
        <v>837</v>
      </c>
      <c r="AEQ4" t="s">
        <v>838</v>
      </c>
      <c r="AER4" t="s">
        <v>839</v>
      </c>
      <c r="AES4" t="s">
        <v>840</v>
      </c>
      <c r="AET4" t="s">
        <v>841</v>
      </c>
      <c r="AEU4" t="s">
        <v>842</v>
      </c>
      <c r="AEV4" t="s">
        <v>843</v>
      </c>
      <c r="AEW4" t="s">
        <v>844</v>
      </c>
      <c r="AEX4" t="s">
        <v>845</v>
      </c>
      <c r="AEY4" t="s">
        <v>846</v>
      </c>
      <c r="AEZ4" t="s">
        <v>847</v>
      </c>
      <c r="AFA4" t="s">
        <v>848</v>
      </c>
      <c r="AFB4" t="s">
        <v>849</v>
      </c>
      <c r="AFC4" t="s">
        <v>850</v>
      </c>
      <c r="AFD4" t="s">
        <v>851</v>
      </c>
      <c r="AFE4" t="s">
        <v>852</v>
      </c>
      <c r="AFF4" t="s">
        <v>853</v>
      </c>
      <c r="AFG4" t="s">
        <v>854</v>
      </c>
      <c r="AFH4" t="s">
        <v>855</v>
      </c>
      <c r="AFI4" t="s">
        <v>856</v>
      </c>
      <c r="AFJ4" t="s">
        <v>857</v>
      </c>
      <c r="AFK4" s="6" t="s">
        <v>858</v>
      </c>
      <c r="AFL4" t="s">
        <v>859</v>
      </c>
      <c r="AFM4" s="6" t="s">
        <v>860</v>
      </c>
      <c r="AFN4" t="s">
        <v>861</v>
      </c>
      <c r="AFO4" s="6" t="s">
        <v>862</v>
      </c>
      <c r="AFP4" t="s">
        <v>863</v>
      </c>
      <c r="AFQ4" s="6" t="s">
        <v>864</v>
      </c>
      <c r="AFR4" t="s">
        <v>865</v>
      </c>
      <c r="AFS4" s="6" t="s">
        <v>866</v>
      </c>
      <c r="AFT4" t="s">
        <v>867</v>
      </c>
      <c r="AFU4" s="6" t="s">
        <v>868</v>
      </c>
      <c r="AFV4" t="s">
        <v>869</v>
      </c>
      <c r="AFW4" s="6" t="s">
        <v>870</v>
      </c>
      <c r="AFX4" t="s">
        <v>871</v>
      </c>
      <c r="AFY4" s="6" t="s">
        <v>872</v>
      </c>
      <c r="AFZ4" t="s">
        <v>873</v>
      </c>
      <c r="AGA4" s="6" t="s">
        <v>874</v>
      </c>
      <c r="AGB4" t="s">
        <v>875</v>
      </c>
      <c r="AGC4" s="6" t="s">
        <v>876</v>
      </c>
      <c r="AGD4" t="s">
        <v>877</v>
      </c>
      <c r="AGE4" s="6" t="s">
        <v>878</v>
      </c>
      <c r="AGF4" t="s">
        <v>879</v>
      </c>
      <c r="AGG4" s="6" t="s">
        <v>880</v>
      </c>
      <c r="AGH4" t="s">
        <v>881</v>
      </c>
      <c r="AGI4" s="6" t="s">
        <v>882</v>
      </c>
      <c r="AGJ4" t="s">
        <v>883</v>
      </c>
      <c r="AGK4" s="6" t="s">
        <v>884</v>
      </c>
      <c r="AGL4" t="s">
        <v>885</v>
      </c>
      <c r="AGM4" t="s">
        <v>886</v>
      </c>
      <c r="AGN4" t="s">
        <v>887</v>
      </c>
      <c r="AGO4" t="s">
        <v>888</v>
      </c>
      <c r="AGP4" t="s">
        <v>889</v>
      </c>
      <c r="AGQ4" t="s">
        <v>890</v>
      </c>
      <c r="AGR4" t="s">
        <v>891</v>
      </c>
      <c r="AGS4" t="s">
        <v>892</v>
      </c>
      <c r="AGT4" t="s">
        <v>893</v>
      </c>
      <c r="AGU4" t="s">
        <v>894</v>
      </c>
      <c r="AGV4" t="s">
        <v>895</v>
      </c>
      <c r="AGW4" t="s">
        <v>896</v>
      </c>
      <c r="AGX4" t="s">
        <v>897</v>
      </c>
      <c r="AGY4" t="s">
        <v>898</v>
      </c>
      <c r="AGZ4" t="s">
        <v>899</v>
      </c>
      <c r="AHA4" t="s">
        <v>900</v>
      </c>
      <c r="AHB4" t="s">
        <v>901</v>
      </c>
      <c r="AHC4" t="s">
        <v>902</v>
      </c>
      <c r="AHD4" t="s">
        <v>903</v>
      </c>
      <c r="AHE4" t="s">
        <v>904</v>
      </c>
      <c r="AHF4" t="s">
        <v>905</v>
      </c>
      <c r="AHG4" t="s">
        <v>906</v>
      </c>
      <c r="AHH4" t="s">
        <v>907</v>
      </c>
      <c r="AHI4" t="s">
        <v>908</v>
      </c>
      <c r="AHJ4" t="s">
        <v>909</v>
      </c>
      <c r="AHK4" t="s">
        <v>910</v>
      </c>
      <c r="AHL4" t="s">
        <v>911</v>
      </c>
      <c r="AHM4" t="s">
        <v>912</v>
      </c>
      <c r="AHN4" t="s">
        <v>913</v>
      </c>
      <c r="AHO4" t="s">
        <v>914</v>
      </c>
      <c r="AHP4" t="s">
        <v>915</v>
      </c>
      <c r="AHQ4" t="s">
        <v>916</v>
      </c>
      <c r="AHR4" t="s">
        <v>917</v>
      </c>
      <c r="AHS4" t="s">
        <v>918</v>
      </c>
      <c r="AHT4" t="s">
        <v>919</v>
      </c>
      <c r="AHU4" t="s">
        <v>920</v>
      </c>
      <c r="AHV4" t="s">
        <v>921</v>
      </c>
      <c r="AHW4" t="s">
        <v>922</v>
      </c>
      <c r="AHX4" t="s">
        <v>923</v>
      </c>
      <c r="AHY4" t="s">
        <v>924</v>
      </c>
      <c r="AHZ4" t="s">
        <v>925</v>
      </c>
      <c r="AIA4" t="s">
        <v>926</v>
      </c>
      <c r="AIB4" t="s">
        <v>927</v>
      </c>
      <c r="AIC4" t="s">
        <v>928</v>
      </c>
      <c r="AID4" t="s">
        <v>929</v>
      </c>
      <c r="AIE4" t="s">
        <v>930</v>
      </c>
      <c r="AIF4" t="s">
        <v>931</v>
      </c>
      <c r="AIG4" t="s">
        <v>932</v>
      </c>
      <c r="AIH4" t="s">
        <v>933</v>
      </c>
      <c r="AII4" t="s">
        <v>934</v>
      </c>
      <c r="AIJ4" t="s">
        <v>935</v>
      </c>
      <c r="AIK4" t="s">
        <v>936</v>
      </c>
      <c r="AIL4" t="s">
        <v>937</v>
      </c>
      <c r="AIM4" t="s">
        <v>938</v>
      </c>
      <c r="AIN4" t="s">
        <v>939</v>
      </c>
      <c r="AIO4" t="s">
        <v>940</v>
      </c>
      <c r="AIP4" t="s">
        <v>941</v>
      </c>
      <c r="AIQ4" t="s">
        <v>942</v>
      </c>
      <c r="AIR4" t="s">
        <v>943</v>
      </c>
      <c r="AIS4" t="s">
        <v>944</v>
      </c>
      <c r="AIT4" t="s">
        <v>945</v>
      </c>
      <c r="AIU4" t="s">
        <v>946</v>
      </c>
      <c r="AIV4" t="s">
        <v>947</v>
      </c>
      <c r="AIW4" t="s">
        <v>948</v>
      </c>
      <c r="AIX4" t="s">
        <v>949</v>
      </c>
      <c r="AIY4" t="s">
        <v>950</v>
      </c>
      <c r="AIZ4" t="s">
        <v>951</v>
      </c>
      <c r="AJA4" t="s">
        <v>952</v>
      </c>
      <c r="AJB4" t="s">
        <v>953</v>
      </c>
      <c r="AJC4" t="s">
        <v>954</v>
      </c>
      <c r="AJD4" t="s">
        <v>955</v>
      </c>
      <c r="AJE4" t="s">
        <v>956</v>
      </c>
      <c r="AJF4" t="s">
        <v>957</v>
      </c>
      <c r="AJG4" t="s">
        <v>958</v>
      </c>
      <c r="AJH4" t="s">
        <v>959</v>
      </c>
      <c r="AJI4" t="s">
        <v>960</v>
      </c>
      <c r="AJJ4" t="s">
        <v>961</v>
      </c>
      <c r="AJK4" t="s">
        <v>962</v>
      </c>
      <c r="AJL4" t="s">
        <v>963</v>
      </c>
      <c r="AJM4" t="s">
        <v>964</v>
      </c>
      <c r="AJN4" t="s">
        <v>965</v>
      </c>
      <c r="AJO4" t="s">
        <v>966</v>
      </c>
      <c r="AJP4" t="s">
        <v>967</v>
      </c>
      <c r="AJQ4" t="s">
        <v>968</v>
      </c>
      <c r="AJR4" t="s">
        <v>969</v>
      </c>
      <c r="AJS4" t="s">
        <v>970</v>
      </c>
      <c r="AJT4" t="s">
        <v>971</v>
      </c>
      <c r="AJU4" t="s">
        <v>972</v>
      </c>
      <c r="AJV4" t="s">
        <v>973</v>
      </c>
      <c r="AJW4" t="s">
        <v>974</v>
      </c>
      <c r="AJX4" t="s">
        <v>975</v>
      </c>
      <c r="AJY4" t="s">
        <v>976</v>
      </c>
      <c r="AJZ4" t="s">
        <v>977</v>
      </c>
      <c r="AKA4" t="s">
        <v>978</v>
      </c>
      <c r="AKB4" t="s">
        <v>979</v>
      </c>
      <c r="AKC4" t="s">
        <v>980</v>
      </c>
      <c r="AKD4" t="s">
        <v>981</v>
      </c>
      <c r="AKE4" t="s">
        <v>982</v>
      </c>
      <c r="AKF4" t="s">
        <v>983</v>
      </c>
      <c r="AKG4" t="s">
        <v>984</v>
      </c>
      <c r="AKH4" t="s">
        <v>985</v>
      </c>
      <c r="AKI4" t="s">
        <v>986</v>
      </c>
      <c r="AKJ4" t="s">
        <v>987</v>
      </c>
      <c r="AKK4" t="s">
        <v>988</v>
      </c>
      <c r="AKL4" t="s">
        <v>989</v>
      </c>
      <c r="AKM4" t="s">
        <v>990</v>
      </c>
      <c r="AKN4" t="s">
        <v>991</v>
      </c>
      <c r="AKO4" t="s">
        <v>992</v>
      </c>
      <c r="AKP4" t="s">
        <v>993</v>
      </c>
      <c r="AKQ4" t="s">
        <v>994</v>
      </c>
      <c r="AKR4" t="s">
        <v>995</v>
      </c>
      <c r="AKS4" t="s">
        <v>996</v>
      </c>
      <c r="AKT4" t="s">
        <v>997</v>
      </c>
      <c r="AKU4" t="s">
        <v>998</v>
      </c>
      <c r="AKV4" t="s">
        <v>999</v>
      </c>
      <c r="AKW4" t="s">
        <v>1000</v>
      </c>
      <c r="AKX4" t="s">
        <v>1001</v>
      </c>
      <c r="AKY4" t="s">
        <v>1002</v>
      </c>
      <c r="AKZ4" t="s">
        <v>1003</v>
      </c>
      <c r="ALA4" t="s">
        <v>1004</v>
      </c>
      <c r="ALB4" t="s">
        <v>1005</v>
      </c>
      <c r="ALC4" t="s">
        <v>1006</v>
      </c>
      <c r="ALD4" t="s">
        <v>1007</v>
      </c>
      <c r="ALE4" t="s">
        <v>1008</v>
      </c>
      <c r="ALF4" t="s">
        <v>1009</v>
      </c>
      <c r="ALG4" t="s">
        <v>1010</v>
      </c>
      <c r="ALH4" t="s">
        <v>1011</v>
      </c>
      <c r="ALI4" t="s">
        <v>1012</v>
      </c>
      <c r="ALJ4" t="s">
        <v>1013</v>
      </c>
      <c r="ALK4" t="s">
        <v>1014</v>
      </c>
      <c r="ALL4" t="s">
        <v>1015</v>
      </c>
      <c r="ALM4" t="s">
        <v>1016</v>
      </c>
      <c r="ALN4" t="s">
        <v>1017</v>
      </c>
      <c r="ALO4" t="s">
        <v>1018</v>
      </c>
      <c r="ALP4" t="s">
        <v>1019</v>
      </c>
      <c r="ALQ4" t="s">
        <v>1020</v>
      </c>
      <c r="ALR4" t="s">
        <v>1021</v>
      </c>
      <c r="ALS4" t="s">
        <v>1022</v>
      </c>
      <c r="ALT4" t="s">
        <v>1023</v>
      </c>
      <c r="ALU4" t="s">
        <v>1024</v>
      </c>
      <c r="ALV4" t="s">
        <v>1025</v>
      </c>
      <c r="ALW4" t="s">
        <v>1026</v>
      </c>
      <c r="ALX4" t="s">
        <v>1027</v>
      </c>
      <c r="ALY4" t="s">
        <v>1028</v>
      </c>
      <c r="ALZ4" t="s">
        <v>1029</v>
      </c>
      <c r="AMA4" t="s">
        <v>1030</v>
      </c>
      <c r="AMB4" t="s">
        <v>1031</v>
      </c>
      <c r="AMC4" t="s">
        <v>1032</v>
      </c>
      <c r="AMD4" t="s">
        <v>1033</v>
      </c>
      <c r="AME4" t="s">
        <v>1034</v>
      </c>
      <c r="AMF4" t="s">
        <v>1035</v>
      </c>
      <c r="AMG4" t="s">
        <v>1036</v>
      </c>
      <c r="AMH4" t="s">
        <v>1037</v>
      </c>
      <c r="AMI4" t="s">
        <v>1038</v>
      </c>
      <c r="AMJ4" t="s">
        <v>1039</v>
      </c>
      <c r="AMK4" t="s">
        <v>1040</v>
      </c>
      <c r="AML4" t="s">
        <v>1041</v>
      </c>
      <c r="AMM4" t="s">
        <v>1042</v>
      </c>
      <c r="AMN4" t="s">
        <v>1043</v>
      </c>
      <c r="AMO4" t="s">
        <v>1044</v>
      </c>
      <c r="AMP4" t="s">
        <v>1045</v>
      </c>
      <c r="AMQ4" t="s">
        <v>1046</v>
      </c>
      <c r="AMR4" t="s">
        <v>1047</v>
      </c>
      <c r="AMS4" t="s">
        <v>1048</v>
      </c>
      <c r="AMT4" t="s">
        <v>1049</v>
      </c>
      <c r="AMU4" t="s">
        <v>1050</v>
      </c>
      <c r="AMV4" t="s">
        <v>1051</v>
      </c>
      <c r="AMW4" t="s">
        <v>1052</v>
      </c>
      <c r="AMX4" t="s">
        <v>1053</v>
      </c>
      <c r="AMY4" t="s">
        <v>1054</v>
      </c>
      <c r="AMZ4" t="s">
        <v>1055</v>
      </c>
      <c r="ANA4" t="s">
        <v>1056</v>
      </c>
      <c r="ANB4" t="s">
        <v>1057</v>
      </c>
      <c r="ANC4" t="s">
        <v>1058</v>
      </c>
      <c r="AND4" t="s">
        <v>1059</v>
      </c>
      <c r="ANE4" t="s">
        <v>1060</v>
      </c>
      <c r="ANF4" t="s">
        <v>1061</v>
      </c>
      <c r="ANG4" t="s">
        <v>1062</v>
      </c>
      <c r="ANH4" t="s">
        <v>1063</v>
      </c>
      <c r="ANI4" t="s">
        <v>1064</v>
      </c>
      <c r="ANJ4" t="s">
        <v>1065</v>
      </c>
      <c r="ANK4" t="s">
        <v>1066</v>
      </c>
      <c r="ANL4" t="s">
        <v>1067</v>
      </c>
      <c r="ANM4" t="s">
        <v>1068</v>
      </c>
      <c r="ANN4" t="s">
        <v>1069</v>
      </c>
      <c r="ANO4" t="s">
        <v>1070</v>
      </c>
      <c r="ANP4" t="s">
        <v>1071</v>
      </c>
      <c r="ANQ4" t="s">
        <v>1072</v>
      </c>
      <c r="ANR4" t="s">
        <v>1073</v>
      </c>
      <c r="ANS4" t="s">
        <v>1074</v>
      </c>
      <c r="ANT4" t="s">
        <v>1075</v>
      </c>
      <c r="ANU4" t="s">
        <v>1076</v>
      </c>
      <c r="ANV4" t="s">
        <v>1077</v>
      </c>
      <c r="ANW4" t="s">
        <v>1078</v>
      </c>
      <c r="ANX4" t="s">
        <v>1079</v>
      </c>
      <c r="ANY4" t="s">
        <v>1080</v>
      </c>
      <c r="ANZ4" t="s">
        <v>1081</v>
      </c>
      <c r="AOA4" t="s">
        <v>1082</v>
      </c>
      <c r="AOB4" t="s">
        <v>1083</v>
      </c>
      <c r="AOC4" t="s">
        <v>1084</v>
      </c>
      <c r="AOD4" t="s">
        <v>1085</v>
      </c>
      <c r="AOE4" t="s">
        <v>1086</v>
      </c>
      <c r="AOF4" t="s">
        <v>1087</v>
      </c>
      <c r="AOG4" t="s">
        <v>1088</v>
      </c>
      <c r="AOH4" t="s">
        <v>1089</v>
      </c>
      <c r="AOI4" t="s">
        <v>1090</v>
      </c>
      <c r="AOJ4" t="s">
        <v>1091</v>
      </c>
      <c r="AOK4" t="s">
        <v>1092</v>
      </c>
      <c r="AOL4" t="s">
        <v>1093</v>
      </c>
      <c r="AOM4" t="s">
        <v>1094</v>
      </c>
      <c r="AON4" t="s">
        <v>1095</v>
      </c>
      <c r="AOO4" t="s">
        <v>1096</v>
      </c>
      <c r="AOP4" t="s">
        <v>1097</v>
      </c>
      <c r="AOQ4" t="s">
        <v>1098</v>
      </c>
      <c r="AOR4" t="s">
        <v>1099</v>
      </c>
      <c r="AOS4" t="s">
        <v>1100</v>
      </c>
      <c r="AOT4" t="s">
        <v>1101</v>
      </c>
      <c r="AOU4" t="s">
        <v>1102</v>
      </c>
      <c r="AOV4" t="s">
        <v>1103</v>
      </c>
      <c r="AOW4" t="s">
        <v>1104</v>
      </c>
      <c r="AOX4" t="s">
        <v>1105</v>
      </c>
      <c r="AOY4" t="s">
        <v>1106</v>
      </c>
      <c r="AOZ4" t="s">
        <v>1107</v>
      </c>
      <c r="APA4" t="s">
        <v>1108</v>
      </c>
      <c r="APB4" t="s">
        <v>1109</v>
      </c>
      <c r="APC4" t="s">
        <v>1110</v>
      </c>
      <c r="APD4" t="s">
        <v>1111</v>
      </c>
      <c r="APE4" t="s">
        <v>1112</v>
      </c>
      <c r="APF4" t="s">
        <v>1113</v>
      </c>
      <c r="APG4" t="s">
        <v>1114</v>
      </c>
      <c r="APH4" t="s">
        <v>1115</v>
      </c>
      <c r="API4" t="s">
        <v>1116</v>
      </c>
      <c r="APJ4" t="s">
        <v>1117</v>
      </c>
      <c r="APK4" t="s">
        <v>1118</v>
      </c>
      <c r="APL4" t="s">
        <v>1119</v>
      </c>
      <c r="APM4" t="s">
        <v>1120</v>
      </c>
      <c r="APN4" t="s">
        <v>1121</v>
      </c>
      <c r="APO4" t="s">
        <v>1122</v>
      </c>
      <c r="APP4" t="s">
        <v>1123</v>
      </c>
      <c r="APQ4" t="s">
        <v>1124</v>
      </c>
      <c r="APR4" t="s">
        <v>1125</v>
      </c>
      <c r="APS4" t="s">
        <v>1126</v>
      </c>
      <c r="APT4" t="s">
        <v>1127</v>
      </c>
      <c r="APU4" t="s">
        <v>1128</v>
      </c>
      <c r="APV4" t="s">
        <v>1129</v>
      </c>
      <c r="APW4" t="s">
        <v>1130</v>
      </c>
      <c r="APX4" t="s">
        <v>1131</v>
      </c>
      <c r="APY4" t="s">
        <v>1132</v>
      </c>
      <c r="APZ4" t="s">
        <v>1133</v>
      </c>
      <c r="AQA4" t="s">
        <v>1134</v>
      </c>
      <c r="AQB4" t="s">
        <v>1135</v>
      </c>
      <c r="AQC4" t="s">
        <v>1136</v>
      </c>
      <c r="AQD4" t="s">
        <v>1137</v>
      </c>
      <c r="AQE4" t="s">
        <v>1138</v>
      </c>
      <c r="AQF4" t="s">
        <v>1139</v>
      </c>
      <c r="AQG4" t="s">
        <v>1140</v>
      </c>
      <c r="AQH4" t="s">
        <v>1141</v>
      </c>
      <c r="AQI4" t="s">
        <v>1142</v>
      </c>
      <c r="AQJ4" t="s">
        <v>1143</v>
      </c>
      <c r="AQK4" t="s">
        <v>1144</v>
      </c>
      <c r="AQL4" t="s">
        <v>1145</v>
      </c>
      <c r="AQM4" t="s">
        <v>1146</v>
      </c>
      <c r="AQN4" t="s">
        <v>1147</v>
      </c>
      <c r="AQO4" t="s">
        <v>1148</v>
      </c>
      <c r="AQP4" t="s">
        <v>1149</v>
      </c>
      <c r="AQQ4" t="s">
        <v>1150</v>
      </c>
      <c r="AQR4" t="s">
        <v>1151</v>
      </c>
      <c r="AQS4" t="s">
        <v>1152</v>
      </c>
      <c r="AQT4" t="s">
        <v>1153</v>
      </c>
      <c r="AQU4" t="s">
        <v>1154</v>
      </c>
      <c r="AQV4" t="s">
        <v>1155</v>
      </c>
      <c r="AQW4" t="s">
        <v>1156</v>
      </c>
      <c r="AQX4" t="s">
        <v>1157</v>
      </c>
      <c r="AQY4" t="s">
        <v>1158</v>
      </c>
      <c r="AQZ4" t="s">
        <v>1159</v>
      </c>
      <c r="ARA4" t="s">
        <v>1160</v>
      </c>
      <c r="ARB4" t="s">
        <v>1161</v>
      </c>
      <c r="ARC4" t="s">
        <v>1162</v>
      </c>
      <c r="ARD4" t="s">
        <v>1163</v>
      </c>
      <c r="ARE4" t="s">
        <v>1164</v>
      </c>
      <c r="ARF4" t="s">
        <v>1165</v>
      </c>
      <c r="ARG4" t="s">
        <v>1166</v>
      </c>
      <c r="ARH4" t="s">
        <v>1167</v>
      </c>
      <c r="ARI4" t="s">
        <v>1168</v>
      </c>
      <c r="ARJ4" t="s">
        <v>1169</v>
      </c>
      <c r="ARK4" t="s">
        <v>1170</v>
      </c>
      <c r="ARL4" t="s">
        <v>1171</v>
      </c>
      <c r="ARM4" t="s">
        <v>1172</v>
      </c>
      <c r="ARN4" t="s">
        <v>1173</v>
      </c>
      <c r="ARO4" t="s">
        <v>1174</v>
      </c>
      <c r="ARP4" t="s">
        <v>1175</v>
      </c>
      <c r="ARQ4" t="s">
        <v>1176</v>
      </c>
      <c r="ARR4" t="s">
        <v>1177</v>
      </c>
      <c r="ARS4" t="s">
        <v>1178</v>
      </c>
      <c r="ART4" t="s">
        <v>1179</v>
      </c>
      <c r="ARU4" t="s">
        <v>1180</v>
      </c>
      <c r="ARV4" t="s">
        <v>1181</v>
      </c>
      <c r="ARW4" t="s">
        <v>1182</v>
      </c>
      <c r="ARX4" t="s">
        <v>1183</v>
      </c>
      <c r="ARY4" t="s">
        <v>1184</v>
      </c>
      <c r="ARZ4" t="s">
        <v>1185</v>
      </c>
      <c r="ASA4" t="s">
        <v>1186</v>
      </c>
      <c r="ASB4" t="s">
        <v>1187</v>
      </c>
      <c r="ASC4" t="s">
        <v>1188</v>
      </c>
      <c r="ASD4" t="s">
        <v>1189</v>
      </c>
      <c r="ASE4" t="s">
        <v>1190</v>
      </c>
      <c r="ASF4" t="s">
        <v>1191</v>
      </c>
      <c r="ASG4" t="s">
        <v>1192</v>
      </c>
      <c r="ASH4" t="s">
        <v>1193</v>
      </c>
    </row>
    <row r="5" spans="1:1178" x14ac:dyDescent="0.25">
      <c r="A5">
        <v>1</v>
      </c>
      <c r="B5">
        <v>22400</v>
      </c>
      <c r="C5">
        <v>0</v>
      </c>
      <c r="D5">
        <v>0</v>
      </c>
      <c r="E5">
        <v>0</v>
      </c>
      <c r="F5">
        <v>353</v>
      </c>
      <c r="G5">
        <v>345</v>
      </c>
      <c r="H5">
        <v>400</v>
      </c>
      <c r="I5">
        <v>381</v>
      </c>
      <c r="J5">
        <v>375</v>
      </c>
      <c r="K5">
        <v>368</v>
      </c>
      <c r="L5">
        <v>373</v>
      </c>
      <c r="M5">
        <v>396</v>
      </c>
      <c r="N5">
        <v>403</v>
      </c>
      <c r="O5">
        <v>379</v>
      </c>
      <c r="P5">
        <v>373</v>
      </c>
      <c r="Q5">
        <v>353</v>
      </c>
      <c r="R5">
        <v>353</v>
      </c>
      <c r="S5">
        <v>360</v>
      </c>
      <c r="T5">
        <v>343</v>
      </c>
      <c r="U5">
        <v>366</v>
      </c>
      <c r="V5">
        <v>382</v>
      </c>
      <c r="W5">
        <v>359</v>
      </c>
      <c r="X5">
        <v>362</v>
      </c>
      <c r="Y5">
        <v>328</v>
      </c>
      <c r="Z5">
        <v>373</v>
      </c>
      <c r="AA5">
        <v>323</v>
      </c>
      <c r="AB5">
        <v>325</v>
      </c>
      <c r="AC5">
        <v>331</v>
      </c>
      <c r="AD5">
        <v>323</v>
      </c>
      <c r="AE5">
        <v>0</v>
      </c>
      <c r="AF5">
        <v>0</v>
      </c>
      <c r="AG5">
        <v>0</v>
      </c>
      <c r="AH5">
        <v>44</v>
      </c>
      <c r="AI5">
        <v>51</v>
      </c>
      <c r="AJ5">
        <v>55</v>
      </c>
      <c r="AK5">
        <v>52</v>
      </c>
      <c r="AL5">
        <v>64</v>
      </c>
      <c r="AM5">
        <v>57</v>
      </c>
      <c r="AN5">
        <v>78</v>
      </c>
      <c r="AO5">
        <v>71</v>
      </c>
      <c r="AP5">
        <v>71</v>
      </c>
      <c r="AQ5">
        <v>84</v>
      </c>
      <c r="AR5">
        <v>88</v>
      </c>
      <c r="AS5">
        <v>78</v>
      </c>
      <c r="AT5">
        <v>89</v>
      </c>
      <c r="AU5">
        <v>90</v>
      </c>
      <c r="AV5">
        <v>83</v>
      </c>
      <c r="AW5">
        <v>89</v>
      </c>
      <c r="AX5">
        <v>94</v>
      </c>
      <c r="AY5">
        <v>120</v>
      </c>
      <c r="AZ5">
        <v>121</v>
      </c>
      <c r="BA5">
        <v>116</v>
      </c>
      <c r="BB5">
        <v>108</v>
      </c>
      <c r="BC5">
        <v>116</v>
      </c>
      <c r="BD5">
        <v>115</v>
      </c>
      <c r="BE5">
        <v>114</v>
      </c>
      <c r="BF5">
        <v>135</v>
      </c>
      <c r="BG5">
        <v>0</v>
      </c>
      <c r="BH5">
        <v>0</v>
      </c>
      <c r="BI5">
        <v>0</v>
      </c>
      <c r="BJ5">
        <v>177</v>
      </c>
      <c r="BK5">
        <v>181</v>
      </c>
      <c r="BL5">
        <v>176</v>
      </c>
      <c r="BM5">
        <v>171</v>
      </c>
      <c r="BN5">
        <v>171</v>
      </c>
      <c r="BO5">
        <v>192</v>
      </c>
      <c r="BP5">
        <v>173</v>
      </c>
      <c r="BQ5">
        <v>167</v>
      </c>
      <c r="BR5">
        <v>162</v>
      </c>
      <c r="BS5">
        <v>174</v>
      </c>
      <c r="BT5">
        <v>174</v>
      </c>
      <c r="BU5">
        <v>184</v>
      </c>
      <c r="BV5">
        <v>177</v>
      </c>
      <c r="BW5">
        <v>177</v>
      </c>
      <c r="BX5">
        <v>178</v>
      </c>
      <c r="BY5">
        <v>202</v>
      </c>
      <c r="BZ5">
        <v>159</v>
      </c>
      <c r="CA5">
        <v>184</v>
      </c>
      <c r="CB5">
        <v>174</v>
      </c>
      <c r="CC5">
        <v>167</v>
      </c>
      <c r="CD5">
        <v>189</v>
      </c>
      <c r="CE5">
        <v>162</v>
      </c>
      <c r="CF5">
        <v>173</v>
      </c>
      <c r="CG5">
        <v>152</v>
      </c>
      <c r="CH5">
        <v>173</v>
      </c>
      <c r="CI5">
        <v>0</v>
      </c>
      <c r="CJ5">
        <v>0</v>
      </c>
      <c r="CK5">
        <v>0</v>
      </c>
      <c r="CL5">
        <v>42</v>
      </c>
      <c r="CM5">
        <v>41</v>
      </c>
      <c r="CN5">
        <v>56</v>
      </c>
      <c r="CO5">
        <v>42</v>
      </c>
      <c r="CP5">
        <v>46</v>
      </c>
      <c r="CQ5">
        <v>49</v>
      </c>
      <c r="CR5">
        <v>51</v>
      </c>
      <c r="CS5">
        <v>48</v>
      </c>
      <c r="CT5">
        <v>48</v>
      </c>
      <c r="CU5">
        <v>45</v>
      </c>
      <c r="CV5">
        <v>56</v>
      </c>
      <c r="CW5">
        <v>58</v>
      </c>
      <c r="CX5">
        <v>51</v>
      </c>
      <c r="CY5">
        <v>64</v>
      </c>
      <c r="CZ5">
        <v>48</v>
      </c>
      <c r="DA5">
        <v>50</v>
      </c>
      <c r="DB5">
        <v>67</v>
      </c>
      <c r="DC5">
        <v>56</v>
      </c>
      <c r="DD5">
        <v>51</v>
      </c>
      <c r="DE5">
        <v>54</v>
      </c>
      <c r="DF5">
        <v>68</v>
      </c>
      <c r="DG5">
        <v>61</v>
      </c>
      <c r="DH5">
        <v>52</v>
      </c>
      <c r="DI5">
        <v>51</v>
      </c>
      <c r="DJ5">
        <v>54</v>
      </c>
      <c r="DK5">
        <v>0</v>
      </c>
      <c r="DL5">
        <v>0</v>
      </c>
      <c r="DM5">
        <v>0</v>
      </c>
      <c r="DN5">
        <v>3</v>
      </c>
      <c r="DO5">
        <v>5</v>
      </c>
      <c r="DP5">
        <v>3</v>
      </c>
      <c r="DQ5">
        <v>3</v>
      </c>
      <c r="DR5">
        <v>4</v>
      </c>
      <c r="DS5">
        <v>6</v>
      </c>
      <c r="DT5">
        <v>6</v>
      </c>
      <c r="DU5">
        <v>8</v>
      </c>
      <c r="DV5">
        <v>13</v>
      </c>
      <c r="DW5">
        <v>13</v>
      </c>
      <c r="DX5">
        <v>11</v>
      </c>
      <c r="DY5">
        <v>7</v>
      </c>
      <c r="DZ5">
        <v>19</v>
      </c>
      <c r="EA5">
        <v>11</v>
      </c>
      <c r="EB5">
        <v>18</v>
      </c>
      <c r="EC5">
        <v>17</v>
      </c>
      <c r="ED5">
        <v>15</v>
      </c>
      <c r="EE5">
        <v>20</v>
      </c>
      <c r="EF5">
        <v>21</v>
      </c>
      <c r="EG5">
        <v>9</v>
      </c>
      <c r="EH5">
        <v>16</v>
      </c>
      <c r="EI5">
        <v>24</v>
      </c>
      <c r="EJ5">
        <v>15</v>
      </c>
      <c r="EK5">
        <v>22</v>
      </c>
      <c r="EL5">
        <v>24</v>
      </c>
      <c r="EM5">
        <v>0</v>
      </c>
      <c r="EN5">
        <v>0</v>
      </c>
      <c r="EO5">
        <v>0</v>
      </c>
      <c r="EP5">
        <v>20</v>
      </c>
      <c r="EQ5">
        <v>30</v>
      </c>
      <c r="ER5">
        <v>30</v>
      </c>
      <c r="ES5">
        <v>10</v>
      </c>
      <c r="ET5">
        <v>10</v>
      </c>
      <c r="EU5">
        <v>30</v>
      </c>
      <c r="EV5">
        <v>25</v>
      </c>
      <c r="EW5">
        <v>25</v>
      </c>
      <c r="EX5">
        <v>30</v>
      </c>
      <c r="EY5">
        <v>50</v>
      </c>
      <c r="EZ5">
        <v>75</v>
      </c>
      <c r="FA5">
        <v>50</v>
      </c>
      <c r="FB5">
        <v>45</v>
      </c>
      <c r="FC5">
        <v>85</v>
      </c>
      <c r="FD5">
        <v>45</v>
      </c>
      <c r="FE5">
        <v>100</v>
      </c>
      <c r="FF5">
        <v>105</v>
      </c>
      <c r="FG5">
        <v>50</v>
      </c>
      <c r="FH5">
        <v>105</v>
      </c>
      <c r="FI5">
        <v>125</v>
      </c>
      <c r="FJ5">
        <v>30</v>
      </c>
      <c r="FK5">
        <v>85</v>
      </c>
      <c r="FL5">
        <v>105</v>
      </c>
      <c r="FM5">
        <v>95</v>
      </c>
      <c r="FN5">
        <v>100</v>
      </c>
      <c r="FO5">
        <v>0</v>
      </c>
      <c r="FP5">
        <v>0</v>
      </c>
      <c r="FQ5">
        <v>8109</v>
      </c>
      <c r="FR5">
        <v>8172</v>
      </c>
      <c r="FS5">
        <v>8242</v>
      </c>
      <c r="FT5">
        <v>8315</v>
      </c>
      <c r="FU5">
        <v>8369</v>
      </c>
      <c r="FV5">
        <v>8461</v>
      </c>
      <c r="FW5">
        <v>8506</v>
      </c>
      <c r="FX5">
        <v>8524</v>
      </c>
      <c r="FY5">
        <v>8550</v>
      </c>
      <c r="FZ5">
        <v>8582</v>
      </c>
      <c r="GA5">
        <v>8624</v>
      </c>
      <c r="GB5">
        <v>8601</v>
      </c>
      <c r="GC5">
        <v>8641</v>
      </c>
      <c r="GD5">
        <v>8652</v>
      </c>
      <c r="GE5">
        <v>8650</v>
      </c>
      <c r="GF5">
        <v>8657</v>
      </c>
      <c r="GG5">
        <v>8671</v>
      </c>
      <c r="GH5">
        <v>8653</v>
      </c>
      <c r="GI5">
        <v>8617</v>
      </c>
      <c r="GJ5">
        <v>8615</v>
      </c>
      <c r="GK5">
        <v>8622</v>
      </c>
      <c r="GL5">
        <v>8574</v>
      </c>
      <c r="GM5">
        <v>8547</v>
      </c>
      <c r="GN5">
        <v>8549</v>
      </c>
      <c r="GO5">
        <v>8534</v>
      </c>
      <c r="GP5">
        <v>8546</v>
      </c>
      <c r="GQ5">
        <v>0</v>
      </c>
      <c r="GR5">
        <v>0</v>
      </c>
      <c r="GS5">
        <v>684</v>
      </c>
      <c r="GT5">
        <v>791</v>
      </c>
      <c r="GU5">
        <v>929</v>
      </c>
      <c r="GV5">
        <v>1045</v>
      </c>
      <c r="GW5">
        <v>1150</v>
      </c>
      <c r="GX5">
        <v>1233</v>
      </c>
      <c r="GY5">
        <v>1357</v>
      </c>
      <c r="GZ5">
        <v>1444</v>
      </c>
      <c r="HA5">
        <v>1536</v>
      </c>
      <c r="HB5">
        <v>1630</v>
      </c>
      <c r="HC5">
        <v>1705</v>
      </c>
      <c r="HD5">
        <v>1825</v>
      </c>
      <c r="HE5">
        <v>1915</v>
      </c>
      <c r="HF5">
        <v>1993</v>
      </c>
      <c r="HG5">
        <v>2062</v>
      </c>
      <c r="HH5">
        <v>2112</v>
      </c>
      <c r="HI5">
        <v>2160</v>
      </c>
      <c r="HJ5">
        <v>2208</v>
      </c>
      <c r="HK5">
        <v>2255</v>
      </c>
      <c r="HL5">
        <v>2286</v>
      </c>
      <c r="HM5">
        <v>2354</v>
      </c>
      <c r="HN5">
        <v>2380</v>
      </c>
      <c r="HO5">
        <v>2438</v>
      </c>
      <c r="HP5">
        <v>2458</v>
      </c>
      <c r="HQ5">
        <v>2476</v>
      </c>
      <c r="HR5">
        <v>2511</v>
      </c>
      <c r="HS5">
        <v>0</v>
      </c>
      <c r="HT5">
        <v>0</v>
      </c>
      <c r="HU5">
        <v>73</v>
      </c>
      <c r="HV5">
        <v>76</v>
      </c>
      <c r="HW5">
        <v>83</v>
      </c>
      <c r="HX5">
        <v>87</v>
      </c>
      <c r="HY5">
        <v>98</v>
      </c>
      <c r="HZ5">
        <v>103</v>
      </c>
      <c r="IA5">
        <v>112</v>
      </c>
      <c r="IB5">
        <v>123</v>
      </c>
      <c r="IC5">
        <v>130</v>
      </c>
      <c r="ID5">
        <v>144</v>
      </c>
      <c r="IE5">
        <v>158</v>
      </c>
      <c r="IF5">
        <v>167</v>
      </c>
      <c r="IG5">
        <v>179</v>
      </c>
      <c r="IH5">
        <v>189</v>
      </c>
      <c r="II5">
        <v>198</v>
      </c>
      <c r="IJ5">
        <v>208</v>
      </c>
      <c r="IK5">
        <v>221</v>
      </c>
      <c r="IL5">
        <v>238</v>
      </c>
      <c r="IM5">
        <v>259</v>
      </c>
      <c r="IN5">
        <v>270</v>
      </c>
      <c r="IO5">
        <v>280</v>
      </c>
      <c r="IP5">
        <v>289</v>
      </c>
      <c r="IQ5">
        <v>309</v>
      </c>
      <c r="IR5">
        <v>311</v>
      </c>
      <c r="IS5">
        <v>326</v>
      </c>
      <c r="IT5">
        <v>341</v>
      </c>
      <c r="IU5">
        <v>0</v>
      </c>
      <c r="IV5">
        <v>0</v>
      </c>
      <c r="IW5">
        <v>5</v>
      </c>
      <c r="IX5">
        <v>2</v>
      </c>
      <c r="IY5">
        <v>3</v>
      </c>
      <c r="IZ5">
        <v>7</v>
      </c>
      <c r="JA5">
        <v>7</v>
      </c>
      <c r="JB5">
        <v>7</v>
      </c>
      <c r="JC5">
        <v>7</v>
      </c>
      <c r="JD5">
        <v>7</v>
      </c>
      <c r="JE5">
        <v>9</v>
      </c>
      <c r="JF5">
        <v>12</v>
      </c>
      <c r="JG5">
        <v>9</v>
      </c>
      <c r="JH5">
        <v>8</v>
      </c>
      <c r="JI5">
        <v>11</v>
      </c>
      <c r="JJ5">
        <v>9</v>
      </c>
      <c r="JK5">
        <v>10</v>
      </c>
      <c r="JL5">
        <v>12</v>
      </c>
      <c r="JM5">
        <v>11</v>
      </c>
      <c r="JN5">
        <v>18</v>
      </c>
      <c r="JO5">
        <v>15</v>
      </c>
      <c r="JP5">
        <v>20</v>
      </c>
      <c r="JQ5">
        <v>18</v>
      </c>
      <c r="JR5">
        <v>20</v>
      </c>
      <c r="JS5">
        <v>16</v>
      </c>
      <c r="JT5">
        <v>18</v>
      </c>
      <c r="JU5">
        <v>18</v>
      </c>
      <c r="JV5">
        <v>18</v>
      </c>
      <c r="JW5">
        <v>0</v>
      </c>
      <c r="JX5">
        <v>0</v>
      </c>
      <c r="JY5">
        <v>0</v>
      </c>
      <c r="JZ5">
        <v>7</v>
      </c>
      <c r="KA5">
        <v>11</v>
      </c>
      <c r="KB5">
        <v>18</v>
      </c>
      <c r="KC5">
        <v>27</v>
      </c>
      <c r="KD5">
        <v>39</v>
      </c>
      <c r="KE5">
        <v>49</v>
      </c>
      <c r="KF5">
        <v>61</v>
      </c>
      <c r="KG5">
        <v>76</v>
      </c>
      <c r="KH5">
        <v>89</v>
      </c>
      <c r="KI5">
        <v>109</v>
      </c>
      <c r="KJ5">
        <v>121</v>
      </c>
      <c r="KK5">
        <v>138</v>
      </c>
      <c r="KL5">
        <v>156</v>
      </c>
      <c r="KM5">
        <v>173</v>
      </c>
      <c r="KN5">
        <v>199</v>
      </c>
      <c r="KO5">
        <v>216</v>
      </c>
      <c r="KP5">
        <v>231</v>
      </c>
      <c r="KQ5">
        <v>250</v>
      </c>
      <c r="KR5">
        <v>265</v>
      </c>
      <c r="KS5">
        <v>290</v>
      </c>
      <c r="KT5">
        <v>315</v>
      </c>
      <c r="KU5">
        <v>343</v>
      </c>
      <c r="KV5">
        <v>369</v>
      </c>
      <c r="KW5">
        <v>386</v>
      </c>
      <c r="KX5">
        <v>407</v>
      </c>
      <c r="KY5">
        <v>0</v>
      </c>
      <c r="KZ5">
        <v>0</v>
      </c>
      <c r="LA5">
        <v>0</v>
      </c>
      <c r="LB5">
        <v>272</v>
      </c>
      <c r="LC5">
        <v>521</v>
      </c>
      <c r="LD5">
        <v>770</v>
      </c>
      <c r="LE5">
        <v>999</v>
      </c>
      <c r="LF5">
        <v>1224</v>
      </c>
      <c r="LG5">
        <v>1439</v>
      </c>
      <c r="LH5">
        <v>1668</v>
      </c>
      <c r="LI5">
        <v>1888</v>
      </c>
      <c r="LJ5">
        <v>2091</v>
      </c>
      <c r="LK5">
        <v>2277</v>
      </c>
      <c r="LL5">
        <v>2464</v>
      </c>
      <c r="LM5">
        <v>2651</v>
      </c>
      <c r="LN5">
        <v>2846</v>
      </c>
      <c r="LO5">
        <v>3032</v>
      </c>
      <c r="LP5">
        <v>3214</v>
      </c>
      <c r="LQ5">
        <v>3425</v>
      </c>
      <c r="LR5">
        <v>3630</v>
      </c>
      <c r="LS5">
        <v>3835</v>
      </c>
      <c r="LT5">
        <v>4006</v>
      </c>
      <c r="LU5">
        <v>4201</v>
      </c>
      <c r="LV5">
        <v>4375</v>
      </c>
      <c r="LW5">
        <v>4557</v>
      </c>
      <c r="LX5">
        <v>4749</v>
      </c>
      <c r="LY5">
        <v>4930</v>
      </c>
      <c r="LZ5">
        <v>5087</v>
      </c>
      <c r="MA5">
        <v>0</v>
      </c>
      <c r="MB5">
        <v>0</v>
      </c>
      <c r="MC5">
        <v>1454</v>
      </c>
      <c r="MD5">
        <v>1493</v>
      </c>
      <c r="ME5">
        <v>1512</v>
      </c>
      <c r="MF5">
        <v>1552</v>
      </c>
      <c r="MG5">
        <v>1587</v>
      </c>
      <c r="MH5">
        <v>1612</v>
      </c>
      <c r="MI5">
        <v>1630</v>
      </c>
      <c r="MJ5">
        <v>1622</v>
      </c>
      <c r="MK5">
        <v>1616</v>
      </c>
      <c r="ML5">
        <v>1634</v>
      </c>
      <c r="MM5">
        <v>1648</v>
      </c>
      <c r="MN5">
        <v>1659</v>
      </c>
      <c r="MO5">
        <v>1709</v>
      </c>
      <c r="MP5">
        <v>1727</v>
      </c>
      <c r="MQ5">
        <v>1739</v>
      </c>
      <c r="MR5">
        <v>1757</v>
      </c>
      <c r="MS5">
        <v>1772</v>
      </c>
      <c r="MT5">
        <v>1790</v>
      </c>
      <c r="MU5">
        <v>1793</v>
      </c>
      <c r="MV5">
        <v>1829</v>
      </c>
      <c r="MW5">
        <v>1838</v>
      </c>
      <c r="MX5">
        <v>1855</v>
      </c>
      <c r="MY5">
        <v>1859</v>
      </c>
      <c r="MZ5">
        <v>1880</v>
      </c>
      <c r="NA5">
        <v>1900</v>
      </c>
      <c r="NB5">
        <v>1904</v>
      </c>
      <c r="NC5">
        <v>0</v>
      </c>
      <c r="ND5">
        <v>0</v>
      </c>
      <c r="NE5">
        <v>0</v>
      </c>
      <c r="NF5">
        <v>36</v>
      </c>
      <c r="NG5">
        <v>77</v>
      </c>
      <c r="NH5">
        <v>123</v>
      </c>
      <c r="NI5">
        <v>173</v>
      </c>
      <c r="NJ5">
        <v>224</v>
      </c>
      <c r="NK5">
        <v>271</v>
      </c>
      <c r="NL5">
        <v>323</v>
      </c>
      <c r="NM5">
        <v>368</v>
      </c>
      <c r="NN5">
        <v>414</v>
      </c>
      <c r="NO5">
        <v>458</v>
      </c>
      <c r="NP5">
        <v>511</v>
      </c>
      <c r="NQ5">
        <v>562</v>
      </c>
      <c r="NR5">
        <v>606</v>
      </c>
      <c r="NS5">
        <v>661</v>
      </c>
      <c r="NT5">
        <v>712</v>
      </c>
      <c r="NU5">
        <v>765</v>
      </c>
      <c r="NV5">
        <v>818</v>
      </c>
      <c r="NW5">
        <v>865</v>
      </c>
      <c r="NX5">
        <v>923</v>
      </c>
      <c r="NY5">
        <v>974</v>
      </c>
      <c r="NZ5">
        <v>1027</v>
      </c>
      <c r="OA5">
        <v>1085</v>
      </c>
      <c r="OB5">
        <v>1152</v>
      </c>
      <c r="OC5">
        <v>1213</v>
      </c>
      <c r="OD5">
        <v>1271</v>
      </c>
      <c r="OE5">
        <v>0</v>
      </c>
      <c r="OF5">
        <v>0</v>
      </c>
      <c r="OG5">
        <v>2128</v>
      </c>
      <c r="OH5">
        <v>2278</v>
      </c>
      <c r="OI5">
        <v>2463</v>
      </c>
      <c r="OJ5">
        <v>2601</v>
      </c>
      <c r="OK5">
        <v>2765</v>
      </c>
      <c r="OL5">
        <v>2951</v>
      </c>
      <c r="OM5">
        <v>3119</v>
      </c>
      <c r="ON5">
        <v>3214</v>
      </c>
      <c r="OO5">
        <v>3348</v>
      </c>
      <c r="OP5">
        <v>3456</v>
      </c>
      <c r="OQ5">
        <v>3566</v>
      </c>
      <c r="OR5">
        <v>3700</v>
      </c>
      <c r="OS5">
        <v>3807</v>
      </c>
      <c r="OT5">
        <v>3956</v>
      </c>
      <c r="OU5">
        <v>4047</v>
      </c>
      <c r="OV5">
        <v>4158</v>
      </c>
      <c r="OW5">
        <v>4280</v>
      </c>
      <c r="OX5">
        <v>4371</v>
      </c>
      <c r="OY5">
        <v>4443</v>
      </c>
      <c r="OZ5">
        <v>4482</v>
      </c>
      <c r="PA5">
        <v>4567</v>
      </c>
      <c r="PB5">
        <v>4625</v>
      </c>
      <c r="PC5">
        <v>4611</v>
      </c>
      <c r="PD5">
        <v>4624</v>
      </c>
      <c r="PE5">
        <v>4669</v>
      </c>
      <c r="PF5">
        <v>4698</v>
      </c>
      <c r="PG5">
        <v>0</v>
      </c>
      <c r="PH5">
        <v>0</v>
      </c>
      <c r="PI5">
        <v>0</v>
      </c>
      <c r="PJ5">
        <v>70</v>
      </c>
      <c r="PK5">
        <v>136</v>
      </c>
      <c r="PL5">
        <v>218</v>
      </c>
      <c r="PM5">
        <v>304</v>
      </c>
      <c r="PN5">
        <v>380</v>
      </c>
      <c r="PO5">
        <v>470</v>
      </c>
      <c r="PP5">
        <v>569</v>
      </c>
      <c r="PQ5">
        <v>663</v>
      </c>
      <c r="PR5">
        <v>762</v>
      </c>
      <c r="PS5">
        <v>873</v>
      </c>
      <c r="PT5">
        <v>989</v>
      </c>
      <c r="PU5">
        <v>1090</v>
      </c>
      <c r="PV5">
        <v>1218</v>
      </c>
      <c r="PW5">
        <v>1340</v>
      </c>
      <c r="PX5">
        <v>1481</v>
      </c>
      <c r="PY5">
        <v>1610</v>
      </c>
      <c r="PZ5">
        <v>1740</v>
      </c>
      <c r="QA5">
        <v>1887</v>
      </c>
      <c r="QB5">
        <v>2042</v>
      </c>
      <c r="QC5">
        <v>2167</v>
      </c>
      <c r="QD5">
        <v>2344</v>
      </c>
      <c r="QE5">
        <v>2537</v>
      </c>
      <c r="QF5">
        <v>2695</v>
      </c>
      <c r="QG5">
        <v>2869</v>
      </c>
      <c r="QH5">
        <v>3030</v>
      </c>
      <c r="QI5">
        <v>0</v>
      </c>
      <c r="QJ5">
        <v>0</v>
      </c>
      <c r="QK5">
        <v>7459</v>
      </c>
      <c r="QL5">
        <v>7706</v>
      </c>
      <c r="QM5">
        <v>7843</v>
      </c>
      <c r="QN5">
        <v>7895</v>
      </c>
      <c r="QO5">
        <v>7867</v>
      </c>
      <c r="QP5">
        <v>7853</v>
      </c>
      <c r="QQ5">
        <v>7776</v>
      </c>
      <c r="QR5">
        <v>7686</v>
      </c>
      <c r="QS5">
        <v>7650</v>
      </c>
      <c r="QT5">
        <v>7585</v>
      </c>
      <c r="QU5">
        <v>7542</v>
      </c>
      <c r="QV5">
        <v>7494</v>
      </c>
      <c r="QW5">
        <v>7452</v>
      </c>
      <c r="QX5">
        <v>7417</v>
      </c>
      <c r="QY5">
        <v>7367</v>
      </c>
      <c r="QZ5">
        <v>7326</v>
      </c>
      <c r="RA5">
        <v>7278</v>
      </c>
      <c r="RB5">
        <v>7218</v>
      </c>
      <c r="RC5">
        <v>7244</v>
      </c>
      <c r="RD5">
        <v>7203</v>
      </c>
      <c r="RE5">
        <v>7206</v>
      </c>
      <c r="RF5">
        <v>7183</v>
      </c>
      <c r="RG5">
        <v>7194</v>
      </c>
      <c r="RH5">
        <v>7138</v>
      </c>
      <c r="RI5">
        <v>7102</v>
      </c>
      <c r="RJ5">
        <v>7120</v>
      </c>
      <c r="RK5">
        <v>0</v>
      </c>
      <c r="RL5">
        <v>0</v>
      </c>
      <c r="RM5">
        <v>8460</v>
      </c>
      <c r="RN5">
        <v>8792</v>
      </c>
      <c r="RO5">
        <v>9081</v>
      </c>
      <c r="RP5">
        <v>9356</v>
      </c>
      <c r="RQ5">
        <v>9558</v>
      </c>
      <c r="RR5">
        <v>9746</v>
      </c>
      <c r="RS5">
        <v>9952</v>
      </c>
      <c r="RT5">
        <v>10185</v>
      </c>
      <c r="RU5">
        <v>10313</v>
      </c>
      <c r="RV5">
        <v>10493</v>
      </c>
      <c r="RW5">
        <v>10634</v>
      </c>
      <c r="RX5">
        <v>10766</v>
      </c>
      <c r="RY5">
        <v>10897</v>
      </c>
      <c r="RZ5">
        <v>10994</v>
      </c>
      <c r="SA5">
        <v>11065</v>
      </c>
      <c r="SB5">
        <v>11130</v>
      </c>
      <c r="SC5">
        <v>11183</v>
      </c>
      <c r="SD5">
        <v>11281</v>
      </c>
      <c r="SE5">
        <v>11271</v>
      </c>
      <c r="SF5">
        <v>11367</v>
      </c>
      <c r="SG5">
        <v>11389</v>
      </c>
      <c r="SH5">
        <v>11420</v>
      </c>
      <c r="SI5">
        <v>11401</v>
      </c>
      <c r="SJ5">
        <v>11384</v>
      </c>
      <c r="SK5">
        <v>11371</v>
      </c>
      <c r="SL5">
        <v>11364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949132.13040000002</v>
      </c>
      <c r="SU5">
        <v>926388.45519999997</v>
      </c>
      <c r="SV5">
        <v>901309.54870000004</v>
      </c>
      <c r="SW5">
        <v>877726.92539999995</v>
      </c>
      <c r="SX5">
        <v>855351.44200000004</v>
      </c>
      <c r="SY5">
        <v>834502.42839999998</v>
      </c>
      <c r="SZ5">
        <v>808035.75780000002</v>
      </c>
      <c r="TA5">
        <v>788149.15209999995</v>
      </c>
      <c r="TB5">
        <v>766167.44339999999</v>
      </c>
      <c r="TC5">
        <v>743679.93759999995</v>
      </c>
      <c r="TD5">
        <v>722603.65</v>
      </c>
      <c r="TE5">
        <v>702691.4915</v>
      </c>
      <c r="TF5">
        <v>680808.52890000003</v>
      </c>
      <c r="TG5">
        <v>658229.2121</v>
      </c>
      <c r="TH5">
        <v>638909.16260000004</v>
      </c>
      <c r="TI5">
        <v>620804.17429999996</v>
      </c>
      <c r="TJ5">
        <v>599367.05039999995</v>
      </c>
      <c r="TK5">
        <v>580077.29169999994</v>
      </c>
      <c r="TL5">
        <v>563313.6213</v>
      </c>
      <c r="TM5">
        <v>545946.83120000002</v>
      </c>
      <c r="TN5">
        <v>530790.78540000005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296757.34000000003</v>
      </c>
      <c r="TW5">
        <v>317088.88290000003</v>
      </c>
      <c r="TX5">
        <v>327590.37780000002</v>
      </c>
      <c r="TY5">
        <v>338312.41440000001</v>
      </c>
      <c r="TZ5">
        <v>348559.64020000002</v>
      </c>
      <c r="UA5">
        <v>353978.31109999999</v>
      </c>
      <c r="UB5">
        <v>367856.0588</v>
      </c>
      <c r="UC5">
        <v>374754.27730000002</v>
      </c>
      <c r="UD5">
        <v>378658.66029999999</v>
      </c>
      <c r="UE5">
        <v>380357.54149999999</v>
      </c>
      <c r="UF5">
        <v>378233.55949999997</v>
      </c>
      <c r="UG5">
        <v>375562.89010000002</v>
      </c>
      <c r="UH5">
        <v>372726.92430000001</v>
      </c>
      <c r="UI5">
        <v>369573.66609999997</v>
      </c>
      <c r="UJ5">
        <v>363742.01909999998</v>
      </c>
      <c r="UK5">
        <v>363652.4191</v>
      </c>
      <c r="UL5">
        <v>356960.16590000002</v>
      </c>
      <c r="UM5">
        <v>355008.92729999998</v>
      </c>
      <c r="UN5">
        <v>347496.33370000002</v>
      </c>
      <c r="UO5">
        <v>339845.68800000002</v>
      </c>
      <c r="UP5">
        <v>334611.30650000001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164372.16560000001</v>
      </c>
      <c r="UY5">
        <v>173528.91459999999</v>
      </c>
      <c r="UZ5">
        <v>185021.2941</v>
      </c>
      <c r="VA5">
        <v>189855.30220000001</v>
      </c>
      <c r="VB5">
        <v>204175.9785</v>
      </c>
      <c r="VC5">
        <v>217501.37940000001</v>
      </c>
      <c r="VD5">
        <v>223194.8529</v>
      </c>
      <c r="VE5">
        <v>232264.86060000001</v>
      </c>
      <c r="VF5">
        <v>238097.6225</v>
      </c>
      <c r="VG5">
        <v>242170.48980000001</v>
      </c>
      <c r="VH5">
        <v>246991.5754</v>
      </c>
      <c r="VI5">
        <v>254784.99890000001</v>
      </c>
      <c r="VJ5">
        <v>266392.08250000002</v>
      </c>
      <c r="VK5">
        <v>281453.65649999998</v>
      </c>
      <c r="VL5">
        <v>284861.44339999999</v>
      </c>
      <c r="VM5">
        <v>286807.63809999998</v>
      </c>
      <c r="VN5">
        <v>287404.32530000003</v>
      </c>
      <c r="VO5">
        <v>298343.59029999998</v>
      </c>
      <c r="VP5">
        <v>291528.75410000002</v>
      </c>
      <c r="VQ5">
        <v>296688.95779999997</v>
      </c>
      <c r="VR5">
        <v>301301.25260000001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108297.4093</v>
      </c>
      <c r="WA5">
        <v>105143.1158</v>
      </c>
      <c r="WB5">
        <v>102080.6949</v>
      </c>
      <c r="WC5">
        <v>127423.89109999999</v>
      </c>
      <c r="WD5">
        <v>164950.0208</v>
      </c>
      <c r="WE5">
        <v>120109.2384</v>
      </c>
      <c r="WF5">
        <v>103654.14320000001</v>
      </c>
      <c r="WG5">
        <v>138373.2494</v>
      </c>
      <c r="WH5">
        <v>109916.9678</v>
      </c>
      <c r="WI5">
        <v>118572.78079999999</v>
      </c>
      <c r="WJ5">
        <v>138143.04550000001</v>
      </c>
      <c r="WK5">
        <v>122942.83990000001</v>
      </c>
      <c r="WL5">
        <v>195319.60440000001</v>
      </c>
      <c r="WM5">
        <v>158025.5699</v>
      </c>
      <c r="WN5">
        <v>204563.84450000001</v>
      </c>
      <c r="WO5">
        <v>178745.10690000001</v>
      </c>
      <c r="WP5">
        <v>192821.04300000001</v>
      </c>
      <c r="WQ5">
        <v>149763.91690000001</v>
      </c>
      <c r="WR5">
        <v>163577.0937</v>
      </c>
      <c r="WS5">
        <v>158812.71230000001</v>
      </c>
      <c r="WT5">
        <v>154187.09940000001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23300000</v>
      </c>
      <c r="ZG5">
        <v>22900000</v>
      </c>
      <c r="ZH5">
        <v>22100000</v>
      </c>
      <c r="ZI5">
        <v>21400000</v>
      </c>
      <c r="ZJ5">
        <v>21000000</v>
      </c>
      <c r="ZK5">
        <v>20600000</v>
      </c>
      <c r="ZL5">
        <v>20100000</v>
      </c>
      <c r="ZM5">
        <v>20100000</v>
      </c>
      <c r="ZN5">
        <v>19700000</v>
      </c>
      <c r="ZO5">
        <v>19300000</v>
      </c>
      <c r="ZP5">
        <v>18900000</v>
      </c>
      <c r="ZQ5">
        <v>18500000</v>
      </c>
      <c r="ZR5">
        <v>18200000</v>
      </c>
      <c r="ZS5">
        <v>17700000</v>
      </c>
      <c r="ZT5">
        <v>17500000</v>
      </c>
      <c r="ZU5">
        <v>17100000</v>
      </c>
      <c r="ZV5">
        <v>16700000</v>
      </c>
      <c r="ZW5">
        <v>16300000</v>
      </c>
      <c r="ZX5">
        <v>16000000</v>
      </c>
      <c r="ZY5">
        <v>15700000</v>
      </c>
      <c r="ZZ5">
        <v>15300000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13100000</v>
      </c>
      <c r="ABK5">
        <v>13400000</v>
      </c>
      <c r="ABL5">
        <v>13400000</v>
      </c>
      <c r="ABM5">
        <v>13600000</v>
      </c>
      <c r="ABN5">
        <v>13600000</v>
      </c>
      <c r="ABO5">
        <v>13600000</v>
      </c>
      <c r="ABP5">
        <v>13700000</v>
      </c>
      <c r="ABQ5">
        <v>13700000</v>
      </c>
      <c r="ABR5">
        <v>13800000</v>
      </c>
      <c r="ABS5">
        <v>13700000</v>
      </c>
      <c r="ABT5">
        <v>13700000</v>
      </c>
      <c r="ABU5">
        <v>13700000</v>
      </c>
      <c r="ABV5">
        <v>13600000</v>
      </c>
      <c r="ABW5">
        <v>13400000</v>
      </c>
      <c r="ABX5">
        <v>13100000</v>
      </c>
      <c r="ABY5">
        <v>13000000</v>
      </c>
      <c r="ABZ5">
        <v>12800000</v>
      </c>
      <c r="ACA5">
        <v>12300000</v>
      </c>
      <c r="ACB5">
        <v>12000000</v>
      </c>
      <c r="ACC5">
        <v>11800000</v>
      </c>
      <c r="ACD5">
        <v>11500000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1840000</v>
      </c>
      <c r="ADO5">
        <v>1770000</v>
      </c>
      <c r="ADP5">
        <v>1700000</v>
      </c>
      <c r="ADQ5">
        <v>1640000</v>
      </c>
      <c r="ADR5">
        <v>1580000</v>
      </c>
      <c r="ADS5">
        <v>1520000</v>
      </c>
      <c r="ADT5">
        <v>1470000</v>
      </c>
      <c r="ADU5">
        <v>1420000</v>
      </c>
      <c r="ADV5">
        <v>1370000</v>
      </c>
      <c r="ADW5">
        <v>1320000</v>
      </c>
      <c r="ADX5">
        <v>1280000</v>
      </c>
      <c r="ADY5">
        <v>1230000</v>
      </c>
      <c r="ADZ5">
        <v>1190000</v>
      </c>
      <c r="AEA5">
        <v>1150000</v>
      </c>
      <c r="AEB5">
        <v>1110000</v>
      </c>
      <c r="AEC5">
        <v>1080000</v>
      </c>
      <c r="AED5">
        <v>1050000</v>
      </c>
      <c r="AEE5">
        <v>1020000</v>
      </c>
      <c r="AEF5">
        <v>981512.57429999998</v>
      </c>
      <c r="AEG5">
        <v>948118.82019999996</v>
      </c>
      <c r="AEH5">
        <v>922836.72309999994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7390000</v>
      </c>
      <c r="AEQ5">
        <v>7320000</v>
      </c>
      <c r="AER5">
        <v>7270000</v>
      </c>
      <c r="AES5">
        <v>7150000</v>
      </c>
      <c r="AET5">
        <v>7060000</v>
      </c>
      <c r="AEU5">
        <v>6950000</v>
      </c>
      <c r="AEV5">
        <v>6830000</v>
      </c>
      <c r="AEW5">
        <v>6710000</v>
      </c>
      <c r="AEX5">
        <v>6580000</v>
      </c>
      <c r="AEY5">
        <v>6430000</v>
      </c>
      <c r="AEZ5">
        <v>6280000</v>
      </c>
      <c r="AFA5">
        <v>6120000</v>
      </c>
      <c r="AFB5">
        <v>6000000</v>
      </c>
      <c r="AFC5">
        <v>5820000</v>
      </c>
      <c r="AFD5">
        <v>5690000</v>
      </c>
      <c r="AFE5">
        <v>5540000</v>
      </c>
      <c r="AFF5">
        <v>5390000</v>
      </c>
      <c r="AFG5">
        <v>5230000</v>
      </c>
      <c r="AFH5">
        <v>5070000</v>
      </c>
      <c r="AFI5">
        <v>4910000</v>
      </c>
      <c r="AFJ5">
        <v>4770000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101.87986859999999</v>
      </c>
      <c r="AGU5">
        <v>108.85989790000001</v>
      </c>
      <c r="AGV5">
        <v>112.4651698</v>
      </c>
      <c r="AGW5">
        <v>116.1461561</v>
      </c>
      <c r="AGX5">
        <v>119.6641348</v>
      </c>
      <c r="AGY5">
        <v>121.52442069999999</v>
      </c>
      <c r="AGZ5">
        <v>126.2887952</v>
      </c>
      <c r="AHA5">
        <v>128.6570251</v>
      </c>
      <c r="AHB5">
        <v>129.9974402</v>
      </c>
      <c r="AHC5">
        <v>130.58068370000001</v>
      </c>
      <c r="AHD5">
        <v>129.85149870000001</v>
      </c>
      <c r="AHE5">
        <v>128.93463019999999</v>
      </c>
      <c r="AHF5">
        <v>127.9610138</v>
      </c>
      <c r="AHG5">
        <v>126.87846759999999</v>
      </c>
      <c r="AHH5">
        <v>124.87640279999999</v>
      </c>
      <c r="AHI5">
        <v>124.8456422</v>
      </c>
      <c r="AHJ5">
        <v>122.5481223</v>
      </c>
      <c r="AHK5">
        <v>121.87824190000001</v>
      </c>
      <c r="AHL5">
        <v>119.29909069999999</v>
      </c>
      <c r="AHM5">
        <v>116.6725448</v>
      </c>
      <c r="AHN5">
        <v>114.8755274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20.071161100000001</v>
      </c>
      <c r="AHW5">
        <v>21.189273669999999</v>
      </c>
      <c r="AHX5">
        <v>22.59258548</v>
      </c>
      <c r="AHY5">
        <v>23.18285668</v>
      </c>
      <c r="AHZ5">
        <v>24.931526229999999</v>
      </c>
      <c r="AIA5">
        <v>26.558664669999999</v>
      </c>
      <c r="AIB5">
        <v>27.25388349</v>
      </c>
      <c r="AIC5">
        <v>28.36140425</v>
      </c>
      <c r="AID5">
        <v>29.073631299999999</v>
      </c>
      <c r="AIE5">
        <v>29.570961100000002</v>
      </c>
      <c r="AIF5">
        <v>30.159654360000001</v>
      </c>
      <c r="AIG5">
        <v>31.111293939999999</v>
      </c>
      <c r="AIH5">
        <v>32.528612029999998</v>
      </c>
      <c r="AII5">
        <v>34.367751149999997</v>
      </c>
      <c r="AIJ5">
        <v>34.783869289999998</v>
      </c>
      <c r="AIK5">
        <v>35.021515280000003</v>
      </c>
      <c r="AIL5">
        <v>35.094375579999998</v>
      </c>
      <c r="AIM5">
        <v>36.430147660000003</v>
      </c>
      <c r="AIN5">
        <v>35.598001449999998</v>
      </c>
      <c r="AIO5">
        <v>36.228103750000002</v>
      </c>
      <c r="AIP5">
        <v>36.79130198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1.817653714</v>
      </c>
      <c r="AIY5">
        <v>1.764712343</v>
      </c>
      <c r="AIZ5">
        <v>1.7133129549999999</v>
      </c>
      <c r="AJA5">
        <v>2.1386708169999999</v>
      </c>
      <c r="AJB5">
        <v>2.7685059120000002</v>
      </c>
      <c r="AJC5">
        <v>2.0159023629999999</v>
      </c>
      <c r="AJD5">
        <v>1.739721565</v>
      </c>
      <c r="AJE5">
        <v>2.3224438369999998</v>
      </c>
      <c r="AJF5">
        <v>1.844836234</v>
      </c>
      <c r="AJG5">
        <v>1.9901146000000001</v>
      </c>
      <c r="AJH5">
        <v>2.3185801160000001</v>
      </c>
      <c r="AJI5">
        <v>2.0634612680000002</v>
      </c>
      <c r="AJJ5">
        <v>3.2782261990000001</v>
      </c>
      <c r="AJK5">
        <v>2.6522865690000001</v>
      </c>
      <c r="AJL5">
        <v>3.4333806710000001</v>
      </c>
      <c r="AJM5">
        <v>3.0000413629999998</v>
      </c>
      <c r="AJN5">
        <v>3.2362905749999999</v>
      </c>
      <c r="AJO5">
        <v>2.5136237480000001</v>
      </c>
      <c r="AJP5">
        <v>2.7454628310000002</v>
      </c>
      <c r="AJQ5">
        <v>2.665497894</v>
      </c>
      <c r="AJR5">
        <v>2.587862033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189.65606070000001</v>
      </c>
      <c r="AKA5">
        <v>160.9302927</v>
      </c>
      <c r="AKB5">
        <v>187.3371989</v>
      </c>
      <c r="AKC5">
        <v>236.28189470000001</v>
      </c>
      <c r="AKD5">
        <v>166.3262714</v>
      </c>
      <c r="AKE5">
        <v>293.00397509999999</v>
      </c>
      <c r="AKF5">
        <v>178.6953024</v>
      </c>
      <c r="AKG5">
        <v>205.68272350000001</v>
      </c>
      <c r="AKH5">
        <v>213.57180930000001</v>
      </c>
      <c r="AKI5">
        <v>216.85497409999999</v>
      </c>
      <c r="AKJ5">
        <v>333.13300659999999</v>
      </c>
      <c r="AKK5">
        <v>212.2932706</v>
      </c>
      <c r="AKL5">
        <v>169.7975778</v>
      </c>
      <c r="AKM5">
        <v>219.6086042</v>
      </c>
      <c r="AKN5">
        <v>174.70516509999999</v>
      </c>
      <c r="AKO5">
        <v>255.85916159999999</v>
      </c>
      <c r="AKP5">
        <v>230.16209939999999</v>
      </c>
      <c r="AKQ5">
        <v>273.56834470000001</v>
      </c>
      <c r="AKR5">
        <v>252.92325120000001</v>
      </c>
      <c r="AKS5">
        <v>141.08568840000001</v>
      </c>
      <c r="AKT5">
        <v>174.0255449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97.097114129999994</v>
      </c>
      <c r="AME5">
        <v>95.32167484</v>
      </c>
      <c r="AMF5">
        <v>92.091105240000005</v>
      </c>
      <c r="AMG5">
        <v>89.078104499999995</v>
      </c>
      <c r="AMH5">
        <v>87.446903989999996</v>
      </c>
      <c r="AMI5">
        <v>85.627323369999999</v>
      </c>
      <c r="AMJ5">
        <v>83.688218419999998</v>
      </c>
      <c r="AMK5">
        <v>83.699482829999994</v>
      </c>
      <c r="AML5">
        <v>82.117519950000002</v>
      </c>
      <c r="AMM5">
        <v>80.279719139999997</v>
      </c>
      <c r="AMN5">
        <v>78.748229660000007</v>
      </c>
      <c r="AMO5">
        <v>77.107306120000004</v>
      </c>
      <c r="AMP5">
        <v>75.621905999999996</v>
      </c>
      <c r="AMQ5">
        <v>73.542375359999994</v>
      </c>
      <c r="AMR5">
        <v>72.833946760000003</v>
      </c>
      <c r="AMS5">
        <v>71.060526550000006</v>
      </c>
      <c r="AMT5">
        <v>69.628911090000003</v>
      </c>
      <c r="AMU5">
        <v>67.746654660000004</v>
      </c>
      <c r="AMV5">
        <v>66.516454069999995</v>
      </c>
      <c r="AMW5">
        <v>65.266093130000002</v>
      </c>
      <c r="AMX5">
        <v>63.49853925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387.8751279</v>
      </c>
      <c r="ANG5">
        <v>335.38545620000002</v>
      </c>
      <c r="ANH5">
        <v>372.7886815</v>
      </c>
      <c r="ANI5">
        <v>312.71513779999998</v>
      </c>
      <c r="ANJ5">
        <v>271.02172789999997</v>
      </c>
      <c r="ANK5">
        <v>298.156904</v>
      </c>
      <c r="ANL5">
        <v>337.38116980000001</v>
      </c>
      <c r="ANM5">
        <v>240.94484009999999</v>
      </c>
      <c r="ANN5">
        <v>261.04538760000003</v>
      </c>
      <c r="ANO5">
        <v>274.19646289999997</v>
      </c>
      <c r="ANP5">
        <v>304.2003904</v>
      </c>
      <c r="ANQ5">
        <v>224.4624973</v>
      </c>
      <c r="ANR5">
        <v>242.26438210000001</v>
      </c>
      <c r="ANS5">
        <v>205.4094948</v>
      </c>
      <c r="ANT5">
        <v>263.41453860000001</v>
      </c>
      <c r="ANU5">
        <v>191.1828855</v>
      </c>
      <c r="ANV5">
        <v>192.2658457</v>
      </c>
      <c r="ANW5">
        <v>214.10907230000001</v>
      </c>
      <c r="ANX5">
        <v>241.6200533</v>
      </c>
      <c r="ANY5">
        <v>226.10429339999999</v>
      </c>
      <c r="ANZ5">
        <v>162.90694139999999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87.517580420000002</v>
      </c>
      <c r="AOI5">
        <v>89.805770409999994</v>
      </c>
      <c r="AOJ5">
        <v>89.84574533</v>
      </c>
      <c r="AOK5">
        <v>90.86567728</v>
      </c>
      <c r="AOL5">
        <v>91.064881709999995</v>
      </c>
      <c r="AOM5">
        <v>91.226561989999993</v>
      </c>
      <c r="AON5">
        <v>91.897663300000005</v>
      </c>
      <c r="AOO5">
        <v>91.801208130000006</v>
      </c>
      <c r="AOP5">
        <v>92.615692440000004</v>
      </c>
      <c r="AOQ5">
        <v>91.986538159999995</v>
      </c>
      <c r="AOR5">
        <v>91.756815110000005</v>
      </c>
      <c r="AOS5">
        <v>91.698111179999998</v>
      </c>
      <c r="AOT5">
        <v>90.920162410000003</v>
      </c>
      <c r="AOU5">
        <v>89.726036690000001</v>
      </c>
      <c r="AOV5">
        <v>87.877319069999999</v>
      </c>
      <c r="AOW5">
        <v>86.935815790000007</v>
      </c>
      <c r="AOX5">
        <v>85.475615070000003</v>
      </c>
      <c r="AOY5">
        <v>82.734833080000001</v>
      </c>
      <c r="AOZ5">
        <v>80.55154478</v>
      </c>
      <c r="APA5">
        <v>78.966465080000006</v>
      </c>
      <c r="APB5">
        <v>77.142660210000003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861.93205799999998</v>
      </c>
      <c r="APK5">
        <v>887.19928059999995</v>
      </c>
      <c r="APL5">
        <v>1048.373752</v>
      </c>
      <c r="APM5">
        <v>940.04209700000001</v>
      </c>
      <c r="APN5">
        <v>985.7061046</v>
      </c>
      <c r="APO5">
        <v>1030.859608</v>
      </c>
      <c r="APP5">
        <v>1068.309681</v>
      </c>
      <c r="APQ5">
        <v>871.05332329999999</v>
      </c>
      <c r="APR5">
        <v>1032.8001079999999</v>
      </c>
      <c r="APS5">
        <v>1071.397657</v>
      </c>
      <c r="APT5">
        <v>1122.32457</v>
      </c>
      <c r="APU5">
        <v>982.75256879999995</v>
      </c>
      <c r="APV5">
        <v>970.06764229999999</v>
      </c>
      <c r="APW5">
        <v>1048.8383550000001</v>
      </c>
      <c r="APX5">
        <v>1077.27556</v>
      </c>
      <c r="APY5">
        <v>922.68642620000003</v>
      </c>
      <c r="APZ5">
        <v>1037.39077</v>
      </c>
      <c r="AQA5">
        <v>1183.578315</v>
      </c>
      <c r="AQB5">
        <v>973.98973769999998</v>
      </c>
      <c r="AQC5">
        <v>942.7360013</v>
      </c>
      <c r="AQD5">
        <v>919.67192560000001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61.889403000000001</v>
      </c>
      <c r="ARO5">
        <v>61.356846279999999</v>
      </c>
      <c r="ARP5">
        <v>60.964423349999997</v>
      </c>
      <c r="ARQ5">
        <v>59.932615349999999</v>
      </c>
      <c r="ARR5">
        <v>59.202583689999997</v>
      </c>
      <c r="ARS5">
        <v>58.250602100000002</v>
      </c>
      <c r="ART5">
        <v>57.255988049999999</v>
      </c>
      <c r="ARU5">
        <v>56.26473326</v>
      </c>
      <c r="ARV5">
        <v>55.112209329999999</v>
      </c>
      <c r="ARW5">
        <v>53.85255119</v>
      </c>
      <c r="ARX5">
        <v>52.591166479999998</v>
      </c>
      <c r="ARY5">
        <v>51.302524859999998</v>
      </c>
      <c r="ARZ5">
        <v>50.244761500000003</v>
      </c>
      <c r="ASA5">
        <v>48.738079829999997</v>
      </c>
      <c r="ASB5">
        <v>47.72155652</v>
      </c>
      <c r="ASC5">
        <v>46.421279720000001</v>
      </c>
      <c r="ASD5">
        <v>45.191878590000002</v>
      </c>
      <c r="ASE5">
        <v>43.802612330000002</v>
      </c>
      <c r="ASF5">
        <v>42.46339648</v>
      </c>
      <c r="ASG5">
        <v>41.179519659999997</v>
      </c>
      <c r="ASH5">
        <v>39.95550437</v>
      </c>
    </row>
    <row r="6" spans="1:1178" x14ac:dyDescent="0.25">
      <c r="A6">
        <v>2</v>
      </c>
      <c r="B6">
        <v>22400</v>
      </c>
      <c r="C6">
        <v>0</v>
      </c>
      <c r="D6">
        <v>0</v>
      </c>
      <c r="E6">
        <v>0</v>
      </c>
      <c r="F6">
        <v>353</v>
      </c>
      <c r="G6">
        <v>340</v>
      </c>
      <c r="H6">
        <v>396</v>
      </c>
      <c r="I6">
        <v>375</v>
      </c>
      <c r="J6">
        <v>374</v>
      </c>
      <c r="K6">
        <v>356</v>
      </c>
      <c r="L6">
        <v>366</v>
      </c>
      <c r="M6">
        <v>388</v>
      </c>
      <c r="N6">
        <v>393</v>
      </c>
      <c r="O6">
        <v>365</v>
      </c>
      <c r="P6">
        <v>363</v>
      </c>
      <c r="Q6">
        <v>344</v>
      </c>
      <c r="R6">
        <v>339</v>
      </c>
      <c r="S6">
        <v>352</v>
      </c>
      <c r="T6">
        <v>331</v>
      </c>
      <c r="U6">
        <v>358</v>
      </c>
      <c r="V6">
        <v>365</v>
      </c>
      <c r="W6">
        <v>343</v>
      </c>
      <c r="X6">
        <v>349</v>
      </c>
      <c r="Y6">
        <v>321</v>
      </c>
      <c r="Z6">
        <v>367</v>
      </c>
      <c r="AA6">
        <v>311</v>
      </c>
      <c r="AB6">
        <v>314</v>
      </c>
      <c r="AC6">
        <v>319</v>
      </c>
      <c r="AD6">
        <v>318</v>
      </c>
      <c r="AE6">
        <v>0</v>
      </c>
      <c r="AF6">
        <v>0</v>
      </c>
      <c r="AG6">
        <v>0</v>
      </c>
      <c r="AH6">
        <v>44</v>
      </c>
      <c r="AI6">
        <v>51</v>
      </c>
      <c r="AJ6">
        <v>55</v>
      </c>
      <c r="AK6">
        <v>52</v>
      </c>
      <c r="AL6">
        <v>64</v>
      </c>
      <c r="AM6">
        <v>56</v>
      </c>
      <c r="AN6">
        <v>78</v>
      </c>
      <c r="AO6">
        <v>71</v>
      </c>
      <c r="AP6">
        <v>71</v>
      </c>
      <c r="AQ6">
        <v>83</v>
      </c>
      <c r="AR6">
        <v>87</v>
      </c>
      <c r="AS6">
        <v>77</v>
      </c>
      <c r="AT6">
        <v>90</v>
      </c>
      <c r="AU6">
        <v>89</v>
      </c>
      <c r="AV6">
        <v>81</v>
      </c>
      <c r="AW6">
        <v>87</v>
      </c>
      <c r="AX6">
        <v>91</v>
      </c>
      <c r="AY6">
        <v>117</v>
      </c>
      <c r="AZ6">
        <v>118</v>
      </c>
      <c r="BA6">
        <v>115</v>
      </c>
      <c r="BB6">
        <v>108</v>
      </c>
      <c r="BC6">
        <v>116</v>
      </c>
      <c r="BD6">
        <v>114</v>
      </c>
      <c r="BE6">
        <v>115</v>
      </c>
      <c r="BF6">
        <v>131</v>
      </c>
      <c r="BG6">
        <v>0</v>
      </c>
      <c r="BH6">
        <v>0</v>
      </c>
      <c r="BI6">
        <v>0</v>
      </c>
      <c r="BJ6">
        <v>177</v>
      </c>
      <c r="BK6">
        <v>181</v>
      </c>
      <c r="BL6">
        <v>174</v>
      </c>
      <c r="BM6">
        <v>168</v>
      </c>
      <c r="BN6">
        <v>169</v>
      </c>
      <c r="BO6">
        <v>192</v>
      </c>
      <c r="BP6">
        <v>168</v>
      </c>
      <c r="BQ6">
        <v>165</v>
      </c>
      <c r="BR6">
        <v>155</v>
      </c>
      <c r="BS6">
        <v>171</v>
      </c>
      <c r="BT6">
        <v>171</v>
      </c>
      <c r="BU6">
        <v>180</v>
      </c>
      <c r="BV6">
        <v>172</v>
      </c>
      <c r="BW6">
        <v>164</v>
      </c>
      <c r="BX6">
        <v>174</v>
      </c>
      <c r="BY6">
        <v>200</v>
      </c>
      <c r="BZ6">
        <v>156</v>
      </c>
      <c r="CA6">
        <v>181</v>
      </c>
      <c r="CB6">
        <v>168</v>
      </c>
      <c r="CC6">
        <v>162</v>
      </c>
      <c r="CD6">
        <v>185</v>
      </c>
      <c r="CE6">
        <v>163</v>
      </c>
      <c r="CF6">
        <v>168</v>
      </c>
      <c r="CG6">
        <v>150</v>
      </c>
      <c r="CH6">
        <v>167</v>
      </c>
      <c r="CI6">
        <v>0</v>
      </c>
      <c r="CJ6">
        <v>0</v>
      </c>
      <c r="CK6">
        <v>0</v>
      </c>
      <c r="CL6">
        <v>42</v>
      </c>
      <c r="CM6">
        <v>41</v>
      </c>
      <c r="CN6">
        <v>56</v>
      </c>
      <c r="CO6">
        <v>42</v>
      </c>
      <c r="CP6">
        <v>46</v>
      </c>
      <c r="CQ6">
        <v>49</v>
      </c>
      <c r="CR6">
        <v>51</v>
      </c>
      <c r="CS6">
        <v>48</v>
      </c>
      <c r="CT6">
        <v>48</v>
      </c>
      <c r="CU6">
        <v>45</v>
      </c>
      <c r="CV6">
        <v>56</v>
      </c>
      <c r="CW6">
        <v>58</v>
      </c>
      <c r="CX6">
        <v>51</v>
      </c>
      <c r="CY6">
        <v>63</v>
      </c>
      <c r="CZ6">
        <v>49</v>
      </c>
      <c r="DA6">
        <v>49</v>
      </c>
      <c r="DB6">
        <v>66</v>
      </c>
      <c r="DC6">
        <v>54</v>
      </c>
      <c r="DD6">
        <v>52</v>
      </c>
      <c r="DE6">
        <v>53</v>
      </c>
      <c r="DF6">
        <v>66</v>
      </c>
      <c r="DG6">
        <v>60</v>
      </c>
      <c r="DH6">
        <v>51</v>
      </c>
      <c r="DI6">
        <v>50</v>
      </c>
      <c r="DJ6">
        <v>55</v>
      </c>
      <c r="DK6">
        <v>0</v>
      </c>
      <c r="DL6">
        <v>0</v>
      </c>
      <c r="DM6">
        <v>0</v>
      </c>
      <c r="DN6">
        <v>3</v>
      </c>
      <c r="DO6">
        <v>5</v>
      </c>
      <c r="DP6">
        <v>2</v>
      </c>
      <c r="DQ6">
        <v>3</v>
      </c>
      <c r="DR6">
        <v>3</v>
      </c>
      <c r="DS6">
        <v>4</v>
      </c>
      <c r="DT6">
        <v>3</v>
      </c>
      <c r="DU6">
        <v>7</v>
      </c>
      <c r="DV6">
        <v>11</v>
      </c>
      <c r="DW6">
        <v>13</v>
      </c>
      <c r="DX6">
        <v>11</v>
      </c>
      <c r="DY6">
        <v>7</v>
      </c>
      <c r="DZ6">
        <v>16</v>
      </c>
      <c r="EA6">
        <v>9</v>
      </c>
      <c r="EB6">
        <v>17</v>
      </c>
      <c r="EC6">
        <v>17</v>
      </c>
      <c r="ED6">
        <v>10</v>
      </c>
      <c r="EE6">
        <v>18</v>
      </c>
      <c r="EF6">
        <v>19</v>
      </c>
      <c r="EG6">
        <v>9</v>
      </c>
      <c r="EH6">
        <v>13</v>
      </c>
      <c r="EI6">
        <v>22</v>
      </c>
      <c r="EJ6">
        <v>12</v>
      </c>
      <c r="EK6">
        <v>18</v>
      </c>
      <c r="EL6">
        <v>17</v>
      </c>
      <c r="EM6">
        <v>0</v>
      </c>
      <c r="EN6">
        <v>0</v>
      </c>
      <c r="EO6">
        <v>0</v>
      </c>
      <c r="EP6">
        <v>20</v>
      </c>
      <c r="EQ6">
        <v>30</v>
      </c>
      <c r="ER6">
        <v>30</v>
      </c>
      <c r="ES6">
        <v>5</v>
      </c>
      <c r="ET6">
        <v>10</v>
      </c>
      <c r="EU6">
        <v>25</v>
      </c>
      <c r="EV6">
        <v>20</v>
      </c>
      <c r="EW6">
        <v>5</v>
      </c>
      <c r="EX6">
        <v>25</v>
      </c>
      <c r="EY6">
        <v>50</v>
      </c>
      <c r="EZ6">
        <v>75</v>
      </c>
      <c r="FA6">
        <v>45</v>
      </c>
      <c r="FB6">
        <v>45</v>
      </c>
      <c r="FC6">
        <v>70</v>
      </c>
      <c r="FD6">
        <v>35</v>
      </c>
      <c r="FE6">
        <v>100</v>
      </c>
      <c r="FF6">
        <v>95</v>
      </c>
      <c r="FG6">
        <v>40</v>
      </c>
      <c r="FH6">
        <v>85</v>
      </c>
      <c r="FI6">
        <v>120</v>
      </c>
      <c r="FJ6">
        <v>30</v>
      </c>
      <c r="FK6">
        <v>70</v>
      </c>
      <c r="FL6">
        <v>95</v>
      </c>
      <c r="FM6">
        <v>85</v>
      </c>
      <c r="FN6">
        <v>80</v>
      </c>
      <c r="FO6">
        <v>0</v>
      </c>
      <c r="FP6">
        <v>0</v>
      </c>
      <c r="FQ6">
        <v>6748</v>
      </c>
      <c r="FR6">
        <v>7001</v>
      </c>
      <c r="FS6">
        <v>7213</v>
      </c>
      <c r="FT6">
        <v>7377</v>
      </c>
      <c r="FU6">
        <v>7589</v>
      </c>
      <c r="FV6">
        <v>7809</v>
      </c>
      <c r="FW6">
        <v>7943</v>
      </c>
      <c r="FX6">
        <v>8122</v>
      </c>
      <c r="FY6">
        <v>8240</v>
      </c>
      <c r="FZ6">
        <v>8399</v>
      </c>
      <c r="GA6">
        <v>8542</v>
      </c>
      <c r="GB6">
        <v>8621</v>
      </c>
      <c r="GC6">
        <v>8654</v>
      </c>
      <c r="GD6">
        <v>8766</v>
      </c>
      <c r="GE6">
        <v>8845</v>
      </c>
      <c r="GF6">
        <v>8919</v>
      </c>
      <c r="GG6">
        <v>8952</v>
      </c>
      <c r="GH6">
        <v>8987</v>
      </c>
      <c r="GI6">
        <v>9019</v>
      </c>
      <c r="GJ6">
        <v>9073</v>
      </c>
      <c r="GK6">
        <v>9121</v>
      </c>
      <c r="GL6">
        <v>9148</v>
      </c>
      <c r="GM6">
        <v>9145</v>
      </c>
      <c r="GN6">
        <v>9188</v>
      </c>
      <c r="GO6">
        <v>9206</v>
      </c>
      <c r="GP6">
        <v>9186</v>
      </c>
      <c r="GQ6">
        <v>0</v>
      </c>
      <c r="GR6">
        <v>0</v>
      </c>
      <c r="GS6">
        <v>706</v>
      </c>
      <c r="GT6">
        <v>807</v>
      </c>
      <c r="GU6">
        <v>895</v>
      </c>
      <c r="GV6">
        <v>998</v>
      </c>
      <c r="GW6">
        <v>1107</v>
      </c>
      <c r="GX6">
        <v>1197</v>
      </c>
      <c r="GY6">
        <v>1325</v>
      </c>
      <c r="GZ6">
        <v>1392</v>
      </c>
      <c r="HA6">
        <v>1463</v>
      </c>
      <c r="HB6">
        <v>1518</v>
      </c>
      <c r="HC6">
        <v>1607</v>
      </c>
      <c r="HD6">
        <v>1735</v>
      </c>
      <c r="HE6">
        <v>1851</v>
      </c>
      <c r="HF6">
        <v>1936</v>
      </c>
      <c r="HG6">
        <v>2033</v>
      </c>
      <c r="HH6">
        <v>2112</v>
      </c>
      <c r="HI6">
        <v>2177</v>
      </c>
      <c r="HJ6">
        <v>2265</v>
      </c>
      <c r="HK6">
        <v>2353</v>
      </c>
      <c r="HL6">
        <v>2380</v>
      </c>
      <c r="HM6">
        <v>2450</v>
      </c>
      <c r="HN6">
        <v>2532</v>
      </c>
      <c r="HO6">
        <v>2599</v>
      </c>
      <c r="HP6">
        <v>2633</v>
      </c>
      <c r="HQ6">
        <v>2694</v>
      </c>
      <c r="HR6">
        <v>2755</v>
      </c>
      <c r="HS6">
        <v>0</v>
      </c>
      <c r="HT6">
        <v>0</v>
      </c>
      <c r="HU6">
        <v>71</v>
      </c>
      <c r="HV6">
        <v>77</v>
      </c>
      <c r="HW6">
        <v>80</v>
      </c>
      <c r="HX6">
        <v>85</v>
      </c>
      <c r="HY6">
        <v>93</v>
      </c>
      <c r="HZ6">
        <v>104</v>
      </c>
      <c r="IA6">
        <v>120</v>
      </c>
      <c r="IB6">
        <v>130</v>
      </c>
      <c r="IC6">
        <v>145</v>
      </c>
      <c r="ID6">
        <v>153</v>
      </c>
      <c r="IE6">
        <v>163</v>
      </c>
      <c r="IF6">
        <v>170</v>
      </c>
      <c r="IG6">
        <v>177</v>
      </c>
      <c r="IH6">
        <v>189</v>
      </c>
      <c r="II6">
        <v>199</v>
      </c>
      <c r="IJ6">
        <v>203</v>
      </c>
      <c r="IK6">
        <v>224</v>
      </c>
      <c r="IL6">
        <v>235</v>
      </c>
      <c r="IM6">
        <v>248</v>
      </c>
      <c r="IN6">
        <v>259</v>
      </c>
      <c r="IO6">
        <v>263</v>
      </c>
      <c r="IP6">
        <v>265</v>
      </c>
      <c r="IQ6">
        <v>265</v>
      </c>
      <c r="IR6">
        <v>271</v>
      </c>
      <c r="IS6">
        <v>266</v>
      </c>
      <c r="IT6">
        <v>262</v>
      </c>
      <c r="IU6">
        <v>0</v>
      </c>
      <c r="IV6">
        <v>0</v>
      </c>
      <c r="IW6">
        <v>4</v>
      </c>
      <c r="IX6">
        <v>2</v>
      </c>
      <c r="IY6">
        <v>3</v>
      </c>
      <c r="IZ6">
        <v>3</v>
      </c>
      <c r="JA6">
        <v>1</v>
      </c>
      <c r="JB6">
        <v>1</v>
      </c>
      <c r="JC6">
        <v>2</v>
      </c>
      <c r="JD6">
        <v>5</v>
      </c>
      <c r="JE6">
        <v>4</v>
      </c>
      <c r="JF6">
        <v>6</v>
      </c>
      <c r="JG6">
        <v>3</v>
      </c>
      <c r="JH6">
        <v>6</v>
      </c>
      <c r="JI6">
        <v>7</v>
      </c>
      <c r="JJ6">
        <v>7</v>
      </c>
      <c r="JK6">
        <v>6</v>
      </c>
      <c r="JL6">
        <v>10</v>
      </c>
      <c r="JM6">
        <v>7</v>
      </c>
      <c r="JN6">
        <v>8</v>
      </c>
      <c r="JO6">
        <v>7</v>
      </c>
      <c r="JP6">
        <v>7</v>
      </c>
      <c r="JQ6">
        <v>10</v>
      </c>
      <c r="JR6">
        <v>11</v>
      </c>
      <c r="JS6">
        <v>17</v>
      </c>
      <c r="JT6">
        <v>17</v>
      </c>
      <c r="JU6">
        <v>14</v>
      </c>
      <c r="JV6">
        <v>9</v>
      </c>
      <c r="JW6">
        <v>0</v>
      </c>
      <c r="JX6">
        <v>0</v>
      </c>
      <c r="JY6">
        <v>0</v>
      </c>
      <c r="JZ6">
        <v>8</v>
      </c>
      <c r="KA6">
        <v>16</v>
      </c>
      <c r="KB6">
        <v>26</v>
      </c>
      <c r="KC6">
        <v>35</v>
      </c>
      <c r="KD6">
        <v>43</v>
      </c>
      <c r="KE6">
        <v>49</v>
      </c>
      <c r="KF6">
        <v>62</v>
      </c>
      <c r="KG6">
        <v>74</v>
      </c>
      <c r="KH6">
        <v>81</v>
      </c>
      <c r="KI6">
        <v>93</v>
      </c>
      <c r="KJ6">
        <v>106</v>
      </c>
      <c r="KK6">
        <v>119</v>
      </c>
      <c r="KL6">
        <v>130</v>
      </c>
      <c r="KM6">
        <v>143</v>
      </c>
      <c r="KN6">
        <v>157</v>
      </c>
      <c r="KO6">
        <v>172</v>
      </c>
      <c r="KP6">
        <v>189</v>
      </c>
      <c r="KQ6">
        <v>209</v>
      </c>
      <c r="KR6">
        <v>227</v>
      </c>
      <c r="KS6">
        <v>247</v>
      </c>
      <c r="KT6">
        <v>269</v>
      </c>
      <c r="KU6">
        <v>289</v>
      </c>
      <c r="KV6">
        <v>313</v>
      </c>
      <c r="KW6">
        <v>339</v>
      </c>
      <c r="KX6">
        <v>372</v>
      </c>
      <c r="KY6">
        <v>0</v>
      </c>
      <c r="KZ6">
        <v>0</v>
      </c>
      <c r="LA6">
        <v>0</v>
      </c>
      <c r="LB6">
        <v>222</v>
      </c>
      <c r="LC6">
        <v>456</v>
      </c>
      <c r="LD6">
        <v>668</v>
      </c>
      <c r="LE6">
        <v>880</v>
      </c>
      <c r="LF6">
        <v>1102</v>
      </c>
      <c r="LG6">
        <v>1306</v>
      </c>
      <c r="LH6">
        <v>1524</v>
      </c>
      <c r="LI6">
        <v>1714</v>
      </c>
      <c r="LJ6">
        <v>1912</v>
      </c>
      <c r="LK6">
        <v>2110</v>
      </c>
      <c r="LL6">
        <v>2292</v>
      </c>
      <c r="LM6">
        <v>2466</v>
      </c>
      <c r="LN6">
        <v>2651</v>
      </c>
      <c r="LO6">
        <v>2836</v>
      </c>
      <c r="LP6">
        <v>3028</v>
      </c>
      <c r="LQ6">
        <v>3236</v>
      </c>
      <c r="LR6">
        <v>3434</v>
      </c>
      <c r="LS6">
        <v>3607</v>
      </c>
      <c r="LT6">
        <v>3803</v>
      </c>
      <c r="LU6">
        <v>3991</v>
      </c>
      <c r="LV6">
        <v>4183</v>
      </c>
      <c r="LW6">
        <v>4364</v>
      </c>
      <c r="LX6">
        <v>4544</v>
      </c>
      <c r="LY6">
        <v>4716</v>
      </c>
      <c r="LZ6">
        <v>4878</v>
      </c>
      <c r="MA6">
        <v>0</v>
      </c>
      <c r="MB6">
        <v>0</v>
      </c>
      <c r="MC6">
        <v>1503</v>
      </c>
      <c r="MD6">
        <v>1572</v>
      </c>
      <c r="ME6">
        <v>1628</v>
      </c>
      <c r="MF6">
        <v>1680</v>
      </c>
      <c r="MG6">
        <v>1754</v>
      </c>
      <c r="MH6">
        <v>1824</v>
      </c>
      <c r="MI6">
        <v>1897</v>
      </c>
      <c r="MJ6">
        <v>1950</v>
      </c>
      <c r="MK6">
        <v>2003</v>
      </c>
      <c r="ML6">
        <v>2054</v>
      </c>
      <c r="MM6">
        <v>2094</v>
      </c>
      <c r="MN6">
        <v>2138</v>
      </c>
      <c r="MO6">
        <v>2181</v>
      </c>
      <c r="MP6">
        <v>2215</v>
      </c>
      <c r="MQ6">
        <v>2276</v>
      </c>
      <c r="MR6">
        <v>2304</v>
      </c>
      <c r="MS6">
        <v>2359</v>
      </c>
      <c r="MT6">
        <v>2402</v>
      </c>
      <c r="MU6">
        <v>2452</v>
      </c>
      <c r="MV6">
        <v>2503</v>
      </c>
      <c r="MW6">
        <v>2547</v>
      </c>
      <c r="MX6">
        <v>2589</v>
      </c>
      <c r="MY6">
        <v>2591</v>
      </c>
      <c r="MZ6">
        <v>2596</v>
      </c>
      <c r="NA6">
        <v>2626</v>
      </c>
      <c r="NB6">
        <v>2629</v>
      </c>
      <c r="NC6">
        <v>0</v>
      </c>
      <c r="ND6">
        <v>0</v>
      </c>
      <c r="NE6">
        <v>0</v>
      </c>
      <c r="NF6">
        <v>33</v>
      </c>
      <c r="NG6">
        <v>61</v>
      </c>
      <c r="NH6">
        <v>101</v>
      </c>
      <c r="NI6">
        <v>144</v>
      </c>
      <c r="NJ6">
        <v>182</v>
      </c>
      <c r="NK6">
        <v>218</v>
      </c>
      <c r="NL6">
        <v>264</v>
      </c>
      <c r="NM6">
        <v>312</v>
      </c>
      <c r="NN6">
        <v>355</v>
      </c>
      <c r="NO6">
        <v>384</v>
      </c>
      <c r="NP6">
        <v>433</v>
      </c>
      <c r="NQ6">
        <v>489</v>
      </c>
      <c r="NR6">
        <v>530</v>
      </c>
      <c r="NS6">
        <v>572</v>
      </c>
      <c r="NT6">
        <v>616</v>
      </c>
      <c r="NU6">
        <v>668</v>
      </c>
      <c r="NV6">
        <v>711</v>
      </c>
      <c r="NW6">
        <v>758</v>
      </c>
      <c r="NX6">
        <v>818</v>
      </c>
      <c r="NY6">
        <v>870</v>
      </c>
      <c r="NZ6">
        <v>921</v>
      </c>
      <c r="OA6">
        <v>988</v>
      </c>
      <c r="OB6">
        <v>1053</v>
      </c>
      <c r="OC6">
        <v>1106</v>
      </c>
      <c r="OD6">
        <v>1181</v>
      </c>
      <c r="OE6">
        <v>0</v>
      </c>
      <c r="OF6">
        <v>0</v>
      </c>
      <c r="OG6">
        <v>2125</v>
      </c>
      <c r="OH6">
        <v>2249</v>
      </c>
      <c r="OI6">
        <v>2358</v>
      </c>
      <c r="OJ6">
        <v>2485</v>
      </c>
      <c r="OK6">
        <v>2604</v>
      </c>
      <c r="OL6">
        <v>2731</v>
      </c>
      <c r="OM6">
        <v>2855</v>
      </c>
      <c r="ON6">
        <v>2962</v>
      </c>
      <c r="OO6">
        <v>3067</v>
      </c>
      <c r="OP6">
        <v>3204</v>
      </c>
      <c r="OQ6">
        <v>3317</v>
      </c>
      <c r="OR6">
        <v>3414</v>
      </c>
      <c r="OS6">
        <v>3511</v>
      </c>
      <c r="OT6">
        <v>3616</v>
      </c>
      <c r="OU6">
        <v>3712</v>
      </c>
      <c r="OV6">
        <v>3786</v>
      </c>
      <c r="OW6">
        <v>3880</v>
      </c>
      <c r="OX6">
        <v>3948</v>
      </c>
      <c r="OY6">
        <v>4032</v>
      </c>
      <c r="OZ6">
        <v>4050</v>
      </c>
      <c r="PA6">
        <v>4137</v>
      </c>
      <c r="PB6">
        <v>4200</v>
      </c>
      <c r="PC6">
        <v>4245</v>
      </c>
      <c r="PD6">
        <v>4324</v>
      </c>
      <c r="PE6">
        <v>4384</v>
      </c>
      <c r="PF6">
        <v>4383</v>
      </c>
      <c r="PG6">
        <v>0</v>
      </c>
      <c r="PH6">
        <v>0</v>
      </c>
      <c r="PI6">
        <v>0</v>
      </c>
      <c r="PJ6">
        <v>53</v>
      </c>
      <c r="PK6">
        <v>106</v>
      </c>
      <c r="PL6">
        <v>174</v>
      </c>
      <c r="PM6">
        <v>239</v>
      </c>
      <c r="PN6">
        <v>292</v>
      </c>
      <c r="PO6">
        <v>362</v>
      </c>
      <c r="PP6">
        <v>433</v>
      </c>
      <c r="PQ6">
        <v>506</v>
      </c>
      <c r="PR6">
        <v>567</v>
      </c>
      <c r="PS6">
        <v>628</v>
      </c>
      <c r="PT6">
        <v>702</v>
      </c>
      <c r="PU6">
        <v>776</v>
      </c>
      <c r="PV6">
        <v>854</v>
      </c>
      <c r="PW6">
        <v>948</v>
      </c>
      <c r="PX6">
        <v>1045</v>
      </c>
      <c r="PY6">
        <v>1131</v>
      </c>
      <c r="PZ6">
        <v>1226</v>
      </c>
      <c r="QA6">
        <v>1312</v>
      </c>
      <c r="QB6">
        <v>1417</v>
      </c>
      <c r="QC6">
        <v>1512</v>
      </c>
      <c r="QD6">
        <v>1625</v>
      </c>
      <c r="QE6">
        <v>1742</v>
      </c>
      <c r="QF6">
        <v>1845</v>
      </c>
      <c r="QG6">
        <v>1953</v>
      </c>
      <c r="QH6">
        <v>2082</v>
      </c>
      <c r="QI6">
        <v>0</v>
      </c>
      <c r="QJ6">
        <v>0</v>
      </c>
      <c r="QK6">
        <v>7496</v>
      </c>
      <c r="QL6">
        <v>8108</v>
      </c>
      <c r="QM6">
        <v>8618</v>
      </c>
      <c r="QN6">
        <v>9046</v>
      </c>
      <c r="QO6">
        <v>9359</v>
      </c>
      <c r="QP6">
        <v>9587</v>
      </c>
      <c r="QQ6">
        <v>9811</v>
      </c>
      <c r="QR6">
        <v>9937</v>
      </c>
      <c r="QS6">
        <v>10137</v>
      </c>
      <c r="QT6">
        <v>10373</v>
      </c>
      <c r="QU6">
        <v>10474</v>
      </c>
      <c r="QV6">
        <v>10659</v>
      </c>
      <c r="QW6">
        <v>10759</v>
      </c>
      <c r="QX6">
        <v>10865</v>
      </c>
      <c r="QY6">
        <v>10856</v>
      </c>
      <c r="QZ6">
        <v>11033</v>
      </c>
      <c r="RA6">
        <v>11038</v>
      </c>
      <c r="RB6">
        <v>11160</v>
      </c>
      <c r="RC6">
        <v>11190</v>
      </c>
      <c r="RD6">
        <v>11176</v>
      </c>
      <c r="RE6">
        <v>11209</v>
      </c>
      <c r="RF6">
        <v>11282</v>
      </c>
      <c r="RG6">
        <v>11389</v>
      </c>
      <c r="RH6">
        <v>11410</v>
      </c>
      <c r="RI6">
        <v>11464</v>
      </c>
      <c r="RJ6">
        <v>11517</v>
      </c>
      <c r="RK6">
        <v>0</v>
      </c>
      <c r="RL6">
        <v>0</v>
      </c>
      <c r="RM6">
        <v>8384</v>
      </c>
      <c r="RN6">
        <v>8175</v>
      </c>
      <c r="RO6">
        <v>7996</v>
      </c>
      <c r="RP6">
        <v>7836</v>
      </c>
      <c r="RQ6">
        <v>7756</v>
      </c>
      <c r="RR6">
        <v>7704</v>
      </c>
      <c r="RS6">
        <v>7637</v>
      </c>
      <c r="RT6">
        <v>7588</v>
      </c>
      <c r="RU6">
        <v>7525</v>
      </c>
      <c r="RV6">
        <v>7453</v>
      </c>
      <c r="RW6">
        <v>7493</v>
      </c>
      <c r="RX6">
        <v>7481</v>
      </c>
      <c r="RY6">
        <v>7441</v>
      </c>
      <c r="RZ6">
        <v>7423</v>
      </c>
      <c r="SA6">
        <v>7440</v>
      </c>
      <c r="SB6">
        <v>7356</v>
      </c>
      <c r="SC6">
        <v>7343</v>
      </c>
      <c r="SD6">
        <v>7350</v>
      </c>
      <c r="SE6">
        <v>7400</v>
      </c>
      <c r="SF6">
        <v>7384</v>
      </c>
      <c r="SG6">
        <v>7388</v>
      </c>
      <c r="SH6">
        <v>7372</v>
      </c>
      <c r="SI6">
        <v>7361</v>
      </c>
      <c r="SJ6">
        <v>7322</v>
      </c>
      <c r="SK6">
        <v>7297</v>
      </c>
      <c r="SL6">
        <v>7269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513185.10389999999</v>
      </c>
      <c r="SU6">
        <v>506787.57280000002</v>
      </c>
      <c r="SV6">
        <v>503114.8714</v>
      </c>
      <c r="SW6">
        <v>495557.6177</v>
      </c>
      <c r="SX6">
        <v>490407.72350000002</v>
      </c>
      <c r="SY6">
        <v>484230.41279999999</v>
      </c>
      <c r="SZ6">
        <v>474474.54259999999</v>
      </c>
      <c r="TA6">
        <v>462418.21919999999</v>
      </c>
      <c r="TB6">
        <v>454760.03120000003</v>
      </c>
      <c r="TC6">
        <v>445493.56359999999</v>
      </c>
      <c r="TD6">
        <v>436136.60220000002</v>
      </c>
      <c r="TE6">
        <v>425000.2844</v>
      </c>
      <c r="TF6">
        <v>414234.87900000002</v>
      </c>
      <c r="TG6">
        <v>403601.79090000002</v>
      </c>
      <c r="TH6">
        <v>394192.52439999999</v>
      </c>
      <c r="TI6">
        <v>384735.89250000002</v>
      </c>
      <c r="TJ6">
        <v>374635.71679999999</v>
      </c>
      <c r="TK6">
        <v>363604.71710000001</v>
      </c>
      <c r="TL6">
        <v>354674.16970000003</v>
      </c>
      <c r="TM6">
        <v>345018.45030000003</v>
      </c>
      <c r="TN6">
        <v>334241.6495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314664.3198</v>
      </c>
      <c r="TW6">
        <v>338167.6066</v>
      </c>
      <c r="TX6">
        <v>344919.80829999998</v>
      </c>
      <c r="TY6">
        <v>351954.0784</v>
      </c>
      <c r="TZ6">
        <v>354548.96580000001</v>
      </c>
      <c r="UA6">
        <v>364403.973</v>
      </c>
      <c r="UB6">
        <v>381970.19910000003</v>
      </c>
      <c r="UC6">
        <v>395639.09149999998</v>
      </c>
      <c r="UD6">
        <v>401754.64390000002</v>
      </c>
      <c r="UE6">
        <v>409595.99969999999</v>
      </c>
      <c r="UF6">
        <v>413118.85499999998</v>
      </c>
      <c r="UG6">
        <v>413430.30459999997</v>
      </c>
      <c r="UH6">
        <v>417613.81790000002</v>
      </c>
      <c r="UI6">
        <v>421202.90340000001</v>
      </c>
      <c r="UJ6">
        <v>413627.26779999997</v>
      </c>
      <c r="UK6">
        <v>413391.04440000001</v>
      </c>
      <c r="UL6">
        <v>414783.48499999999</v>
      </c>
      <c r="UM6">
        <v>413358.44010000001</v>
      </c>
      <c r="UN6">
        <v>406568.90919999999</v>
      </c>
      <c r="UO6">
        <v>403871.93219999998</v>
      </c>
      <c r="UP6">
        <v>400987.15350000001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394485.54849999998</v>
      </c>
      <c r="UY6">
        <v>441918.09019999998</v>
      </c>
      <c r="UZ6">
        <v>464800.58029999997</v>
      </c>
      <c r="VA6">
        <v>503331.47230000002</v>
      </c>
      <c r="VB6">
        <v>515632.50929999998</v>
      </c>
      <c r="VC6">
        <v>533333.96169999999</v>
      </c>
      <c r="VD6">
        <v>540036.77099999995</v>
      </c>
      <c r="VE6">
        <v>545896.67879999999</v>
      </c>
      <c r="VF6">
        <v>565928.76040000003</v>
      </c>
      <c r="VG6">
        <v>578516.58349999995</v>
      </c>
      <c r="VH6">
        <v>572956.36659999995</v>
      </c>
      <c r="VI6">
        <v>613813.31539999996</v>
      </c>
      <c r="VJ6">
        <v>625199.93550000002</v>
      </c>
      <c r="VK6">
        <v>640568.41150000005</v>
      </c>
      <c r="VL6">
        <v>649495.84470000002</v>
      </c>
      <c r="VM6">
        <v>640317.15390000003</v>
      </c>
      <c r="VN6">
        <v>626394.64650000003</v>
      </c>
      <c r="VO6">
        <v>608150.1422</v>
      </c>
      <c r="VP6">
        <v>603805.41689999995</v>
      </c>
      <c r="VQ6">
        <v>575403.00540000002</v>
      </c>
      <c r="VR6">
        <v>550243.03749999998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44183.357629999999</v>
      </c>
      <c r="WA6">
        <v>85792.927439999999</v>
      </c>
      <c r="WB6">
        <v>208235.26079999999</v>
      </c>
      <c r="WC6">
        <v>161736.1249</v>
      </c>
      <c r="WD6">
        <v>235538.0459</v>
      </c>
      <c r="WE6">
        <v>114338.8573</v>
      </c>
      <c r="WF6">
        <v>222017.1985</v>
      </c>
      <c r="WG6">
        <v>251475.79120000001</v>
      </c>
      <c r="WH6">
        <v>244151.2536</v>
      </c>
      <c r="WI6">
        <v>203177.1875</v>
      </c>
      <c r="WJ6">
        <v>328765.67550000001</v>
      </c>
      <c r="WK6">
        <v>223432.9834</v>
      </c>
      <c r="WL6">
        <v>247914.5447</v>
      </c>
      <c r="WM6">
        <v>210607.01610000001</v>
      </c>
      <c r="WN6">
        <v>204472.83119999999</v>
      </c>
      <c r="WO6">
        <v>283596.15970000002</v>
      </c>
      <c r="WP6">
        <v>302869.6851</v>
      </c>
      <c r="WQ6">
        <v>454438.18599999999</v>
      </c>
      <c r="WR6">
        <v>441202.12229999999</v>
      </c>
      <c r="WS6">
        <v>352760.12060000002</v>
      </c>
      <c r="WT6">
        <v>220169.28469999999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20000000</v>
      </c>
      <c r="ZG6">
        <v>20200000</v>
      </c>
      <c r="ZH6">
        <v>20200000</v>
      </c>
      <c r="ZI6">
        <v>20100000</v>
      </c>
      <c r="ZJ6">
        <v>20000000</v>
      </c>
      <c r="ZK6">
        <v>19800000</v>
      </c>
      <c r="ZL6">
        <v>19600000</v>
      </c>
      <c r="ZM6">
        <v>19400000</v>
      </c>
      <c r="ZN6">
        <v>19200000</v>
      </c>
      <c r="ZO6">
        <v>19100000</v>
      </c>
      <c r="ZP6">
        <v>18800000</v>
      </c>
      <c r="ZQ6">
        <v>18700000</v>
      </c>
      <c r="ZR6">
        <v>18500000</v>
      </c>
      <c r="ZS6">
        <v>18300000</v>
      </c>
      <c r="ZT6">
        <v>18100000</v>
      </c>
      <c r="ZU6">
        <v>17900000</v>
      </c>
      <c r="ZV6">
        <v>17700000</v>
      </c>
      <c r="ZW6">
        <v>17200000</v>
      </c>
      <c r="ZX6">
        <v>16700000</v>
      </c>
      <c r="ZY6">
        <v>16400000</v>
      </c>
      <c r="ZZ6">
        <v>16000000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45000000</v>
      </c>
      <c r="ABK6">
        <v>45700000</v>
      </c>
      <c r="ABL6">
        <v>46000000</v>
      </c>
      <c r="ABM6">
        <v>46200000</v>
      </c>
      <c r="ABN6">
        <v>46900000</v>
      </c>
      <c r="ABO6">
        <v>47100000</v>
      </c>
      <c r="ABP6">
        <v>47100000</v>
      </c>
      <c r="ABQ6">
        <v>47000000</v>
      </c>
      <c r="ABR6">
        <v>47000000</v>
      </c>
      <c r="ABS6">
        <v>46900000</v>
      </c>
      <c r="ABT6">
        <v>46400000</v>
      </c>
      <c r="ABU6">
        <v>46200000</v>
      </c>
      <c r="ABV6">
        <v>45600000</v>
      </c>
      <c r="ABW6">
        <v>45200000</v>
      </c>
      <c r="ABX6">
        <v>44100000</v>
      </c>
      <c r="ABY6">
        <v>43700000</v>
      </c>
      <c r="ABZ6">
        <v>43100000</v>
      </c>
      <c r="ACA6">
        <v>42300000</v>
      </c>
      <c r="ACB6">
        <v>41800000</v>
      </c>
      <c r="ACC6">
        <v>41200000</v>
      </c>
      <c r="ACD6">
        <v>40000000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2650000</v>
      </c>
      <c r="ADO6">
        <v>2640000</v>
      </c>
      <c r="ADP6">
        <v>2590000</v>
      </c>
      <c r="ADQ6">
        <v>2570000</v>
      </c>
      <c r="ADR6">
        <v>2550000</v>
      </c>
      <c r="ADS6">
        <v>2500000</v>
      </c>
      <c r="ADT6">
        <v>2470000</v>
      </c>
      <c r="ADU6">
        <v>2420000</v>
      </c>
      <c r="ADV6">
        <v>2370000</v>
      </c>
      <c r="ADW6">
        <v>2300000</v>
      </c>
      <c r="ADX6">
        <v>2270000</v>
      </c>
      <c r="ADY6">
        <v>2210000</v>
      </c>
      <c r="ADZ6">
        <v>2170000</v>
      </c>
      <c r="AEA6">
        <v>2110000</v>
      </c>
      <c r="AEB6">
        <v>2040000</v>
      </c>
      <c r="AEC6">
        <v>1990000</v>
      </c>
      <c r="AED6">
        <v>1950000</v>
      </c>
      <c r="AEE6">
        <v>1910000</v>
      </c>
      <c r="AEF6">
        <v>1850000</v>
      </c>
      <c r="AEG6">
        <v>1810000</v>
      </c>
      <c r="AEH6">
        <v>1760000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7390000</v>
      </c>
      <c r="AEQ6">
        <v>7110000</v>
      </c>
      <c r="AER6">
        <v>6860000</v>
      </c>
      <c r="AES6">
        <v>6600000</v>
      </c>
      <c r="AET6">
        <v>6350000</v>
      </c>
      <c r="AEU6">
        <v>6200000</v>
      </c>
      <c r="AEV6">
        <v>6010000</v>
      </c>
      <c r="AEW6">
        <v>5800000</v>
      </c>
      <c r="AEX6">
        <v>5620000</v>
      </c>
      <c r="AEY6">
        <v>5470000</v>
      </c>
      <c r="AEZ6">
        <v>5250000</v>
      </c>
      <c r="AFA6">
        <v>5090000</v>
      </c>
      <c r="AFB6">
        <v>4940000</v>
      </c>
      <c r="AFC6">
        <v>4830000</v>
      </c>
      <c r="AFD6">
        <v>4680000</v>
      </c>
      <c r="AFE6">
        <v>4550000</v>
      </c>
      <c r="AFF6">
        <v>4400000</v>
      </c>
      <c r="AFG6">
        <v>4270000</v>
      </c>
      <c r="AFH6">
        <v>4120000</v>
      </c>
      <c r="AFI6">
        <v>3990000</v>
      </c>
      <c r="AFJ6">
        <v>3860000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156.86018089999999</v>
      </c>
      <c r="AGU6">
        <v>168.5765706</v>
      </c>
      <c r="AGV6">
        <v>171.9425435</v>
      </c>
      <c r="AGW6">
        <v>175.4491276</v>
      </c>
      <c r="AGX6">
        <v>176.7426791</v>
      </c>
      <c r="AGY6">
        <v>181.6554008</v>
      </c>
      <c r="AGZ6">
        <v>190.41216539999999</v>
      </c>
      <c r="AHA6">
        <v>197.2261091</v>
      </c>
      <c r="AHB6">
        <v>200.27471220000001</v>
      </c>
      <c r="AHC6">
        <v>204.1836285</v>
      </c>
      <c r="AHD6">
        <v>205.9397721</v>
      </c>
      <c r="AHE6">
        <v>206.09502979999999</v>
      </c>
      <c r="AHF6">
        <v>208.1805114</v>
      </c>
      <c r="AHG6">
        <v>209.96967069999999</v>
      </c>
      <c r="AHH6">
        <v>206.19321590000001</v>
      </c>
      <c r="AHI6">
        <v>206.0754585</v>
      </c>
      <c r="AHJ6">
        <v>206.7695903</v>
      </c>
      <c r="AHK6">
        <v>206.0592053</v>
      </c>
      <c r="AHL6">
        <v>202.67462380000001</v>
      </c>
      <c r="AHM6">
        <v>201.33018060000001</v>
      </c>
      <c r="AHN6">
        <v>199.8921182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27.02706268</v>
      </c>
      <c r="AHW6">
        <v>30.276769250000001</v>
      </c>
      <c r="AHX6">
        <v>31.844498399999999</v>
      </c>
      <c r="AHY6">
        <v>34.484333589999999</v>
      </c>
      <c r="AHZ6">
        <v>35.327104380000002</v>
      </c>
      <c r="AIA6">
        <v>36.539869369999998</v>
      </c>
      <c r="AIB6">
        <v>36.99909341</v>
      </c>
      <c r="AIC6">
        <v>37.400568440000001</v>
      </c>
      <c r="AID6">
        <v>38.773009899999998</v>
      </c>
      <c r="AIE6">
        <v>39.635429039999998</v>
      </c>
      <c r="AIF6">
        <v>39.254486479999997</v>
      </c>
      <c r="AIG6">
        <v>42.053684879999999</v>
      </c>
      <c r="AIH6">
        <v>42.833806989999999</v>
      </c>
      <c r="AII6">
        <v>43.886734689999997</v>
      </c>
      <c r="AIJ6">
        <v>44.49837256</v>
      </c>
      <c r="AIK6">
        <v>43.869520489999999</v>
      </c>
      <c r="AIL6">
        <v>42.915659239999997</v>
      </c>
      <c r="AIM6">
        <v>41.665688580000001</v>
      </c>
      <c r="AIN6">
        <v>41.368022000000003</v>
      </c>
      <c r="AIO6">
        <v>39.422111030000003</v>
      </c>
      <c r="AIP6">
        <v>37.698346919999999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0.234582975</v>
      </c>
      <c r="AIY6">
        <v>0.45550092199999997</v>
      </c>
      <c r="AIZ6">
        <v>1.105584761</v>
      </c>
      <c r="AJA6">
        <v>0.85870661100000001</v>
      </c>
      <c r="AJB6">
        <v>1.2505436080000001</v>
      </c>
      <c r="AJC6">
        <v>0.60706000400000004</v>
      </c>
      <c r="AJD6">
        <v>1.178757289</v>
      </c>
      <c r="AJE6">
        <v>1.3351619779999999</v>
      </c>
      <c r="AJF6">
        <v>1.296273765</v>
      </c>
      <c r="AJG6">
        <v>1.078729901</v>
      </c>
      <c r="AJH6">
        <v>1.7455176400000001</v>
      </c>
      <c r="AJI6">
        <v>1.1862741240000001</v>
      </c>
      <c r="AJJ6">
        <v>1.3162542290000001</v>
      </c>
      <c r="AJK6">
        <v>1.1181771359999999</v>
      </c>
      <c r="AJL6">
        <v>1.0856088699999999</v>
      </c>
      <c r="AJM6">
        <v>1.5056988490000001</v>
      </c>
      <c r="AJN6">
        <v>1.6080278969999999</v>
      </c>
      <c r="AJO6">
        <v>2.4127514790000002</v>
      </c>
      <c r="AJP6">
        <v>2.3424771639999999</v>
      </c>
      <c r="AJQ6">
        <v>1.872911496</v>
      </c>
      <c r="AJR6">
        <v>1.1689461489999999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124.1857986</v>
      </c>
      <c r="AKA6">
        <v>101.6388657</v>
      </c>
      <c r="AKB6">
        <v>207.95454100000001</v>
      </c>
      <c r="AKC6">
        <v>175.0153454</v>
      </c>
      <c r="AKD6">
        <v>123.43736199999999</v>
      </c>
      <c r="AKE6">
        <v>151.76468879999999</v>
      </c>
      <c r="AKF6">
        <v>191.1056552</v>
      </c>
      <c r="AKG6">
        <v>179.522738</v>
      </c>
      <c r="AKH6">
        <v>129.89649679999999</v>
      </c>
      <c r="AKI6">
        <v>181.2935981</v>
      </c>
      <c r="AKJ6">
        <v>183.18022999999999</v>
      </c>
      <c r="AKK6">
        <v>130.94227889999999</v>
      </c>
      <c r="AKL6">
        <v>181.59885180000001</v>
      </c>
      <c r="AKM6">
        <v>201.61584479999999</v>
      </c>
      <c r="AKN6">
        <v>164.79127550000001</v>
      </c>
      <c r="AKO6">
        <v>246.581975</v>
      </c>
      <c r="AKP6">
        <v>153.1381007</v>
      </c>
      <c r="AKQ6">
        <v>167.84552299999999</v>
      </c>
      <c r="AKR6">
        <v>205.64471979999999</v>
      </c>
      <c r="AKS6">
        <v>231.48522679999999</v>
      </c>
      <c r="AKT6">
        <v>226.90827490000001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114.84452829999999</v>
      </c>
      <c r="AME6">
        <v>115.9619689</v>
      </c>
      <c r="AMF6">
        <v>115.7299156</v>
      </c>
      <c r="AMG6">
        <v>115.4130052</v>
      </c>
      <c r="AMH6">
        <v>114.904494</v>
      </c>
      <c r="AMI6">
        <v>113.730259</v>
      </c>
      <c r="AMJ6">
        <v>112.73787040000001</v>
      </c>
      <c r="AMK6">
        <v>111.6556147</v>
      </c>
      <c r="AML6">
        <v>110.0934312</v>
      </c>
      <c r="AMM6">
        <v>109.8304365</v>
      </c>
      <c r="AMN6">
        <v>107.9433027</v>
      </c>
      <c r="AMO6">
        <v>107.30104300000001</v>
      </c>
      <c r="AMP6">
        <v>106.0746924</v>
      </c>
      <c r="AMQ6">
        <v>105.12887550000001</v>
      </c>
      <c r="AMR6">
        <v>104.1897937</v>
      </c>
      <c r="AMS6">
        <v>102.93333610000001</v>
      </c>
      <c r="AMT6">
        <v>101.58320929999999</v>
      </c>
      <c r="AMU6">
        <v>98.700662399999999</v>
      </c>
      <c r="AMV6">
        <v>96.010806489999993</v>
      </c>
      <c r="AMW6">
        <v>94.291582950000006</v>
      </c>
      <c r="AMX6">
        <v>91.649809439999999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299.78042210000001</v>
      </c>
      <c r="ANG6">
        <v>223.8736816</v>
      </c>
      <c r="ANH6">
        <v>297.20302900000002</v>
      </c>
      <c r="ANI6">
        <v>280.07525129999999</v>
      </c>
      <c r="ANJ6">
        <v>256.67556939999997</v>
      </c>
      <c r="ANK6">
        <v>158.73384949999999</v>
      </c>
      <c r="ANL6">
        <v>307.40657069999997</v>
      </c>
      <c r="ANM6">
        <v>282.69684339999998</v>
      </c>
      <c r="ANN6">
        <v>187.71229080000001</v>
      </c>
      <c r="ANO6">
        <v>208.27150280000001</v>
      </c>
      <c r="ANP6">
        <v>218.03678149999999</v>
      </c>
      <c r="ANQ6">
        <v>269.74315869999998</v>
      </c>
      <c r="ANR6">
        <v>152.5678479</v>
      </c>
      <c r="ANS6">
        <v>207.10209470000001</v>
      </c>
      <c r="ANT6">
        <v>209.27168889999999</v>
      </c>
      <c r="ANU6">
        <v>200.95687960000001</v>
      </c>
      <c r="ANV6">
        <v>165.2842014</v>
      </c>
      <c r="ANW6">
        <v>199.34360520000001</v>
      </c>
      <c r="ANX6">
        <v>218.8837264</v>
      </c>
      <c r="ANY6">
        <v>139.53583029999999</v>
      </c>
      <c r="ANZ6">
        <v>249.70700769999999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43.067834150000003</v>
      </c>
      <c r="AOI6">
        <v>43.711953909999998</v>
      </c>
      <c r="AOJ6">
        <v>44.029315789999998</v>
      </c>
      <c r="AOK6">
        <v>44.262244590000002</v>
      </c>
      <c r="AOL6">
        <v>44.892618779999999</v>
      </c>
      <c r="AOM6">
        <v>45.122242980000003</v>
      </c>
      <c r="AON6">
        <v>45.089093120000001</v>
      </c>
      <c r="AOO6">
        <v>45.01959548</v>
      </c>
      <c r="AOP6">
        <v>45.015487319999998</v>
      </c>
      <c r="AOQ6">
        <v>44.864649280000002</v>
      </c>
      <c r="AOR6">
        <v>44.42625391</v>
      </c>
      <c r="AOS6">
        <v>44.203187309999997</v>
      </c>
      <c r="AOT6">
        <v>43.667846939999997</v>
      </c>
      <c r="AOU6">
        <v>43.29800977</v>
      </c>
      <c r="AOV6">
        <v>42.224567440000001</v>
      </c>
      <c r="AOW6">
        <v>41.875353109999999</v>
      </c>
      <c r="AOX6">
        <v>41.274804699999997</v>
      </c>
      <c r="AOY6">
        <v>40.50197549</v>
      </c>
      <c r="AOZ6">
        <v>40.05409951</v>
      </c>
      <c r="APA6">
        <v>39.42707944</v>
      </c>
      <c r="APB6">
        <v>38.269986449999998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519.87692159999995</v>
      </c>
      <c r="APK6">
        <v>762.45996849999995</v>
      </c>
      <c r="APL6">
        <v>685.65256980000004</v>
      </c>
      <c r="APM6">
        <v>691.9377988</v>
      </c>
      <c r="APN6">
        <v>585.29502679999996</v>
      </c>
      <c r="APO6">
        <v>529.23195969999995</v>
      </c>
      <c r="APP6">
        <v>621.04489969999997</v>
      </c>
      <c r="APQ6">
        <v>715.01459669999997</v>
      </c>
      <c r="APR6">
        <v>657.07778780000001</v>
      </c>
      <c r="APS6">
        <v>669.70827789999998</v>
      </c>
      <c r="APT6">
        <v>688.58045200000004</v>
      </c>
      <c r="APU6">
        <v>662.63286449999998</v>
      </c>
      <c r="APV6">
        <v>638.63838069999997</v>
      </c>
      <c r="APW6">
        <v>583.51606289999995</v>
      </c>
      <c r="APX6">
        <v>667.14081550000003</v>
      </c>
      <c r="APY6">
        <v>573.04687000000001</v>
      </c>
      <c r="APZ6">
        <v>697.42753259999995</v>
      </c>
      <c r="AQA6">
        <v>641.50511440000002</v>
      </c>
      <c r="AQB6">
        <v>554.07143640000004</v>
      </c>
      <c r="AQC6">
        <v>541.75879959999997</v>
      </c>
      <c r="AQD6">
        <v>660.53321430000005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101.25546490000001</v>
      </c>
      <c r="ARO6">
        <v>97.451328439999997</v>
      </c>
      <c r="ARP6">
        <v>94.005891120000001</v>
      </c>
      <c r="ARQ6">
        <v>90.510096509999997</v>
      </c>
      <c r="ARR6">
        <v>87.033093480000005</v>
      </c>
      <c r="ARS6">
        <v>84.951647730000005</v>
      </c>
      <c r="ART6">
        <v>82.345240880000006</v>
      </c>
      <c r="ARU6">
        <v>79.519369769999997</v>
      </c>
      <c r="ARV6">
        <v>77.016514619999995</v>
      </c>
      <c r="ARW6">
        <v>74.94455945</v>
      </c>
      <c r="ARX6">
        <v>71.940205050000003</v>
      </c>
      <c r="ARY6">
        <v>69.721424909999996</v>
      </c>
      <c r="ARZ6">
        <v>67.755232590000006</v>
      </c>
      <c r="ASA6">
        <v>66.229274309999994</v>
      </c>
      <c r="ASB6">
        <v>64.161238710000006</v>
      </c>
      <c r="ASC6">
        <v>62.326209329999998</v>
      </c>
      <c r="ASD6">
        <v>60.379835999999997</v>
      </c>
      <c r="ASE6">
        <v>58.533729409999999</v>
      </c>
      <c r="ASF6">
        <v>56.527773209999999</v>
      </c>
      <c r="ASG6">
        <v>54.693948159999998</v>
      </c>
      <c r="ASH6">
        <v>52.897162039999998</v>
      </c>
    </row>
    <row r="7" spans="1:1178" x14ac:dyDescent="0.25">
      <c r="A7">
        <v>3</v>
      </c>
      <c r="B7">
        <v>22400</v>
      </c>
      <c r="C7">
        <v>0</v>
      </c>
      <c r="D7">
        <v>0</v>
      </c>
      <c r="E7">
        <v>0</v>
      </c>
      <c r="F7">
        <v>353</v>
      </c>
      <c r="G7">
        <v>336</v>
      </c>
      <c r="H7">
        <v>385</v>
      </c>
      <c r="I7">
        <v>361</v>
      </c>
      <c r="J7">
        <v>354</v>
      </c>
      <c r="K7">
        <v>345</v>
      </c>
      <c r="L7">
        <v>353</v>
      </c>
      <c r="M7">
        <v>362</v>
      </c>
      <c r="N7">
        <v>382</v>
      </c>
      <c r="O7">
        <v>335</v>
      </c>
      <c r="P7">
        <v>339</v>
      </c>
      <c r="Q7">
        <v>328</v>
      </c>
      <c r="R7">
        <v>322</v>
      </c>
      <c r="S7">
        <v>331</v>
      </c>
      <c r="T7">
        <v>305</v>
      </c>
      <c r="U7">
        <v>339</v>
      </c>
      <c r="V7">
        <v>342</v>
      </c>
      <c r="W7">
        <v>317</v>
      </c>
      <c r="X7">
        <v>313</v>
      </c>
      <c r="Y7">
        <v>312</v>
      </c>
      <c r="Z7">
        <v>354</v>
      </c>
      <c r="AA7">
        <v>297</v>
      </c>
      <c r="AB7">
        <v>293</v>
      </c>
      <c r="AC7">
        <v>299</v>
      </c>
      <c r="AD7">
        <v>311</v>
      </c>
      <c r="AE7">
        <v>0</v>
      </c>
      <c r="AF7">
        <v>0</v>
      </c>
      <c r="AG7">
        <v>0</v>
      </c>
      <c r="AH7">
        <v>44</v>
      </c>
      <c r="AI7">
        <v>51</v>
      </c>
      <c r="AJ7">
        <v>55</v>
      </c>
      <c r="AK7">
        <v>52</v>
      </c>
      <c r="AL7">
        <v>64</v>
      </c>
      <c r="AM7">
        <v>56</v>
      </c>
      <c r="AN7">
        <v>78</v>
      </c>
      <c r="AO7">
        <v>71</v>
      </c>
      <c r="AP7">
        <v>71</v>
      </c>
      <c r="AQ7">
        <v>81</v>
      </c>
      <c r="AR7">
        <v>83</v>
      </c>
      <c r="AS7">
        <v>74</v>
      </c>
      <c r="AT7">
        <v>82</v>
      </c>
      <c r="AU7">
        <v>87</v>
      </c>
      <c r="AV7">
        <v>78</v>
      </c>
      <c r="AW7">
        <v>87</v>
      </c>
      <c r="AX7">
        <v>89</v>
      </c>
      <c r="AY7">
        <v>119</v>
      </c>
      <c r="AZ7">
        <v>115</v>
      </c>
      <c r="BA7">
        <v>113</v>
      </c>
      <c r="BB7">
        <v>107</v>
      </c>
      <c r="BC7">
        <v>116</v>
      </c>
      <c r="BD7">
        <v>105</v>
      </c>
      <c r="BE7">
        <v>119</v>
      </c>
      <c r="BF7">
        <v>122</v>
      </c>
      <c r="BG7">
        <v>0</v>
      </c>
      <c r="BH7">
        <v>0</v>
      </c>
      <c r="BI7">
        <v>0</v>
      </c>
      <c r="BJ7">
        <v>177</v>
      </c>
      <c r="BK7">
        <v>179</v>
      </c>
      <c r="BL7">
        <v>173</v>
      </c>
      <c r="BM7">
        <v>165</v>
      </c>
      <c r="BN7">
        <v>162</v>
      </c>
      <c r="BO7">
        <v>189</v>
      </c>
      <c r="BP7">
        <v>159</v>
      </c>
      <c r="BQ7">
        <v>157</v>
      </c>
      <c r="BR7">
        <v>145</v>
      </c>
      <c r="BS7">
        <v>165</v>
      </c>
      <c r="BT7">
        <v>164</v>
      </c>
      <c r="BU7">
        <v>177</v>
      </c>
      <c r="BV7">
        <v>163</v>
      </c>
      <c r="BW7">
        <v>159</v>
      </c>
      <c r="BX7">
        <v>171</v>
      </c>
      <c r="BY7">
        <v>179</v>
      </c>
      <c r="BZ7">
        <v>150</v>
      </c>
      <c r="CA7">
        <v>165</v>
      </c>
      <c r="CB7">
        <v>157</v>
      </c>
      <c r="CC7">
        <v>157</v>
      </c>
      <c r="CD7">
        <v>180</v>
      </c>
      <c r="CE7">
        <v>155</v>
      </c>
      <c r="CF7">
        <v>158</v>
      </c>
      <c r="CG7">
        <v>144</v>
      </c>
      <c r="CH7">
        <v>153</v>
      </c>
      <c r="CI7">
        <v>0</v>
      </c>
      <c r="CJ7">
        <v>0</v>
      </c>
      <c r="CK7">
        <v>0</v>
      </c>
      <c r="CL7">
        <v>42</v>
      </c>
      <c r="CM7">
        <v>41</v>
      </c>
      <c r="CN7">
        <v>56</v>
      </c>
      <c r="CO7">
        <v>42</v>
      </c>
      <c r="CP7">
        <v>46</v>
      </c>
      <c r="CQ7">
        <v>48</v>
      </c>
      <c r="CR7">
        <v>51</v>
      </c>
      <c r="CS7">
        <v>48</v>
      </c>
      <c r="CT7">
        <v>47</v>
      </c>
      <c r="CU7">
        <v>44</v>
      </c>
      <c r="CV7">
        <v>54</v>
      </c>
      <c r="CW7">
        <v>57</v>
      </c>
      <c r="CX7">
        <v>51</v>
      </c>
      <c r="CY7">
        <v>62</v>
      </c>
      <c r="CZ7">
        <v>48</v>
      </c>
      <c r="DA7">
        <v>48</v>
      </c>
      <c r="DB7">
        <v>67</v>
      </c>
      <c r="DC7">
        <v>52</v>
      </c>
      <c r="DD7">
        <v>49</v>
      </c>
      <c r="DE7">
        <v>51</v>
      </c>
      <c r="DF7">
        <v>62</v>
      </c>
      <c r="DG7">
        <v>61</v>
      </c>
      <c r="DH7">
        <v>50</v>
      </c>
      <c r="DI7">
        <v>50</v>
      </c>
      <c r="DJ7">
        <v>56</v>
      </c>
      <c r="DK7">
        <v>0</v>
      </c>
      <c r="DL7">
        <v>0</v>
      </c>
      <c r="DM7">
        <v>0</v>
      </c>
      <c r="DN7">
        <v>3</v>
      </c>
      <c r="DO7">
        <v>5</v>
      </c>
      <c r="DP7">
        <v>2</v>
      </c>
      <c r="DQ7">
        <v>2</v>
      </c>
      <c r="DR7">
        <v>3</v>
      </c>
      <c r="DS7">
        <v>3</v>
      </c>
      <c r="DT7">
        <v>3</v>
      </c>
      <c r="DU7">
        <v>7</v>
      </c>
      <c r="DV7">
        <v>11</v>
      </c>
      <c r="DW7">
        <v>11</v>
      </c>
      <c r="DX7">
        <v>7</v>
      </c>
      <c r="DY7">
        <v>4</v>
      </c>
      <c r="DZ7">
        <v>11</v>
      </c>
      <c r="EA7">
        <v>7</v>
      </c>
      <c r="EB7">
        <v>13</v>
      </c>
      <c r="EC7">
        <v>15</v>
      </c>
      <c r="ED7">
        <v>5</v>
      </c>
      <c r="EE7">
        <v>15</v>
      </c>
      <c r="EF7">
        <v>12</v>
      </c>
      <c r="EG7">
        <v>7</v>
      </c>
      <c r="EH7">
        <v>10</v>
      </c>
      <c r="EI7">
        <v>19</v>
      </c>
      <c r="EJ7">
        <v>10</v>
      </c>
      <c r="EK7">
        <v>13</v>
      </c>
      <c r="EL7">
        <v>9</v>
      </c>
      <c r="EM7">
        <v>0</v>
      </c>
      <c r="EN7">
        <v>0</v>
      </c>
      <c r="EO7">
        <v>0</v>
      </c>
      <c r="EP7">
        <v>20</v>
      </c>
      <c r="EQ7">
        <v>30</v>
      </c>
      <c r="ER7">
        <v>30</v>
      </c>
      <c r="ES7">
        <v>5</v>
      </c>
      <c r="ET7">
        <v>5</v>
      </c>
      <c r="EU7">
        <v>25</v>
      </c>
      <c r="EV7">
        <v>15</v>
      </c>
      <c r="EW7">
        <v>5</v>
      </c>
      <c r="EX7">
        <v>30</v>
      </c>
      <c r="EY7">
        <v>45</v>
      </c>
      <c r="EZ7">
        <v>65</v>
      </c>
      <c r="FA7">
        <v>30</v>
      </c>
      <c r="FB7">
        <v>30</v>
      </c>
      <c r="FC7">
        <v>45</v>
      </c>
      <c r="FD7">
        <v>35</v>
      </c>
      <c r="FE7">
        <v>75</v>
      </c>
      <c r="FF7">
        <v>80</v>
      </c>
      <c r="FG7">
        <v>15</v>
      </c>
      <c r="FH7">
        <v>70</v>
      </c>
      <c r="FI7">
        <v>90</v>
      </c>
      <c r="FJ7">
        <v>20</v>
      </c>
      <c r="FK7">
        <v>65</v>
      </c>
      <c r="FL7">
        <v>75</v>
      </c>
      <c r="FM7">
        <v>55</v>
      </c>
      <c r="FN7">
        <v>60</v>
      </c>
      <c r="FO7">
        <v>0</v>
      </c>
      <c r="FP7">
        <v>0</v>
      </c>
      <c r="FQ7">
        <v>4546</v>
      </c>
      <c r="FR7">
        <v>4911</v>
      </c>
      <c r="FS7">
        <v>5310</v>
      </c>
      <c r="FT7">
        <v>5625</v>
      </c>
      <c r="FU7">
        <v>5970</v>
      </c>
      <c r="FV7">
        <v>6201</v>
      </c>
      <c r="FW7">
        <v>6430</v>
      </c>
      <c r="FX7">
        <v>6594</v>
      </c>
      <c r="FY7">
        <v>6726</v>
      </c>
      <c r="FZ7">
        <v>6826</v>
      </c>
      <c r="GA7">
        <v>6937</v>
      </c>
      <c r="GB7">
        <v>7003</v>
      </c>
      <c r="GC7">
        <v>7134</v>
      </c>
      <c r="GD7">
        <v>7249</v>
      </c>
      <c r="GE7">
        <v>7256</v>
      </c>
      <c r="GF7">
        <v>7409</v>
      </c>
      <c r="GG7">
        <v>7472</v>
      </c>
      <c r="GH7">
        <v>7567</v>
      </c>
      <c r="GI7">
        <v>7566</v>
      </c>
      <c r="GJ7">
        <v>7575</v>
      </c>
      <c r="GK7">
        <v>7631</v>
      </c>
      <c r="GL7">
        <v>7705</v>
      </c>
      <c r="GM7">
        <v>7721</v>
      </c>
      <c r="GN7">
        <v>7764</v>
      </c>
      <c r="GO7">
        <v>7776</v>
      </c>
      <c r="GP7">
        <v>7832</v>
      </c>
      <c r="GQ7">
        <v>0</v>
      </c>
      <c r="GR7">
        <v>0</v>
      </c>
      <c r="GS7">
        <v>755</v>
      </c>
      <c r="GT7">
        <v>885</v>
      </c>
      <c r="GU7">
        <v>1025</v>
      </c>
      <c r="GV7">
        <v>1181</v>
      </c>
      <c r="GW7">
        <v>1348</v>
      </c>
      <c r="GX7">
        <v>1505</v>
      </c>
      <c r="GY7">
        <v>1675</v>
      </c>
      <c r="GZ7">
        <v>1822</v>
      </c>
      <c r="HA7">
        <v>1996</v>
      </c>
      <c r="HB7">
        <v>2178</v>
      </c>
      <c r="HC7">
        <v>2310</v>
      </c>
      <c r="HD7">
        <v>2456</v>
      </c>
      <c r="HE7">
        <v>2588</v>
      </c>
      <c r="HF7">
        <v>2718</v>
      </c>
      <c r="HG7">
        <v>2877</v>
      </c>
      <c r="HH7">
        <v>2990</v>
      </c>
      <c r="HI7">
        <v>3121</v>
      </c>
      <c r="HJ7">
        <v>3219</v>
      </c>
      <c r="HK7">
        <v>3337</v>
      </c>
      <c r="HL7">
        <v>3426</v>
      </c>
      <c r="HM7">
        <v>3500</v>
      </c>
      <c r="HN7">
        <v>3602</v>
      </c>
      <c r="HO7">
        <v>3681</v>
      </c>
      <c r="HP7">
        <v>3788</v>
      </c>
      <c r="HQ7">
        <v>3839</v>
      </c>
      <c r="HR7">
        <v>3906</v>
      </c>
      <c r="HS7">
        <v>0</v>
      </c>
      <c r="HT7">
        <v>0</v>
      </c>
      <c r="HU7">
        <v>109</v>
      </c>
      <c r="HV7">
        <v>113</v>
      </c>
      <c r="HW7">
        <v>131</v>
      </c>
      <c r="HX7">
        <v>142</v>
      </c>
      <c r="HY7">
        <v>149</v>
      </c>
      <c r="HZ7">
        <v>167</v>
      </c>
      <c r="IA7">
        <v>176</v>
      </c>
      <c r="IB7">
        <v>200</v>
      </c>
      <c r="IC7">
        <v>214</v>
      </c>
      <c r="ID7">
        <v>220</v>
      </c>
      <c r="IE7">
        <v>241</v>
      </c>
      <c r="IF7">
        <v>256</v>
      </c>
      <c r="IG7">
        <v>269</v>
      </c>
      <c r="IH7">
        <v>296</v>
      </c>
      <c r="II7">
        <v>312</v>
      </c>
      <c r="IJ7">
        <v>334</v>
      </c>
      <c r="IK7">
        <v>341</v>
      </c>
      <c r="IL7">
        <v>351</v>
      </c>
      <c r="IM7">
        <v>376</v>
      </c>
      <c r="IN7">
        <v>403</v>
      </c>
      <c r="IO7">
        <v>425</v>
      </c>
      <c r="IP7">
        <v>441</v>
      </c>
      <c r="IQ7">
        <v>462</v>
      </c>
      <c r="IR7">
        <v>479</v>
      </c>
      <c r="IS7">
        <v>505</v>
      </c>
      <c r="IT7">
        <v>522</v>
      </c>
      <c r="IU7">
        <v>0</v>
      </c>
      <c r="IV7">
        <v>0</v>
      </c>
      <c r="IW7">
        <v>4</v>
      </c>
      <c r="IX7">
        <v>2</v>
      </c>
      <c r="IY7">
        <v>5</v>
      </c>
      <c r="IZ7">
        <v>9</v>
      </c>
      <c r="JA7">
        <v>9</v>
      </c>
      <c r="JB7">
        <v>6</v>
      </c>
      <c r="JC7">
        <v>10</v>
      </c>
      <c r="JD7">
        <v>13</v>
      </c>
      <c r="JE7">
        <v>9</v>
      </c>
      <c r="JF7">
        <v>13</v>
      </c>
      <c r="JG7">
        <v>7</v>
      </c>
      <c r="JH7">
        <v>10</v>
      </c>
      <c r="JI7">
        <v>12</v>
      </c>
      <c r="JJ7">
        <v>9</v>
      </c>
      <c r="JK7">
        <v>6</v>
      </c>
      <c r="JL7">
        <v>13</v>
      </c>
      <c r="JM7">
        <v>18</v>
      </c>
      <c r="JN7">
        <v>19</v>
      </c>
      <c r="JO7">
        <v>19</v>
      </c>
      <c r="JP7">
        <v>20</v>
      </c>
      <c r="JQ7">
        <v>22</v>
      </c>
      <c r="JR7">
        <v>26</v>
      </c>
      <c r="JS7">
        <v>23</v>
      </c>
      <c r="JT7">
        <v>21</v>
      </c>
      <c r="JU7">
        <v>23</v>
      </c>
      <c r="JV7">
        <v>26</v>
      </c>
      <c r="JW7">
        <v>0</v>
      </c>
      <c r="JX7">
        <v>0</v>
      </c>
      <c r="JY7">
        <v>0</v>
      </c>
      <c r="JZ7">
        <v>9</v>
      </c>
      <c r="KA7">
        <v>12</v>
      </c>
      <c r="KB7">
        <v>24</v>
      </c>
      <c r="KC7">
        <v>34</v>
      </c>
      <c r="KD7">
        <v>50</v>
      </c>
      <c r="KE7">
        <v>62</v>
      </c>
      <c r="KF7">
        <v>75</v>
      </c>
      <c r="KG7">
        <v>100</v>
      </c>
      <c r="KH7">
        <v>120</v>
      </c>
      <c r="KI7">
        <v>139</v>
      </c>
      <c r="KJ7">
        <v>161</v>
      </c>
      <c r="KK7">
        <v>176</v>
      </c>
      <c r="KL7">
        <v>197</v>
      </c>
      <c r="KM7">
        <v>229</v>
      </c>
      <c r="KN7">
        <v>257</v>
      </c>
      <c r="KO7">
        <v>285</v>
      </c>
      <c r="KP7">
        <v>322</v>
      </c>
      <c r="KQ7">
        <v>351</v>
      </c>
      <c r="KR7">
        <v>387</v>
      </c>
      <c r="KS7">
        <v>429</v>
      </c>
      <c r="KT7">
        <v>453</v>
      </c>
      <c r="KU7">
        <v>495</v>
      </c>
      <c r="KV7">
        <v>533</v>
      </c>
      <c r="KW7">
        <v>561</v>
      </c>
      <c r="KX7">
        <v>601</v>
      </c>
      <c r="KY7">
        <v>0</v>
      </c>
      <c r="KZ7">
        <v>0</v>
      </c>
      <c r="LA7">
        <v>0</v>
      </c>
      <c r="LB7">
        <v>203</v>
      </c>
      <c r="LC7">
        <v>391</v>
      </c>
      <c r="LD7">
        <v>578</v>
      </c>
      <c r="LE7">
        <v>766</v>
      </c>
      <c r="LF7">
        <v>949</v>
      </c>
      <c r="LG7">
        <v>1132</v>
      </c>
      <c r="LH7">
        <v>1325</v>
      </c>
      <c r="LI7">
        <v>1496</v>
      </c>
      <c r="LJ7">
        <v>1661</v>
      </c>
      <c r="LK7">
        <v>1853</v>
      </c>
      <c r="LL7">
        <v>2011</v>
      </c>
      <c r="LM7">
        <v>2204</v>
      </c>
      <c r="LN7">
        <v>2357</v>
      </c>
      <c r="LO7">
        <v>2516</v>
      </c>
      <c r="LP7">
        <v>2658</v>
      </c>
      <c r="LQ7">
        <v>2814</v>
      </c>
      <c r="LR7">
        <v>2982</v>
      </c>
      <c r="LS7">
        <v>3154</v>
      </c>
      <c r="LT7">
        <v>3314</v>
      </c>
      <c r="LU7">
        <v>3476</v>
      </c>
      <c r="LV7">
        <v>3631</v>
      </c>
      <c r="LW7">
        <v>3797</v>
      </c>
      <c r="LX7">
        <v>3942</v>
      </c>
      <c r="LY7">
        <v>4121</v>
      </c>
      <c r="LZ7">
        <v>4279</v>
      </c>
      <c r="MA7">
        <v>0</v>
      </c>
      <c r="MB7">
        <v>0</v>
      </c>
      <c r="MC7">
        <v>1435</v>
      </c>
      <c r="MD7">
        <v>1467</v>
      </c>
      <c r="ME7">
        <v>1491</v>
      </c>
      <c r="MF7">
        <v>1523</v>
      </c>
      <c r="MG7">
        <v>1547</v>
      </c>
      <c r="MH7">
        <v>1575</v>
      </c>
      <c r="MI7">
        <v>1660</v>
      </c>
      <c r="MJ7">
        <v>1693</v>
      </c>
      <c r="MK7">
        <v>1730</v>
      </c>
      <c r="ML7">
        <v>1747</v>
      </c>
      <c r="MM7">
        <v>1770</v>
      </c>
      <c r="MN7">
        <v>1821</v>
      </c>
      <c r="MO7">
        <v>1871</v>
      </c>
      <c r="MP7">
        <v>1912</v>
      </c>
      <c r="MQ7">
        <v>1944</v>
      </c>
      <c r="MR7">
        <v>1993</v>
      </c>
      <c r="MS7">
        <v>2042</v>
      </c>
      <c r="MT7">
        <v>2079</v>
      </c>
      <c r="MU7">
        <v>2123</v>
      </c>
      <c r="MV7">
        <v>2182</v>
      </c>
      <c r="MW7">
        <v>2232</v>
      </c>
      <c r="MX7">
        <v>2289</v>
      </c>
      <c r="MY7">
        <v>2336</v>
      </c>
      <c r="MZ7">
        <v>2399</v>
      </c>
      <c r="NA7">
        <v>2432</v>
      </c>
      <c r="NB7">
        <v>2472</v>
      </c>
      <c r="NC7">
        <v>0</v>
      </c>
      <c r="ND7">
        <v>0</v>
      </c>
      <c r="NE7">
        <v>0</v>
      </c>
      <c r="NF7">
        <v>22</v>
      </c>
      <c r="NG7">
        <v>53</v>
      </c>
      <c r="NH7">
        <v>85</v>
      </c>
      <c r="NI7">
        <v>126</v>
      </c>
      <c r="NJ7">
        <v>166</v>
      </c>
      <c r="NK7">
        <v>205</v>
      </c>
      <c r="NL7">
        <v>249</v>
      </c>
      <c r="NM7">
        <v>294</v>
      </c>
      <c r="NN7">
        <v>343</v>
      </c>
      <c r="NO7">
        <v>393</v>
      </c>
      <c r="NP7">
        <v>435</v>
      </c>
      <c r="NQ7">
        <v>481</v>
      </c>
      <c r="NR7">
        <v>526</v>
      </c>
      <c r="NS7">
        <v>588</v>
      </c>
      <c r="NT7">
        <v>640</v>
      </c>
      <c r="NU7">
        <v>698</v>
      </c>
      <c r="NV7">
        <v>757</v>
      </c>
      <c r="NW7">
        <v>821</v>
      </c>
      <c r="NX7">
        <v>875</v>
      </c>
      <c r="NY7">
        <v>938</v>
      </c>
      <c r="NZ7">
        <v>1005</v>
      </c>
      <c r="OA7">
        <v>1074</v>
      </c>
      <c r="OB7">
        <v>1141</v>
      </c>
      <c r="OC7">
        <v>1222</v>
      </c>
      <c r="OD7">
        <v>1302</v>
      </c>
      <c r="OE7">
        <v>0</v>
      </c>
      <c r="OF7">
        <v>0</v>
      </c>
      <c r="OG7">
        <v>2132</v>
      </c>
      <c r="OH7">
        <v>2132</v>
      </c>
      <c r="OI7">
        <v>2172</v>
      </c>
      <c r="OJ7">
        <v>2215</v>
      </c>
      <c r="OK7">
        <v>2301</v>
      </c>
      <c r="OL7">
        <v>2363</v>
      </c>
      <c r="OM7">
        <v>2430</v>
      </c>
      <c r="ON7">
        <v>2474</v>
      </c>
      <c r="OO7">
        <v>2541</v>
      </c>
      <c r="OP7">
        <v>2575</v>
      </c>
      <c r="OQ7">
        <v>2645</v>
      </c>
      <c r="OR7">
        <v>2712</v>
      </c>
      <c r="OS7">
        <v>2762</v>
      </c>
      <c r="OT7">
        <v>2825</v>
      </c>
      <c r="OU7">
        <v>2878</v>
      </c>
      <c r="OV7">
        <v>2929</v>
      </c>
      <c r="OW7">
        <v>2980</v>
      </c>
      <c r="OX7">
        <v>3040</v>
      </c>
      <c r="OY7">
        <v>3118</v>
      </c>
      <c r="OZ7">
        <v>3147</v>
      </c>
      <c r="PA7">
        <v>3194</v>
      </c>
      <c r="PB7">
        <v>3226</v>
      </c>
      <c r="PC7">
        <v>3269</v>
      </c>
      <c r="PD7">
        <v>3334</v>
      </c>
      <c r="PE7">
        <v>3391</v>
      </c>
      <c r="PF7">
        <v>3429</v>
      </c>
      <c r="PG7">
        <v>0</v>
      </c>
      <c r="PH7">
        <v>0</v>
      </c>
      <c r="PI7">
        <v>0</v>
      </c>
      <c r="PJ7">
        <v>77</v>
      </c>
      <c r="PK7">
        <v>135</v>
      </c>
      <c r="PL7">
        <v>222</v>
      </c>
      <c r="PM7">
        <v>276</v>
      </c>
      <c r="PN7">
        <v>349</v>
      </c>
      <c r="PO7">
        <v>409</v>
      </c>
      <c r="PP7">
        <v>495</v>
      </c>
      <c r="PQ7">
        <v>577</v>
      </c>
      <c r="PR7">
        <v>660</v>
      </c>
      <c r="PS7">
        <v>751</v>
      </c>
      <c r="PT7">
        <v>843</v>
      </c>
      <c r="PU7">
        <v>936</v>
      </c>
      <c r="PV7">
        <v>1029</v>
      </c>
      <c r="PW7">
        <v>1112</v>
      </c>
      <c r="PX7">
        <v>1209</v>
      </c>
      <c r="PY7">
        <v>1303</v>
      </c>
      <c r="PZ7">
        <v>1394</v>
      </c>
      <c r="QA7">
        <v>1488</v>
      </c>
      <c r="QB7">
        <v>1607</v>
      </c>
      <c r="QC7">
        <v>1717</v>
      </c>
      <c r="QD7">
        <v>1830</v>
      </c>
      <c r="QE7">
        <v>1955</v>
      </c>
      <c r="QF7">
        <v>2061</v>
      </c>
      <c r="QG7">
        <v>2173</v>
      </c>
      <c r="QH7">
        <v>2297</v>
      </c>
      <c r="QI7">
        <v>0</v>
      </c>
      <c r="QJ7">
        <v>0</v>
      </c>
      <c r="QK7">
        <v>7297</v>
      </c>
      <c r="QL7">
        <v>8041</v>
      </c>
      <c r="QM7">
        <v>8356</v>
      </c>
      <c r="QN7">
        <v>8468</v>
      </c>
      <c r="QO7">
        <v>8570</v>
      </c>
      <c r="QP7">
        <v>8613</v>
      </c>
      <c r="QQ7">
        <v>8543</v>
      </c>
      <c r="QR7">
        <v>8494</v>
      </c>
      <c r="QS7">
        <v>8533</v>
      </c>
      <c r="QT7">
        <v>8537</v>
      </c>
      <c r="QU7">
        <v>8425</v>
      </c>
      <c r="QV7">
        <v>8389</v>
      </c>
      <c r="QW7">
        <v>8340</v>
      </c>
      <c r="QX7">
        <v>8321</v>
      </c>
      <c r="QY7">
        <v>8330</v>
      </c>
      <c r="QZ7">
        <v>8324</v>
      </c>
      <c r="RA7">
        <v>8289</v>
      </c>
      <c r="RB7">
        <v>8350</v>
      </c>
      <c r="RC7">
        <v>8362</v>
      </c>
      <c r="RD7">
        <v>8397</v>
      </c>
      <c r="RE7">
        <v>8364</v>
      </c>
      <c r="RF7">
        <v>8312</v>
      </c>
      <c r="RG7">
        <v>8273</v>
      </c>
      <c r="RH7">
        <v>8278</v>
      </c>
      <c r="RI7">
        <v>8307</v>
      </c>
      <c r="RJ7">
        <v>8282</v>
      </c>
      <c r="RK7">
        <v>0</v>
      </c>
      <c r="RL7">
        <v>0</v>
      </c>
      <c r="RM7">
        <v>8450</v>
      </c>
      <c r="RN7">
        <v>8702</v>
      </c>
      <c r="RO7">
        <v>8973</v>
      </c>
      <c r="RP7">
        <v>9245</v>
      </c>
      <c r="RQ7">
        <v>9517</v>
      </c>
      <c r="RR7">
        <v>9744</v>
      </c>
      <c r="RS7">
        <v>9976</v>
      </c>
      <c r="RT7">
        <v>10200</v>
      </c>
      <c r="RU7">
        <v>10394</v>
      </c>
      <c r="RV7">
        <v>10531</v>
      </c>
      <c r="RW7">
        <v>10711</v>
      </c>
      <c r="RX7">
        <v>10888</v>
      </c>
      <c r="RY7">
        <v>11057</v>
      </c>
      <c r="RZ7">
        <v>11209</v>
      </c>
      <c r="SA7">
        <v>11337</v>
      </c>
      <c r="SB7">
        <v>11472</v>
      </c>
      <c r="SC7">
        <v>11598</v>
      </c>
      <c r="SD7">
        <v>11690</v>
      </c>
      <c r="SE7">
        <v>11752</v>
      </c>
      <c r="SF7">
        <v>11785</v>
      </c>
      <c r="SG7">
        <v>11843</v>
      </c>
      <c r="SH7">
        <v>11948</v>
      </c>
      <c r="SI7">
        <v>12012</v>
      </c>
      <c r="SJ7">
        <v>12058</v>
      </c>
      <c r="SK7">
        <v>12093</v>
      </c>
      <c r="SL7">
        <v>12148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801200.48919999995</v>
      </c>
      <c r="SU7">
        <v>806590.723</v>
      </c>
      <c r="SV7">
        <v>803071.04559999995</v>
      </c>
      <c r="SW7">
        <v>795288.42819999997</v>
      </c>
      <c r="SX7">
        <v>783604.38859999995</v>
      </c>
      <c r="SY7">
        <v>773152.28799999994</v>
      </c>
      <c r="SZ7">
        <v>757774.96400000004</v>
      </c>
      <c r="TA7">
        <v>749466.12239999999</v>
      </c>
      <c r="TB7">
        <v>739366.51249999995</v>
      </c>
      <c r="TC7">
        <v>718524.73990000004</v>
      </c>
      <c r="TD7">
        <v>712306.3602</v>
      </c>
      <c r="TE7">
        <v>697440.02289999998</v>
      </c>
      <c r="TF7">
        <v>685735.30870000005</v>
      </c>
      <c r="TG7">
        <v>665674.45330000005</v>
      </c>
      <c r="TH7">
        <v>647054.65480000002</v>
      </c>
      <c r="TI7">
        <v>632852.58360000001</v>
      </c>
      <c r="TJ7">
        <v>620378.1912</v>
      </c>
      <c r="TK7">
        <v>603559.66240000003</v>
      </c>
      <c r="TL7">
        <v>589243.71169999999</v>
      </c>
      <c r="TM7">
        <v>572965.47950000002</v>
      </c>
      <c r="TN7">
        <v>560283.27579999994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223762.14619999999</v>
      </c>
      <c r="TW7">
        <v>241784.0822</v>
      </c>
      <c r="TX7">
        <v>255343.05040000001</v>
      </c>
      <c r="TY7">
        <v>271580.74910000002</v>
      </c>
      <c r="TZ7">
        <v>287712.74180000002</v>
      </c>
      <c r="UA7">
        <v>296262.0171</v>
      </c>
      <c r="UB7">
        <v>305812.42969999998</v>
      </c>
      <c r="UC7">
        <v>312862.72100000002</v>
      </c>
      <c r="UD7">
        <v>319008.14649999997</v>
      </c>
      <c r="UE7">
        <v>327834.7291</v>
      </c>
      <c r="UF7">
        <v>330787.47749999998</v>
      </c>
      <c r="UG7">
        <v>335223.46899999998</v>
      </c>
      <c r="UH7">
        <v>335679.17509999999</v>
      </c>
      <c r="UI7">
        <v>337848.81849999999</v>
      </c>
      <c r="UJ7">
        <v>336756.76730000001</v>
      </c>
      <c r="UK7">
        <v>334010.2487</v>
      </c>
      <c r="UL7">
        <v>333732.2929</v>
      </c>
      <c r="UM7">
        <v>331118.2488</v>
      </c>
      <c r="UN7">
        <v>330818.69540000003</v>
      </c>
      <c r="UO7">
        <v>325507.47169999999</v>
      </c>
      <c r="UP7">
        <v>321542.11489999999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318015.7781</v>
      </c>
      <c r="UY7">
        <v>325392.57569999999</v>
      </c>
      <c r="UZ7">
        <v>358994.45679999999</v>
      </c>
      <c r="VA7">
        <v>372935.98910000001</v>
      </c>
      <c r="VB7">
        <v>372225.37709999998</v>
      </c>
      <c r="VC7">
        <v>395879.59340000001</v>
      </c>
      <c r="VD7">
        <v>408271.26419999998</v>
      </c>
      <c r="VE7">
        <v>416508.53340000001</v>
      </c>
      <c r="VF7">
        <v>444965.26459999999</v>
      </c>
      <c r="VG7">
        <v>455356.7389</v>
      </c>
      <c r="VH7">
        <v>473267.21059999999</v>
      </c>
      <c r="VI7">
        <v>469112.60629999998</v>
      </c>
      <c r="VJ7">
        <v>468805.41190000001</v>
      </c>
      <c r="VK7">
        <v>487569.03960000002</v>
      </c>
      <c r="VL7">
        <v>507359.85060000001</v>
      </c>
      <c r="VM7">
        <v>519472.73239999998</v>
      </c>
      <c r="VN7">
        <v>523329.46889999998</v>
      </c>
      <c r="VO7">
        <v>532281.47549999994</v>
      </c>
      <c r="VP7">
        <v>535793.77709999995</v>
      </c>
      <c r="VQ7">
        <v>548423.81469999999</v>
      </c>
      <c r="VR7">
        <v>550374.37520000001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104075.77370000001</v>
      </c>
      <c r="WA7">
        <v>168407.4008</v>
      </c>
      <c r="WB7">
        <v>212553.03020000001</v>
      </c>
      <c r="WC7">
        <v>142866.11439999999</v>
      </c>
      <c r="WD7">
        <v>200351.61670000001</v>
      </c>
      <c r="WE7">
        <v>104739.4561</v>
      </c>
      <c r="WF7">
        <v>145269.70329999999</v>
      </c>
      <c r="WG7">
        <v>169246.25630000001</v>
      </c>
      <c r="WH7">
        <v>123237.5652</v>
      </c>
      <c r="WI7">
        <v>79765.414399999994</v>
      </c>
      <c r="WJ7">
        <v>167791.3248</v>
      </c>
      <c r="WK7">
        <v>225559.6599</v>
      </c>
      <c r="WL7">
        <v>231156.07</v>
      </c>
      <c r="WM7">
        <v>224423.36900000001</v>
      </c>
      <c r="WN7">
        <v>229354.49050000001</v>
      </c>
      <c r="WO7">
        <v>244941.68890000001</v>
      </c>
      <c r="WP7">
        <v>281045.18579999998</v>
      </c>
      <c r="WQ7">
        <v>241375.62640000001</v>
      </c>
      <c r="WR7">
        <v>213967.41889999999</v>
      </c>
      <c r="WS7">
        <v>227519.67800000001</v>
      </c>
      <c r="WT7">
        <v>249705.00750000001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19300000</v>
      </c>
      <c r="ZG7">
        <v>19700000</v>
      </c>
      <c r="ZH7">
        <v>19500000</v>
      </c>
      <c r="ZI7">
        <v>19400000</v>
      </c>
      <c r="ZJ7">
        <v>19000000</v>
      </c>
      <c r="ZK7">
        <v>18700000</v>
      </c>
      <c r="ZL7">
        <v>18700000</v>
      </c>
      <c r="ZM7">
        <v>18600000</v>
      </c>
      <c r="ZN7">
        <v>18500000</v>
      </c>
      <c r="ZO7">
        <v>18200000</v>
      </c>
      <c r="ZP7">
        <v>18200000</v>
      </c>
      <c r="ZQ7">
        <v>18100000</v>
      </c>
      <c r="ZR7">
        <v>17900000</v>
      </c>
      <c r="ZS7">
        <v>17700000</v>
      </c>
      <c r="ZT7">
        <v>17700000</v>
      </c>
      <c r="ZU7">
        <v>17500000</v>
      </c>
      <c r="ZV7">
        <v>17500000</v>
      </c>
      <c r="ZW7">
        <v>17300000</v>
      </c>
      <c r="ZX7">
        <v>17300000</v>
      </c>
      <c r="ZY7">
        <v>17000000</v>
      </c>
      <c r="ZZ7">
        <v>16800000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29200000</v>
      </c>
      <c r="ABK7">
        <v>29200000</v>
      </c>
      <c r="ABL7">
        <v>28900000</v>
      </c>
      <c r="ABM7">
        <v>28800000</v>
      </c>
      <c r="ABN7">
        <v>28300000</v>
      </c>
      <c r="ABO7">
        <v>28200000</v>
      </c>
      <c r="ABP7">
        <v>28100000</v>
      </c>
      <c r="ABQ7">
        <v>27800000</v>
      </c>
      <c r="ABR7">
        <v>27600000</v>
      </c>
      <c r="ABS7">
        <v>27300000</v>
      </c>
      <c r="ABT7">
        <v>27000000</v>
      </c>
      <c r="ABU7">
        <v>26600000</v>
      </c>
      <c r="ABV7">
        <v>26400000</v>
      </c>
      <c r="ABW7">
        <v>26300000</v>
      </c>
      <c r="ABX7">
        <v>25800000</v>
      </c>
      <c r="ABY7">
        <v>25400000</v>
      </c>
      <c r="ABZ7">
        <v>24900000</v>
      </c>
      <c r="ACA7">
        <v>24500000</v>
      </c>
      <c r="ACB7">
        <v>24200000</v>
      </c>
      <c r="ACC7">
        <v>23900000</v>
      </c>
      <c r="ACD7">
        <v>23500000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2470000</v>
      </c>
      <c r="ADO7">
        <v>2380000</v>
      </c>
      <c r="ADP7">
        <v>2300000</v>
      </c>
      <c r="ADQ7">
        <v>2240000</v>
      </c>
      <c r="ADR7">
        <v>2180000</v>
      </c>
      <c r="ADS7">
        <v>2090000</v>
      </c>
      <c r="ADT7">
        <v>2020000</v>
      </c>
      <c r="ADU7">
        <v>1950000</v>
      </c>
      <c r="ADV7">
        <v>1890000</v>
      </c>
      <c r="ADW7">
        <v>1830000</v>
      </c>
      <c r="ADX7">
        <v>1780000</v>
      </c>
      <c r="ADY7">
        <v>1720000</v>
      </c>
      <c r="ADZ7">
        <v>1680000</v>
      </c>
      <c r="AEA7">
        <v>1640000</v>
      </c>
      <c r="AEB7">
        <v>1590000</v>
      </c>
      <c r="AEC7">
        <v>1540000</v>
      </c>
      <c r="AED7">
        <v>1490000</v>
      </c>
      <c r="AEE7">
        <v>1440000</v>
      </c>
      <c r="AEF7">
        <v>1400000</v>
      </c>
      <c r="AEG7">
        <v>1360000</v>
      </c>
      <c r="AEH7">
        <v>1320000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3590000</v>
      </c>
      <c r="AEQ7">
        <v>3560000</v>
      </c>
      <c r="AER7">
        <v>3540000</v>
      </c>
      <c r="AES7">
        <v>3500000</v>
      </c>
      <c r="AET7">
        <v>3440000</v>
      </c>
      <c r="AEU7">
        <v>3400000</v>
      </c>
      <c r="AEV7">
        <v>3350000</v>
      </c>
      <c r="AEW7">
        <v>3310000</v>
      </c>
      <c r="AEX7">
        <v>3260000</v>
      </c>
      <c r="AEY7">
        <v>3200000</v>
      </c>
      <c r="AEZ7">
        <v>3140000</v>
      </c>
      <c r="AFA7">
        <v>3080000</v>
      </c>
      <c r="AFB7">
        <v>3020000</v>
      </c>
      <c r="AFC7">
        <v>2940000</v>
      </c>
      <c r="AFD7">
        <v>2870000</v>
      </c>
      <c r="AFE7">
        <v>2800000</v>
      </c>
      <c r="AFF7">
        <v>2740000</v>
      </c>
      <c r="AFG7">
        <v>2670000</v>
      </c>
      <c r="AFH7">
        <v>2610000</v>
      </c>
      <c r="AFI7">
        <v>2540000</v>
      </c>
      <c r="AFJ7">
        <v>2470000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135.9618677</v>
      </c>
      <c r="AGU7">
        <v>146.9123171</v>
      </c>
      <c r="AGV7">
        <v>155.1509878</v>
      </c>
      <c r="AGW7">
        <v>165.0173029</v>
      </c>
      <c r="AGX7">
        <v>174.81938919999999</v>
      </c>
      <c r="AGY7">
        <v>180.01408119999999</v>
      </c>
      <c r="AGZ7">
        <v>185.81708209999999</v>
      </c>
      <c r="AHA7">
        <v>190.10096469999999</v>
      </c>
      <c r="AHB7">
        <v>193.83503479999999</v>
      </c>
      <c r="AHC7">
        <v>199.1982237</v>
      </c>
      <c r="AHD7">
        <v>200.99236619999999</v>
      </c>
      <c r="AHE7">
        <v>203.6877537</v>
      </c>
      <c r="AHF7">
        <v>203.96464889999999</v>
      </c>
      <c r="AHG7">
        <v>205.2829629</v>
      </c>
      <c r="AHH7">
        <v>204.6194131</v>
      </c>
      <c r="AHI7">
        <v>202.95057940000001</v>
      </c>
      <c r="AHJ7">
        <v>202.7816885</v>
      </c>
      <c r="AHK7">
        <v>201.1933487</v>
      </c>
      <c r="AHL7">
        <v>201.01133479999999</v>
      </c>
      <c r="AHM7">
        <v>197.7841406</v>
      </c>
      <c r="AHN7">
        <v>195.37471909999999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29.973847070000001</v>
      </c>
      <c r="AHW7">
        <v>30.669130200000001</v>
      </c>
      <c r="AHX7">
        <v>33.836198359999997</v>
      </c>
      <c r="AHY7">
        <v>35.150225480000003</v>
      </c>
      <c r="AHZ7">
        <v>35.08324837</v>
      </c>
      <c r="AIA7">
        <v>37.312722229999999</v>
      </c>
      <c r="AIB7">
        <v>38.480670719999999</v>
      </c>
      <c r="AIC7">
        <v>39.257055610000002</v>
      </c>
      <c r="AID7">
        <v>41.93917948</v>
      </c>
      <c r="AIE7">
        <v>42.918604039999998</v>
      </c>
      <c r="AIF7">
        <v>44.606714429999997</v>
      </c>
      <c r="AIG7">
        <v>44.215131739999997</v>
      </c>
      <c r="AIH7">
        <v>44.186177829999998</v>
      </c>
      <c r="AII7">
        <v>45.95470048</v>
      </c>
      <c r="AIJ7">
        <v>47.820037939999999</v>
      </c>
      <c r="AIK7">
        <v>48.961709810000002</v>
      </c>
      <c r="AIL7">
        <v>49.325217649999999</v>
      </c>
      <c r="AIM7">
        <v>50.168968479999997</v>
      </c>
      <c r="AIN7">
        <v>50.500012409999997</v>
      </c>
      <c r="AIO7">
        <v>51.6904276</v>
      </c>
      <c r="AIP7">
        <v>51.874273199999998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2.271992725</v>
      </c>
      <c r="AIY7">
        <v>3.6763636329999998</v>
      </c>
      <c r="AIZ7">
        <v>4.640070605</v>
      </c>
      <c r="AJA7">
        <v>3.118792789</v>
      </c>
      <c r="AJB7">
        <v>4.3737115700000002</v>
      </c>
      <c r="AJC7">
        <v>2.28648103</v>
      </c>
      <c r="AJD7">
        <v>3.1712635640000002</v>
      </c>
      <c r="AJE7">
        <v>3.694675997</v>
      </c>
      <c r="AJF7">
        <v>2.690298056</v>
      </c>
      <c r="AJG7">
        <v>1.7412932400000001</v>
      </c>
      <c r="AJH7">
        <v>3.6629145830000001</v>
      </c>
      <c r="AJI7">
        <v>4.9240076549999996</v>
      </c>
      <c r="AJJ7">
        <v>5.046178287</v>
      </c>
      <c r="AJK7">
        <v>4.8992022200000003</v>
      </c>
      <c r="AJL7">
        <v>5.006849484</v>
      </c>
      <c r="AJM7">
        <v>5.3471208079999997</v>
      </c>
      <c r="AJN7">
        <v>6.135266594</v>
      </c>
      <c r="AJO7">
        <v>5.2692730269999997</v>
      </c>
      <c r="AJP7">
        <v>4.6709469629999996</v>
      </c>
      <c r="AJQ7">
        <v>4.9667951989999999</v>
      </c>
      <c r="AJR7">
        <v>5.4511049040000001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241.5619327</v>
      </c>
      <c r="AKA7">
        <v>185.18536739999999</v>
      </c>
      <c r="AKB7">
        <v>168.2404439</v>
      </c>
      <c r="AKC7">
        <v>340.96037100000001</v>
      </c>
      <c r="AKD7">
        <v>276.11551659999998</v>
      </c>
      <c r="AKE7">
        <v>287.55263830000001</v>
      </c>
      <c r="AKF7">
        <v>313.10664409999998</v>
      </c>
      <c r="AKG7">
        <v>217.72761070000001</v>
      </c>
      <c r="AKH7">
        <v>243.4530542</v>
      </c>
      <c r="AKI7">
        <v>329.06880899999999</v>
      </c>
      <c r="AKJ7">
        <v>387.13450610000001</v>
      </c>
      <c r="AKK7">
        <v>284.3956657</v>
      </c>
      <c r="AKL7">
        <v>455.8096602</v>
      </c>
      <c r="AKM7">
        <v>331.3034437</v>
      </c>
      <c r="AKN7">
        <v>379.8310065</v>
      </c>
      <c r="AKO7">
        <v>413.09151550000001</v>
      </c>
      <c r="AKP7">
        <v>192.09654449999999</v>
      </c>
      <c r="AKQ7">
        <v>371.13294029999997</v>
      </c>
      <c r="AKR7">
        <v>304.28203739999998</v>
      </c>
      <c r="AKS7">
        <v>207.54980549999999</v>
      </c>
      <c r="AKT7">
        <v>357.09973880000001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86.035932599999995</v>
      </c>
      <c r="AME7">
        <v>88.038001609999995</v>
      </c>
      <c r="AMF7">
        <v>87.172965680000004</v>
      </c>
      <c r="AMG7">
        <v>86.483596439999999</v>
      </c>
      <c r="AMH7">
        <v>84.789742959999998</v>
      </c>
      <c r="AMI7">
        <v>83.403918529999999</v>
      </c>
      <c r="AMJ7">
        <v>83.30784688</v>
      </c>
      <c r="AMK7">
        <v>83.102201129999997</v>
      </c>
      <c r="AML7">
        <v>82.449761330000001</v>
      </c>
      <c r="AMM7">
        <v>81.388032679999995</v>
      </c>
      <c r="AMN7">
        <v>81.009203889999995</v>
      </c>
      <c r="AMO7">
        <v>80.583398369999998</v>
      </c>
      <c r="AMP7">
        <v>79.653911170000001</v>
      </c>
      <c r="AMQ7">
        <v>78.970590520000002</v>
      </c>
      <c r="AMR7">
        <v>78.801214849999994</v>
      </c>
      <c r="AMS7">
        <v>78.259151020000004</v>
      </c>
      <c r="AMT7">
        <v>77.920101560000006</v>
      </c>
      <c r="AMU7">
        <v>77.20391626</v>
      </c>
      <c r="AMV7">
        <v>76.976740219999996</v>
      </c>
      <c r="AMW7">
        <v>75.762729699999994</v>
      </c>
      <c r="AMX7">
        <v>74.765851679999997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218.4948752</v>
      </c>
      <c r="ANG7">
        <v>253.27541249999999</v>
      </c>
      <c r="ANH7">
        <v>276.95112810000001</v>
      </c>
      <c r="ANI7">
        <v>242.16061540000001</v>
      </c>
      <c r="ANJ7">
        <v>252.8512364</v>
      </c>
      <c r="ANK7">
        <v>295.9489974</v>
      </c>
      <c r="ANL7">
        <v>219.80690519999999</v>
      </c>
      <c r="ANM7">
        <v>198.9334403</v>
      </c>
      <c r="ANN7">
        <v>208.82691929999999</v>
      </c>
      <c r="ANO7">
        <v>273.99801200000002</v>
      </c>
      <c r="ANP7">
        <v>274.33059630000002</v>
      </c>
      <c r="ANQ7">
        <v>257.20687400000003</v>
      </c>
      <c r="ANR7">
        <v>227.90883339999999</v>
      </c>
      <c r="ANS7">
        <v>213.35158000000001</v>
      </c>
      <c r="ANT7">
        <v>259.9409756</v>
      </c>
      <c r="ANU7">
        <v>235.80713019999999</v>
      </c>
      <c r="ANV7">
        <v>237.0212679</v>
      </c>
      <c r="ANW7">
        <v>255.1669096</v>
      </c>
      <c r="ANX7">
        <v>221.43900149999999</v>
      </c>
      <c r="ANY7">
        <v>250.7181386</v>
      </c>
      <c r="ANZ7">
        <v>266.03811619999999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74.059944599999994</v>
      </c>
      <c r="AOI7">
        <v>73.941577219999999</v>
      </c>
      <c r="AOJ7">
        <v>73.087802969999998</v>
      </c>
      <c r="AOK7">
        <v>72.880719619999994</v>
      </c>
      <c r="AOL7">
        <v>71.704761529999999</v>
      </c>
      <c r="AOM7">
        <v>71.508754539999998</v>
      </c>
      <c r="AON7">
        <v>71.184591670000003</v>
      </c>
      <c r="AOO7">
        <v>70.385429090000002</v>
      </c>
      <c r="AOP7">
        <v>69.894067609999993</v>
      </c>
      <c r="AOQ7">
        <v>69.131412170000004</v>
      </c>
      <c r="AOR7">
        <v>68.307247570000001</v>
      </c>
      <c r="AOS7">
        <v>67.472445859999993</v>
      </c>
      <c r="AOT7">
        <v>66.826166490000006</v>
      </c>
      <c r="AOU7">
        <v>66.544451690000002</v>
      </c>
      <c r="AOV7">
        <v>65.207155900000004</v>
      </c>
      <c r="AOW7">
        <v>64.253413159999994</v>
      </c>
      <c r="AOX7">
        <v>63.006945930000001</v>
      </c>
      <c r="AOY7">
        <v>61.98716323</v>
      </c>
      <c r="AOZ7">
        <v>61.378350380000001</v>
      </c>
      <c r="APA7">
        <v>60.60942747</v>
      </c>
      <c r="APB7">
        <v>59.503519249999997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724.56909340000004</v>
      </c>
      <c r="APK7">
        <v>626.37934089999999</v>
      </c>
      <c r="APL7">
        <v>782.82677360000002</v>
      </c>
      <c r="APM7">
        <v>772.39445460000002</v>
      </c>
      <c r="APN7">
        <v>734.14574210000001</v>
      </c>
      <c r="APO7">
        <v>788.0664921</v>
      </c>
      <c r="APP7">
        <v>801.18785509999998</v>
      </c>
      <c r="APQ7">
        <v>790.51703829999997</v>
      </c>
      <c r="APR7">
        <v>600.83328119999999</v>
      </c>
      <c r="APS7">
        <v>607.36026249999998</v>
      </c>
      <c r="APT7">
        <v>743.32049470000004</v>
      </c>
      <c r="APU7">
        <v>668.74410479999995</v>
      </c>
      <c r="APV7">
        <v>635.15116599999999</v>
      </c>
      <c r="APW7">
        <v>655.9080768</v>
      </c>
      <c r="APX7">
        <v>772.44096850000005</v>
      </c>
      <c r="APY7">
        <v>646.19269220000001</v>
      </c>
      <c r="APZ7">
        <v>680.91330149999999</v>
      </c>
      <c r="AQA7">
        <v>678.51186210000003</v>
      </c>
      <c r="AQB7">
        <v>553.01968520000003</v>
      </c>
      <c r="AQC7">
        <v>610.72200269999996</v>
      </c>
      <c r="AQD7">
        <v>646.95324049999999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72.324562330000006</v>
      </c>
      <c r="ARO7">
        <v>71.889879339999993</v>
      </c>
      <c r="ARP7">
        <v>71.363191</v>
      </c>
      <c r="ARQ7">
        <v>70.602418360000001</v>
      </c>
      <c r="ARR7">
        <v>69.449520699999994</v>
      </c>
      <c r="ARS7">
        <v>68.57920317</v>
      </c>
      <c r="ART7">
        <v>67.682018589999998</v>
      </c>
      <c r="ARU7">
        <v>66.730637770000001</v>
      </c>
      <c r="ARV7">
        <v>65.677650830000005</v>
      </c>
      <c r="ARW7">
        <v>64.49286395</v>
      </c>
      <c r="ARX7">
        <v>63.360038170000003</v>
      </c>
      <c r="ARY7">
        <v>62.190231230000002</v>
      </c>
      <c r="ARZ7">
        <v>60.85781471</v>
      </c>
      <c r="ASA7">
        <v>59.398626200000002</v>
      </c>
      <c r="ASB7">
        <v>57.830504349999998</v>
      </c>
      <c r="ASC7">
        <v>56.42244445</v>
      </c>
      <c r="ASD7">
        <v>55.264743359999997</v>
      </c>
      <c r="ASE7">
        <v>53.942496550000001</v>
      </c>
      <c r="ASF7">
        <v>52.571912179999998</v>
      </c>
      <c r="ASG7">
        <v>51.18884405</v>
      </c>
      <c r="ASH7">
        <v>49.923937180000003</v>
      </c>
    </row>
    <row r="8" spans="1:1178" x14ac:dyDescent="0.25">
      <c r="A8">
        <v>4</v>
      </c>
      <c r="B8">
        <v>22400</v>
      </c>
      <c r="C8">
        <v>0</v>
      </c>
      <c r="D8">
        <v>0</v>
      </c>
      <c r="E8">
        <v>0</v>
      </c>
      <c r="F8">
        <v>236</v>
      </c>
      <c r="G8">
        <v>271</v>
      </c>
      <c r="H8">
        <v>266</v>
      </c>
      <c r="I8">
        <v>241</v>
      </c>
      <c r="J8">
        <v>278</v>
      </c>
      <c r="K8">
        <v>325</v>
      </c>
      <c r="L8">
        <v>271</v>
      </c>
      <c r="M8">
        <v>292</v>
      </c>
      <c r="N8">
        <v>314</v>
      </c>
      <c r="O8">
        <v>283</v>
      </c>
      <c r="P8">
        <v>300</v>
      </c>
      <c r="Q8">
        <v>292</v>
      </c>
      <c r="R8">
        <v>303</v>
      </c>
      <c r="S8">
        <v>278</v>
      </c>
      <c r="T8">
        <v>302</v>
      </c>
      <c r="U8">
        <v>294</v>
      </c>
      <c r="V8">
        <v>264</v>
      </c>
      <c r="W8">
        <v>280</v>
      </c>
      <c r="X8">
        <v>329</v>
      </c>
      <c r="Y8">
        <v>264</v>
      </c>
      <c r="Z8">
        <v>319</v>
      </c>
      <c r="AA8">
        <v>275</v>
      </c>
      <c r="AB8">
        <v>286</v>
      </c>
      <c r="AC8">
        <v>276</v>
      </c>
      <c r="AD8">
        <v>300</v>
      </c>
      <c r="AE8">
        <v>0</v>
      </c>
      <c r="AF8">
        <v>0</v>
      </c>
      <c r="AG8">
        <v>0</v>
      </c>
      <c r="AH8">
        <v>64</v>
      </c>
      <c r="AI8">
        <v>55</v>
      </c>
      <c r="AJ8">
        <v>60</v>
      </c>
      <c r="AK8">
        <v>90</v>
      </c>
      <c r="AL8">
        <v>86</v>
      </c>
      <c r="AM8">
        <v>74</v>
      </c>
      <c r="AN8">
        <v>81</v>
      </c>
      <c r="AO8">
        <v>91</v>
      </c>
      <c r="AP8">
        <v>86</v>
      </c>
      <c r="AQ8">
        <v>101</v>
      </c>
      <c r="AR8">
        <v>110</v>
      </c>
      <c r="AS8">
        <v>110</v>
      </c>
      <c r="AT8">
        <v>108</v>
      </c>
      <c r="AU8">
        <v>98</v>
      </c>
      <c r="AV8">
        <v>110</v>
      </c>
      <c r="AW8">
        <v>132</v>
      </c>
      <c r="AX8">
        <v>121</v>
      </c>
      <c r="AY8">
        <v>130</v>
      </c>
      <c r="AZ8">
        <v>124</v>
      </c>
      <c r="BA8">
        <v>136</v>
      </c>
      <c r="BB8">
        <v>128</v>
      </c>
      <c r="BC8">
        <v>162</v>
      </c>
      <c r="BD8">
        <v>167</v>
      </c>
      <c r="BE8">
        <v>142</v>
      </c>
      <c r="BF8">
        <v>140</v>
      </c>
      <c r="BG8">
        <v>0</v>
      </c>
      <c r="BH8">
        <v>0</v>
      </c>
      <c r="BI8">
        <v>0</v>
      </c>
      <c r="BJ8">
        <v>160</v>
      </c>
      <c r="BK8">
        <v>185</v>
      </c>
      <c r="BL8">
        <v>153</v>
      </c>
      <c r="BM8">
        <v>152</v>
      </c>
      <c r="BN8">
        <v>158</v>
      </c>
      <c r="BO8">
        <v>179</v>
      </c>
      <c r="BP8">
        <v>180</v>
      </c>
      <c r="BQ8">
        <v>183</v>
      </c>
      <c r="BR8">
        <v>163</v>
      </c>
      <c r="BS8">
        <v>162</v>
      </c>
      <c r="BT8">
        <v>165</v>
      </c>
      <c r="BU8">
        <v>169</v>
      </c>
      <c r="BV8">
        <v>197</v>
      </c>
      <c r="BW8">
        <v>191</v>
      </c>
      <c r="BX8">
        <v>213</v>
      </c>
      <c r="BY8">
        <v>181</v>
      </c>
      <c r="BZ8">
        <v>189</v>
      </c>
      <c r="CA8">
        <v>188</v>
      </c>
      <c r="CB8">
        <v>192</v>
      </c>
      <c r="CC8">
        <v>213</v>
      </c>
      <c r="CD8">
        <v>217</v>
      </c>
      <c r="CE8">
        <v>206</v>
      </c>
      <c r="CF8">
        <v>198</v>
      </c>
      <c r="CG8">
        <v>195</v>
      </c>
      <c r="CH8">
        <v>213</v>
      </c>
      <c r="CI8">
        <v>0</v>
      </c>
      <c r="CJ8">
        <v>0</v>
      </c>
      <c r="CK8">
        <v>0</v>
      </c>
      <c r="CL8">
        <v>33</v>
      </c>
      <c r="CM8">
        <v>35</v>
      </c>
      <c r="CN8">
        <v>30</v>
      </c>
      <c r="CO8">
        <v>39</v>
      </c>
      <c r="CP8">
        <v>28</v>
      </c>
      <c r="CQ8">
        <v>40</v>
      </c>
      <c r="CR8">
        <v>36</v>
      </c>
      <c r="CS8">
        <v>29</v>
      </c>
      <c r="CT8">
        <v>37</v>
      </c>
      <c r="CU8">
        <v>35</v>
      </c>
      <c r="CV8">
        <v>40</v>
      </c>
      <c r="CW8">
        <v>34</v>
      </c>
      <c r="CX8">
        <v>41</v>
      </c>
      <c r="CY8">
        <v>34</v>
      </c>
      <c r="CZ8">
        <v>42</v>
      </c>
      <c r="DA8">
        <v>37</v>
      </c>
      <c r="DB8">
        <v>43</v>
      </c>
      <c r="DC8">
        <v>49</v>
      </c>
      <c r="DD8">
        <v>41</v>
      </c>
      <c r="DE8">
        <v>37</v>
      </c>
      <c r="DF8">
        <v>45</v>
      </c>
      <c r="DG8">
        <v>42</v>
      </c>
      <c r="DH8">
        <v>35</v>
      </c>
      <c r="DI8">
        <v>53</v>
      </c>
      <c r="DJ8">
        <v>48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2</v>
      </c>
      <c r="DR8">
        <v>3</v>
      </c>
      <c r="DS8">
        <v>2</v>
      </c>
      <c r="DT8">
        <v>2</v>
      </c>
      <c r="DU8">
        <v>7</v>
      </c>
      <c r="DV8">
        <v>2</v>
      </c>
      <c r="DW8">
        <v>6</v>
      </c>
      <c r="DX8">
        <v>2</v>
      </c>
      <c r="DY8">
        <v>1</v>
      </c>
      <c r="DZ8">
        <v>3</v>
      </c>
      <c r="EA8">
        <v>5</v>
      </c>
      <c r="EB8">
        <v>6</v>
      </c>
      <c r="EC8">
        <v>5</v>
      </c>
      <c r="ED8">
        <v>6</v>
      </c>
      <c r="EE8">
        <v>4</v>
      </c>
      <c r="EF8">
        <v>6</v>
      </c>
      <c r="EG8">
        <v>6</v>
      </c>
      <c r="EH8">
        <v>12</v>
      </c>
      <c r="EI8">
        <v>13</v>
      </c>
      <c r="EJ8">
        <v>9</v>
      </c>
      <c r="EK8">
        <v>12</v>
      </c>
      <c r="EL8">
        <v>7</v>
      </c>
      <c r="EM8">
        <v>0</v>
      </c>
      <c r="EN8">
        <v>0</v>
      </c>
      <c r="EO8">
        <v>0</v>
      </c>
      <c r="EP8">
        <v>5</v>
      </c>
      <c r="EQ8">
        <v>0</v>
      </c>
      <c r="ER8">
        <v>5</v>
      </c>
      <c r="ES8">
        <v>10</v>
      </c>
      <c r="ET8">
        <v>5</v>
      </c>
      <c r="EU8">
        <v>10</v>
      </c>
      <c r="EV8">
        <v>0</v>
      </c>
      <c r="EW8">
        <v>15</v>
      </c>
      <c r="EX8">
        <v>30</v>
      </c>
      <c r="EY8">
        <v>5</v>
      </c>
      <c r="EZ8">
        <v>30</v>
      </c>
      <c r="FA8">
        <v>5</v>
      </c>
      <c r="FB8">
        <v>10</v>
      </c>
      <c r="FC8">
        <v>15</v>
      </c>
      <c r="FD8">
        <v>10</v>
      </c>
      <c r="FE8">
        <v>40</v>
      </c>
      <c r="FF8">
        <v>20</v>
      </c>
      <c r="FG8">
        <v>25</v>
      </c>
      <c r="FH8">
        <v>15</v>
      </c>
      <c r="FI8">
        <v>20</v>
      </c>
      <c r="FJ8">
        <v>20</v>
      </c>
      <c r="FK8">
        <v>40</v>
      </c>
      <c r="FL8">
        <v>80</v>
      </c>
      <c r="FM8">
        <v>45</v>
      </c>
      <c r="FN8">
        <v>30</v>
      </c>
      <c r="FO8">
        <v>0</v>
      </c>
      <c r="FP8">
        <v>0</v>
      </c>
      <c r="FQ8">
        <v>8145</v>
      </c>
      <c r="FR8">
        <v>8145</v>
      </c>
      <c r="FS8">
        <v>8126</v>
      </c>
      <c r="FT8">
        <v>8110</v>
      </c>
      <c r="FU8">
        <v>8103</v>
      </c>
      <c r="FV8">
        <v>8121</v>
      </c>
      <c r="FW8">
        <v>8105</v>
      </c>
      <c r="FX8">
        <v>8071</v>
      </c>
      <c r="FY8">
        <v>8023</v>
      </c>
      <c r="FZ8">
        <v>7995</v>
      </c>
      <c r="GA8">
        <v>7929</v>
      </c>
      <c r="GB8">
        <v>7873</v>
      </c>
      <c r="GC8">
        <v>7840</v>
      </c>
      <c r="GD8">
        <v>7830</v>
      </c>
      <c r="GE8">
        <v>7767</v>
      </c>
      <c r="GF8">
        <v>7782</v>
      </c>
      <c r="GG8">
        <v>7745</v>
      </c>
      <c r="GH8">
        <v>7738</v>
      </c>
      <c r="GI8">
        <v>7692</v>
      </c>
      <c r="GJ8">
        <v>7629</v>
      </c>
      <c r="GK8">
        <v>7579</v>
      </c>
      <c r="GL8">
        <v>7529</v>
      </c>
      <c r="GM8">
        <v>7447</v>
      </c>
      <c r="GN8">
        <v>7406</v>
      </c>
      <c r="GO8">
        <v>7316</v>
      </c>
      <c r="GP8">
        <v>7229</v>
      </c>
      <c r="GQ8">
        <v>0</v>
      </c>
      <c r="GR8">
        <v>0</v>
      </c>
      <c r="GS8">
        <v>841</v>
      </c>
      <c r="GT8">
        <v>1133</v>
      </c>
      <c r="GU8">
        <v>1439</v>
      </c>
      <c r="GV8">
        <v>1698</v>
      </c>
      <c r="GW8">
        <v>1958</v>
      </c>
      <c r="GX8">
        <v>2170</v>
      </c>
      <c r="GY8">
        <v>2421</v>
      </c>
      <c r="GZ8">
        <v>2618</v>
      </c>
      <c r="HA8">
        <v>2802</v>
      </c>
      <c r="HB8">
        <v>2941</v>
      </c>
      <c r="HC8">
        <v>3129</v>
      </c>
      <c r="HD8">
        <v>3322</v>
      </c>
      <c r="HE8">
        <v>3442</v>
      </c>
      <c r="HF8">
        <v>3544</v>
      </c>
      <c r="HG8">
        <v>3648</v>
      </c>
      <c r="HH8">
        <v>3736</v>
      </c>
      <c r="HI8">
        <v>3856</v>
      </c>
      <c r="HJ8">
        <v>3908</v>
      </c>
      <c r="HK8">
        <v>3987</v>
      </c>
      <c r="HL8">
        <v>4056</v>
      </c>
      <c r="HM8">
        <v>4109</v>
      </c>
      <c r="HN8">
        <v>4133</v>
      </c>
      <c r="HO8">
        <v>4147</v>
      </c>
      <c r="HP8">
        <v>4203</v>
      </c>
      <c r="HQ8">
        <v>4271</v>
      </c>
      <c r="HR8">
        <v>4239</v>
      </c>
      <c r="HS8">
        <v>0</v>
      </c>
      <c r="HT8">
        <v>0</v>
      </c>
      <c r="HU8">
        <v>82</v>
      </c>
      <c r="HV8">
        <v>95</v>
      </c>
      <c r="HW8">
        <v>115</v>
      </c>
      <c r="HX8">
        <v>136</v>
      </c>
      <c r="HY8">
        <v>163</v>
      </c>
      <c r="HZ8">
        <v>192</v>
      </c>
      <c r="IA8">
        <v>212</v>
      </c>
      <c r="IB8">
        <v>237</v>
      </c>
      <c r="IC8">
        <v>288</v>
      </c>
      <c r="ID8">
        <v>326</v>
      </c>
      <c r="IE8">
        <v>351</v>
      </c>
      <c r="IF8">
        <v>365</v>
      </c>
      <c r="IG8">
        <v>410</v>
      </c>
      <c r="IH8">
        <v>440</v>
      </c>
      <c r="II8">
        <v>488</v>
      </c>
      <c r="IJ8">
        <v>500</v>
      </c>
      <c r="IK8">
        <v>496</v>
      </c>
      <c r="IL8">
        <v>510</v>
      </c>
      <c r="IM8">
        <v>531</v>
      </c>
      <c r="IN8">
        <v>553</v>
      </c>
      <c r="IO8">
        <v>581</v>
      </c>
      <c r="IP8">
        <v>606</v>
      </c>
      <c r="IQ8">
        <v>616</v>
      </c>
      <c r="IR8">
        <v>622</v>
      </c>
      <c r="IS8">
        <v>625</v>
      </c>
      <c r="IT8">
        <v>663</v>
      </c>
      <c r="IU8">
        <v>0</v>
      </c>
      <c r="IV8">
        <v>0</v>
      </c>
      <c r="IW8">
        <v>8</v>
      </c>
      <c r="IX8">
        <v>7</v>
      </c>
      <c r="IY8">
        <v>6</v>
      </c>
      <c r="IZ8">
        <v>2</v>
      </c>
      <c r="JA8">
        <v>4</v>
      </c>
      <c r="JB8">
        <v>6</v>
      </c>
      <c r="JC8">
        <v>5</v>
      </c>
      <c r="JD8">
        <v>5</v>
      </c>
      <c r="JE8">
        <v>11</v>
      </c>
      <c r="JF8">
        <v>17</v>
      </c>
      <c r="JG8">
        <v>20</v>
      </c>
      <c r="JH8">
        <v>16</v>
      </c>
      <c r="JI8">
        <v>14</v>
      </c>
      <c r="JJ8">
        <v>22</v>
      </c>
      <c r="JK8">
        <v>16</v>
      </c>
      <c r="JL8">
        <v>26</v>
      </c>
      <c r="JM8">
        <v>23</v>
      </c>
      <c r="JN8">
        <v>14</v>
      </c>
      <c r="JO8">
        <v>24</v>
      </c>
      <c r="JP8">
        <v>27</v>
      </c>
      <c r="JQ8">
        <v>12</v>
      </c>
      <c r="JR8">
        <v>20</v>
      </c>
      <c r="JS8">
        <v>28</v>
      </c>
      <c r="JT8">
        <v>21</v>
      </c>
      <c r="JU8">
        <v>22</v>
      </c>
      <c r="JV8">
        <v>23</v>
      </c>
      <c r="JW8">
        <v>0</v>
      </c>
      <c r="JX8">
        <v>0</v>
      </c>
      <c r="JY8">
        <v>0</v>
      </c>
      <c r="JZ8">
        <v>13</v>
      </c>
      <c r="KA8">
        <v>29</v>
      </c>
      <c r="KB8">
        <v>44</v>
      </c>
      <c r="KC8">
        <v>58</v>
      </c>
      <c r="KD8">
        <v>81</v>
      </c>
      <c r="KE8">
        <v>110</v>
      </c>
      <c r="KF8">
        <v>135</v>
      </c>
      <c r="KG8">
        <v>154</v>
      </c>
      <c r="KH8">
        <v>185</v>
      </c>
      <c r="KI8">
        <v>227</v>
      </c>
      <c r="KJ8">
        <v>284</v>
      </c>
      <c r="KK8">
        <v>321</v>
      </c>
      <c r="KL8">
        <v>364</v>
      </c>
      <c r="KM8">
        <v>423</v>
      </c>
      <c r="KN8">
        <v>476</v>
      </c>
      <c r="KO8">
        <v>535</v>
      </c>
      <c r="KP8">
        <v>599</v>
      </c>
      <c r="KQ8">
        <v>653</v>
      </c>
      <c r="KR8">
        <v>712</v>
      </c>
      <c r="KS8">
        <v>778</v>
      </c>
      <c r="KT8">
        <v>832</v>
      </c>
      <c r="KU8">
        <v>896</v>
      </c>
      <c r="KV8">
        <v>968</v>
      </c>
      <c r="KW8">
        <v>1042</v>
      </c>
      <c r="KX8">
        <v>1110</v>
      </c>
      <c r="KY8">
        <v>0</v>
      </c>
      <c r="KZ8">
        <v>0</v>
      </c>
      <c r="LA8">
        <v>0</v>
      </c>
      <c r="LB8">
        <v>210</v>
      </c>
      <c r="LC8">
        <v>441</v>
      </c>
      <c r="LD8">
        <v>650</v>
      </c>
      <c r="LE8">
        <v>870</v>
      </c>
      <c r="LF8">
        <v>1103</v>
      </c>
      <c r="LG8">
        <v>1330</v>
      </c>
      <c r="LH8">
        <v>1576</v>
      </c>
      <c r="LI8">
        <v>1778</v>
      </c>
      <c r="LJ8">
        <v>1998</v>
      </c>
      <c r="LK8">
        <v>2225</v>
      </c>
      <c r="LL8">
        <v>2427</v>
      </c>
      <c r="LM8">
        <v>2654</v>
      </c>
      <c r="LN8">
        <v>2851</v>
      </c>
      <c r="LO8">
        <v>3118</v>
      </c>
      <c r="LP8">
        <v>3347</v>
      </c>
      <c r="LQ8">
        <v>3554</v>
      </c>
      <c r="LR8">
        <v>3810</v>
      </c>
      <c r="LS8">
        <v>4026</v>
      </c>
      <c r="LT8">
        <v>4251</v>
      </c>
      <c r="LU8">
        <v>4482</v>
      </c>
      <c r="LV8">
        <v>4698</v>
      </c>
      <c r="LW8">
        <v>4937</v>
      </c>
      <c r="LX8">
        <v>5165</v>
      </c>
      <c r="LY8">
        <v>5375</v>
      </c>
      <c r="LZ8">
        <v>5622</v>
      </c>
      <c r="MA8">
        <v>0</v>
      </c>
      <c r="MB8">
        <v>0</v>
      </c>
      <c r="MC8">
        <v>1492</v>
      </c>
      <c r="MD8">
        <v>1578</v>
      </c>
      <c r="ME8">
        <v>1657</v>
      </c>
      <c r="MF8">
        <v>1693</v>
      </c>
      <c r="MG8">
        <v>1739</v>
      </c>
      <c r="MH8">
        <v>1792</v>
      </c>
      <c r="MI8">
        <v>1862</v>
      </c>
      <c r="MJ8">
        <v>1900</v>
      </c>
      <c r="MK8">
        <v>1936</v>
      </c>
      <c r="ML8">
        <v>1954</v>
      </c>
      <c r="MM8">
        <v>2003</v>
      </c>
      <c r="MN8">
        <v>2025</v>
      </c>
      <c r="MO8">
        <v>2057</v>
      </c>
      <c r="MP8">
        <v>2096</v>
      </c>
      <c r="MQ8">
        <v>2086</v>
      </c>
      <c r="MR8">
        <v>2112</v>
      </c>
      <c r="MS8">
        <v>2164</v>
      </c>
      <c r="MT8">
        <v>2143</v>
      </c>
      <c r="MU8">
        <v>2165</v>
      </c>
      <c r="MV8">
        <v>2161</v>
      </c>
      <c r="MW8">
        <v>2159</v>
      </c>
      <c r="MX8">
        <v>2160</v>
      </c>
      <c r="MY8">
        <v>2133</v>
      </c>
      <c r="MZ8">
        <v>2127</v>
      </c>
      <c r="NA8">
        <v>2112</v>
      </c>
      <c r="NB8">
        <v>2095</v>
      </c>
      <c r="NC8">
        <v>0</v>
      </c>
      <c r="ND8">
        <v>0</v>
      </c>
      <c r="NE8">
        <v>0</v>
      </c>
      <c r="NF8">
        <v>42</v>
      </c>
      <c r="NG8">
        <v>83</v>
      </c>
      <c r="NH8">
        <v>139</v>
      </c>
      <c r="NI8">
        <v>181</v>
      </c>
      <c r="NJ8">
        <v>227</v>
      </c>
      <c r="NK8">
        <v>276</v>
      </c>
      <c r="NL8">
        <v>327</v>
      </c>
      <c r="NM8">
        <v>375</v>
      </c>
      <c r="NN8">
        <v>423</v>
      </c>
      <c r="NO8">
        <v>468</v>
      </c>
      <c r="NP8">
        <v>524</v>
      </c>
      <c r="NQ8">
        <v>582</v>
      </c>
      <c r="NR8">
        <v>633</v>
      </c>
      <c r="NS8">
        <v>696</v>
      </c>
      <c r="NT8">
        <v>745</v>
      </c>
      <c r="NU8">
        <v>794</v>
      </c>
      <c r="NV8">
        <v>860</v>
      </c>
      <c r="NW8">
        <v>914</v>
      </c>
      <c r="NX8">
        <v>966</v>
      </c>
      <c r="NY8">
        <v>1019</v>
      </c>
      <c r="NZ8">
        <v>1085</v>
      </c>
      <c r="OA8">
        <v>1145</v>
      </c>
      <c r="OB8">
        <v>1196</v>
      </c>
      <c r="OC8">
        <v>1246</v>
      </c>
      <c r="OD8">
        <v>1301</v>
      </c>
      <c r="OE8">
        <v>0</v>
      </c>
      <c r="OF8">
        <v>0</v>
      </c>
      <c r="OG8">
        <v>2041</v>
      </c>
      <c r="OH8">
        <v>2311</v>
      </c>
      <c r="OI8">
        <v>2543</v>
      </c>
      <c r="OJ8">
        <v>2827</v>
      </c>
      <c r="OK8">
        <v>3101</v>
      </c>
      <c r="OL8">
        <v>3354</v>
      </c>
      <c r="OM8">
        <v>3580</v>
      </c>
      <c r="ON8">
        <v>3788</v>
      </c>
      <c r="OO8">
        <v>4024</v>
      </c>
      <c r="OP8">
        <v>4263</v>
      </c>
      <c r="OQ8">
        <v>4449</v>
      </c>
      <c r="OR8">
        <v>4624</v>
      </c>
      <c r="OS8">
        <v>4786</v>
      </c>
      <c r="OT8">
        <v>4948</v>
      </c>
      <c r="OU8">
        <v>5072</v>
      </c>
      <c r="OV8">
        <v>5211</v>
      </c>
      <c r="OW8">
        <v>5382</v>
      </c>
      <c r="OX8">
        <v>5517</v>
      </c>
      <c r="OY8">
        <v>5619</v>
      </c>
      <c r="OZ8">
        <v>5717</v>
      </c>
      <c r="PA8">
        <v>5788</v>
      </c>
      <c r="PB8">
        <v>5909</v>
      </c>
      <c r="PC8">
        <v>5943</v>
      </c>
      <c r="PD8">
        <v>6010</v>
      </c>
      <c r="PE8">
        <v>6081</v>
      </c>
      <c r="PF8">
        <v>6111</v>
      </c>
      <c r="PG8">
        <v>0</v>
      </c>
      <c r="PH8">
        <v>0</v>
      </c>
      <c r="PI8">
        <v>0</v>
      </c>
      <c r="PJ8">
        <v>44</v>
      </c>
      <c r="PK8">
        <v>95</v>
      </c>
      <c r="PL8">
        <v>150</v>
      </c>
      <c r="PM8">
        <v>202</v>
      </c>
      <c r="PN8">
        <v>266</v>
      </c>
      <c r="PO8">
        <v>322</v>
      </c>
      <c r="PP8">
        <v>400</v>
      </c>
      <c r="PQ8">
        <v>471</v>
      </c>
      <c r="PR8">
        <v>542</v>
      </c>
      <c r="PS8">
        <v>625</v>
      </c>
      <c r="PT8">
        <v>712</v>
      </c>
      <c r="PU8">
        <v>789</v>
      </c>
      <c r="PV8">
        <v>879</v>
      </c>
      <c r="PW8">
        <v>968</v>
      </c>
      <c r="PX8">
        <v>1049</v>
      </c>
      <c r="PY8">
        <v>1136</v>
      </c>
      <c r="PZ8">
        <v>1227</v>
      </c>
      <c r="QA8">
        <v>1344</v>
      </c>
      <c r="QB8">
        <v>1462</v>
      </c>
      <c r="QC8">
        <v>1577</v>
      </c>
      <c r="QD8">
        <v>1685</v>
      </c>
      <c r="QE8">
        <v>1801</v>
      </c>
      <c r="QF8">
        <v>1915</v>
      </c>
      <c r="QG8">
        <v>2030</v>
      </c>
      <c r="QH8">
        <v>2161</v>
      </c>
      <c r="QI8">
        <v>0</v>
      </c>
      <c r="QJ8">
        <v>0</v>
      </c>
      <c r="QK8">
        <v>7524</v>
      </c>
      <c r="QL8">
        <v>7950</v>
      </c>
      <c r="QM8">
        <v>8159</v>
      </c>
      <c r="QN8">
        <v>8112</v>
      </c>
      <c r="QO8">
        <v>8151</v>
      </c>
      <c r="QP8">
        <v>8075</v>
      </c>
      <c r="QQ8">
        <v>8048</v>
      </c>
      <c r="QR8">
        <v>7950</v>
      </c>
      <c r="QS8">
        <v>7899</v>
      </c>
      <c r="QT8">
        <v>7821</v>
      </c>
      <c r="QU8">
        <v>7769</v>
      </c>
      <c r="QV8">
        <v>7750</v>
      </c>
      <c r="QW8">
        <v>7718</v>
      </c>
      <c r="QX8">
        <v>7668</v>
      </c>
      <c r="QY8">
        <v>7611</v>
      </c>
      <c r="QZ8">
        <v>7567</v>
      </c>
      <c r="RA8">
        <v>7532</v>
      </c>
      <c r="RB8">
        <v>7470</v>
      </c>
      <c r="RC8">
        <v>7442</v>
      </c>
      <c r="RD8">
        <v>7429</v>
      </c>
      <c r="RE8">
        <v>7459</v>
      </c>
      <c r="RF8">
        <v>7451</v>
      </c>
      <c r="RG8">
        <v>7382</v>
      </c>
      <c r="RH8">
        <v>7335</v>
      </c>
      <c r="RI8">
        <v>7315</v>
      </c>
      <c r="RJ8">
        <v>7270</v>
      </c>
      <c r="RK8">
        <v>0</v>
      </c>
      <c r="RL8">
        <v>0</v>
      </c>
      <c r="RM8">
        <v>8320</v>
      </c>
      <c r="RN8">
        <v>8535</v>
      </c>
      <c r="RO8">
        <v>8732</v>
      </c>
      <c r="RP8">
        <v>9032</v>
      </c>
      <c r="RQ8">
        <v>9229</v>
      </c>
      <c r="RR8">
        <v>9432</v>
      </c>
      <c r="RS8">
        <v>9601</v>
      </c>
      <c r="RT8">
        <v>9804</v>
      </c>
      <c r="RU8">
        <v>9968</v>
      </c>
      <c r="RV8">
        <v>10098</v>
      </c>
      <c r="RW8">
        <v>10174</v>
      </c>
      <c r="RX8">
        <v>10236</v>
      </c>
      <c r="RY8">
        <v>10293</v>
      </c>
      <c r="RZ8">
        <v>10384</v>
      </c>
      <c r="SA8">
        <v>10388</v>
      </c>
      <c r="SB8">
        <v>10490</v>
      </c>
      <c r="SC8">
        <v>10521</v>
      </c>
      <c r="SD8">
        <v>10532</v>
      </c>
      <c r="SE8">
        <v>10523</v>
      </c>
      <c r="SF8">
        <v>10528</v>
      </c>
      <c r="SG8">
        <v>10458</v>
      </c>
      <c r="SH8">
        <v>10478</v>
      </c>
      <c r="SI8">
        <v>10453</v>
      </c>
      <c r="SJ8">
        <v>10437</v>
      </c>
      <c r="SK8">
        <v>10412</v>
      </c>
      <c r="SL8">
        <v>10381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1410000</v>
      </c>
      <c r="SU8">
        <v>1360000</v>
      </c>
      <c r="SV8">
        <v>1320000</v>
      </c>
      <c r="SW8">
        <v>1270000</v>
      </c>
      <c r="SX8">
        <v>1230000</v>
      </c>
      <c r="SY8">
        <v>1190000</v>
      </c>
      <c r="SZ8">
        <v>1140000</v>
      </c>
      <c r="TA8">
        <v>1110000</v>
      </c>
      <c r="TB8">
        <v>1070000</v>
      </c>
      <c r="TC8">
        <v>1030000</v>
      </c>
      <c r="TD8">
        <v>1000000</v>
      </c>
      <c r="TE8">
        <v>970366.85549999995</v>
      </c>
      <c r="TF8">
        <v>941252.26139999996</v>
      </c>
      <c r="TG8">
        <v>908404.66980000003</v>
      </c>
      <c r="TH8">
        <v>874722.85239999997</v>
      </c>
      <c r="TI8">
        <v>843679.58470000001</v>
      </c>
      <c r="TJ8">
        <v>813702.60349999997</v>
      </c>
      <c r="TK8">
        <v>781398.43590000004</v>
      </c>
      <c r="TL8">
        <v>754462.51450000005</v>
      </c>
      <c r="TM8">
        <v>723586.45920000004</v>
      </c>
      <c r="TN8">
        <v>694157.0429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561100.08790000004</v>
      </c>
      <c r="TW8">
        <v>607768.47250000003</v>
      </c>
      <c r="TX8">
        <v>638080.97470000002</v>
      </c>
      <c r="TY8">
        <v>663035.92420000001</v>
      </c>
      <c r="TZ8">
        <v>675657.69709999999</v>
      </c>
      <c r="UA8">
        <v>697910.99860000005</v>
      </c>
      <c r="UB8">
        <v>719377.55390000006</v>
      </c>
      <c r="UC8">
        <v>723653.88159999996</v>
      </c>
      <c r="UD8">
        <v>723396.69200000004</v>
      </c>
      <c r="UE8">
        <v>722936.92949999997</v>
      </c>
      <c r="UF8">
        <v>718811.84230000002</v>
      </c>
      <c r="UG8">
        <v>720291.27870000002</v>
      </c>
      <c r="UH8">
        <v>708742.47609999997</v>
      </c>
      <c r="UI8">
        <v>702009.38379999995</v>
      </c>
      <c r="UJ8">
        <v>693357.79650000005</v>
      </c>
      <c r="UK8">
        <v>681959.17009999999</v>
      </c>
      <c r="UL8">
        <v>665963.47829999996</v>
      </c>
      <c r="UM8">
        <v>648756.64359999995</v>
      </c>
      <c r="UN8">
        <v>638366.29429999995</v>
      </c>
      <c r="UO8">
        <v>629800.36060000001</v>
      </c>
      <c r="UP8">
        <v>606875.38859999995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484933.81140000001</v>
      </c>
      <c r="UY8">
        <v>519852.18459999998</v>
      </c>
      <c r="UZ8">
        <v>564228.64879999997</v>
      </c>
      <c r="VA8">
        <v>665674.69929999998</v>
      </c>
      <c r="VB8">
        <v>731559.97829999996</v>
      </c>
      <c r="VC8">
        <v>764719.6152</v>
      </c>
      <c r="VD8">
        <v>772059.4682</v>
      </c>
      <c r="VE8">
        <v>841985.32239999995</v>
      </c>
      <c r="VF8">
        <v>877275.73259999999</v>
      </c>
      <c r="VG8">
        <v>944639.35900000005</v>
      </c>
      <c r="VH8">
        <v>939677.85990000004</v>
      </c>
      <c r="VI8">
        <v>905010.13300000003</v>
      </c>
      <c r="VJ8">
        <v>903451.23679999996</v>
      </c>
      <c r="VK8">
        <v>913254.53399999999</v>
      </c>
      <c r="VL8">
        <v>923390.11820000003</v>
      </c>
      <c r="VM8">
        <v>941887.42539999995</v>
      </c>
      <c r="VN8">
        <v>953802.08180000004</v>
      </c>
      <c r="VO8">
        <v>941302.32050000003</v>
      </c>
      <c r="VP8">
        <v>922787.23259999999</v>
      </c>
      <c r="VQ8">
        <v>900231.04350000003</v>
      </c>
      <c r="VR8">
        <v>927150.57380000001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263523.76160000003</v>
      </c>
      <c r="WA8">
        <v>213206.92679999999</v>
      </c>
      <c r="WB8">
        <v>206997.01629999999</v>
      </c>
      <c r="WC8">
        <v>442129.54950000002</v>
      </c>
      <c r="WD8">
        <v>663389.43870000006</v>
      </c>
      <c r="WE8">
        <v>757726.37199999997</v>
      </c>
      <c r="WF8">
        <v>588525.33750000002</v>
      </c>
      <c r="WG8">
        <v>499960.84499999997</v>
      </c>
      <c r="WH8">
        <v>762769.66639999999</v>
      </c>
      <c r="WI8">
        <v>538584.05390000006</v>
      </c>
      <c r="WJ8">
        <v>849707.85210000002</v>
      </c>
      <c r="WK8">
        <v>729771.49360000005</v>
      </c>
      <c r="WL8">
        <v>431270.61670000001</v>
      </c>
      <c r="WM8">
        <v>717787.43420000002</v>
      </c>
      <c r="WN8">
        <v>783991.12959999999</v>
      </c>
      <c r="WO8">
        <v>338291.74959999998</v>
      </c>
      <c r="WP8">
        <v>547397.65300000005</v>
      </c>
      <c r="WQ8">
        <v>744035.64489999996</v>
      </c>
      <c r="WR8">
        <v>541773.52780000004</v>
      </c>
      <c r="WS8">
        <v>551041.03610000003</v>
      </c>
      <c r="WT8">
        <v>559309.08349999995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23200000</v>
      </c>
      <c r="ZG8">
        <v>23400000</v>
      </c>
      <c r="ZH8">
        <v>23200000</v>
      </c>
      <c r="ZI8">
        <v>22900000</v>
      </c>
      <c r="ZJ8">
        <v>22400000</v>
      </c>
      <c r="ZK8">
        <v>22300000</v>
      </c>
      <c r="ZL8">
        <v>21900000</v>
      </c>
      <c r="ZM8">
        <v>21600000</v>
      </c>
      <c r="ZN8">
        <v>21400000</v>
      </c>
      <c r="ZO8">
        <v>20700000</v>
      </c>
      <c r="ZP8">
        <v>20300000</v>
      </c>
      <c r="ZQ8">
        <v>20200000</v>
      </c>
      <c r="ZR8">
        <v>19400000</v>
      </c>
      <c r="ZS8">
        <v>19100000</v>
      </c>
      <c r="ZT8">
        <v>18500000</v>
      </c>
      <c r="ZU8">
        <v>17900000</v>
      </c>
      <c r="ZV8">
        <v>17400000</v>
      </c>
      <c r="ZW8">
        <v>16700000</v>
      </c>
      <c r="ZX8">
        <v>16200000</v>
      </c>
      <c r="ZY8">
        <v>15600000</v>
      </c>
      <c r="ZZ8">
        <v>15000000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15100000</v>
      </c>
      <c r="ABK8">
        <v>15600000</v>
      </c>
      <c r="ABL8">
        <v>16000000</v>
      </c>
      <c r="ABM8">
        <v>16500000</v>
      </c>
      <c r="ABN8">
        <v>17000000</v>
      </c>
      <c r="ABO8">
        <v>17200000</v>
      </c>
      <c r="ABP8">
        <v>17400000</v>
      </c>
      <c r="ABQ8">
        <v>17500000</v>
      </c>
      <c r="ABR8">
        <v>17500000</v>
      </c>
      <c r="ABS8">
        <v>17400000</v>
      </c>
      <c r="ABT8">
        <v>17400000</v>
      </c>
      <c r="ABU8">
        <v>17500000</v>
      </c>
      <c r="ABV8">
        <v>17400000</v>
      </c>
      <c r="ABW8">
        <v>17200000</v>
      </c>
      <c r="ABX8">
        <v>17000000</v>
      </c>
      <c r="ABY8">
        <v>16700000</v>
      </c>
      <c r="ABZ8">
        <v>16500000</v>
      </c>
      <c r="ACA8">
        <v>16100000</v>
      </c>
      <c r="ACB8">
        <v>15800000</v>
      </c>
      <c r="ACC8">
        <v>15600000</v>
      </c>
      <c r="ACD8">
        <v>15200000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1920000</v>
      </c>
      <c r="ADO8">
        <v>1860000</v>
      </c>
      <c r="ADP8">
        <v>1780000</v>
      </c>
      <c r="ADQ8">
        <v>1720000</v>
      </c>
      <c r="ADR8">
        <v>1650000</v>
      </c>
      <c r="ADS8">
        <v>1590000</v>
      </c>
      <c r="ADT8">
        <v>1540000</v>
      </c>
      <c r="ADU8">
        <v>1490000</v>
      </c>
      <c r="ADV8">
        <v>1440000</v>
      </c>
      <c r="ADW8">
        <v>1390000</v>
      </c>
      <c r="ADX8">
        <v>1340000</v>
      </c>
      <c r="ADY8">
        <v>1290000</v>
      </c>
      <c r="ADZ8">
        <v>1250000</v>
      </c>
      <c r="AEA8">
        <v>1210000</v>
      </c>
      <c r="AEB8">
        <v>1170000</v>
      </c>
      <c r="AEC8">
        <v>1140000</v>
      </c>
      <c r="AED8">
        <v>1100000</v>
      </c>
      <c r="AEE8">
        <v>1060000</v>
      </c>
      <c r="AEF8">
        <v>1030000</v>
      </c>
      <c r="AEG8">
        <v>992525.49129999999</v>
      </c>
      <c r="AEH8">
        <v>957689.05779999995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11000000</v>
      </c>
      <c r="AEQ8">
        <v>10900000</v>
      </c>
      <c r="AER8">
        <v>10800000</v>
      </c>
      <c r="AES8">
        <v>10700000</v>
      </c>
      <c r="AET8">
        <v>10500000</v>
      </c>
      <c r="AEU8">
        <v>10300000</v>
      </c>
      <c r="AEV8">
        <v>10000000</v>
      </c>
      <c r="AEW8">
        <v>9800000</v>
      </c>
      <c r="AEX8">
        <v>9600000</v>
      </c>
      <c r="AEY8">
        <v>9320000</v>
      </c>
      <c r="AEZ8">
        <v>9140000</v>
      </c>
      <c r="AFA8">
        <v>8900000</v>
      </c>
      <c r="AFB8">
        <v>8650000</v>
      </c>
      <c r="AFC8">
        <v>8390000</v>
      </c>
      <c r="AFD8">
        <v>8150000</v>
      </c>
      <c r="AFE8">
        <v>7860000</v>
      </c>
      <c r="AFF8">
        <v>7650000</v>
      </c>
      <c r="AFG8">
        <v>7410000</v>
      </c>
      <c r="AFH8">
        <v>7180000</v>
      </c>
      <c r="AFI8">
        <v>6950000</v>
      </c>
      <c r="AFJ8">
        <v>6730000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364.55996709999999</v>
      </c>
      <c r="AGU8">
        <v>394.88151779999998</v>
      </c>
      <c r="AGV8">
        <v>414.57626579999999</v>
      </c>
      <c r="AGW8">
        <v>430.79008529999999</v>
      </c>
      <c r="AGX8">
        <v>438.99074899999999</v>
      </c>
      <c r="AGY8">
        <v>453.44924400000002</v>
      </c>
      <c r="AGZ8">
        <v>467.39657160000002</v>
      </c>
      <c r="AHA8">
        <v>470.17500260000003</v>
      </c>
      <c r="AHB8">
        <v>470.00790050000001</v>
      </c>
      <c r="AHC8">
        <v>469.70918189999998</v>
      </c>
      <c r="AHD8">
        <v>467.02901539999999</v>
      </c>
      <c r="AHE8">
        <v>467.99024020000002</v>
      </c>
      <c r="AHF8">
        <v>460.48671059999998</v>
      </c>
      <c r="AHG8">
        <v>456.1120616</v>
      </c>
      <c r="AHH8">
        <v>450.4909212</v>
      </c>
      <c r="AHI8">
        <v>443.0849647</v>
      </c>
      <c r="AHJ8">
        <v>432.6921863</v>
      </c>
      <c r="AHK8">
        <v>421.5124998</v>
      </c>
      <c r="AHL8">
        <v>414.76164460000001</v>
      </c>
      <c r="AHM8">
        <v>409.19615540000001</v>
      </c>
      <c r="AHN8">
        <v>394.3012602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36.420424730000001</v>
      </c>
      <c r="AHW8">
        <v>39.042931039999999</v>
      </c>
      <c r="AHX8">
        <v>42.375776950000002</v>
      </c>
      <c r="AHY8">
        <v>49.994771880000002</v>
      </c>
      <c r="AHZ8">
        <v>54.943013860000001</v>
      </c>
      <c r="AIA8">
        <v>57.433432199999999</v>
      </c>
      <c r="AIB8">
        <v>57.984683859999997</v>
      </c>
      <c r="AIC8">
        <v>63.236388830000003</v>
      </c>
      <c r="AID8">
        <v>65.886836579999994</v>
      </c>
      <c r="AIE8">
        <v>70.946108229999993</v>
      </c>
      <c r="AIF8">
        <v>70.573480250000003</v>
      </c>
      <c r="AIG8">
        <v>67.969798460000007</v>
      </c>
      <c r="AIH8">
        <v>67.852719250000007</v>
      </c>
      <c r="AII8">
        <v>68.588985199999996</v>
      </c>
      <c r="AIJ8">
        <v>69.350207179999998</v>
      </c>
      <c r="AIK8">
        <v>70.739427259999999</v>
      </c>
      <c r="AIL8">
        <v>71.634264520000002</v>
      </c>
      <c r="AIM8">
        <v>70.695483589999995</v>
      </c>
      <c r="AIN8">
        <v>69.30492812</v>
      </c>
      <c r="AIO8">
        <v>67.610870160000005</v>
      </c>
      <c r="AIP8">
        <v>69.632632099999995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1.0762462610000001</v>
      </c>
      <c r="AIY8">
        <v>0.87074940199999995</v>
      </c>
      <c r="AIZ8">
        <v>0.84538776900000001</v>
      </c>
      <c r="AJA8">
        <v>1.805682614</v>
      </c>
      <c r="AJB8">
        <v>2.7093207800000001</v>
      </c>
      <c r="AJC8">
        <v>3.094598263</v>
      </c>
      <c r="AJD8">
        <v>2.4035714669999999</v>
      </c>
      <c r="AJE8">
        <v>2.0418689639999998</v>
      </c>
      <c r="AJF8">
        <v>3.1151953689999998</v>
      </c>
      <c r="AJG8">
        <v>2.1996083799999999</v>
      </c>
      <c r="AJH8">
        <v>3.4702559399999999</v>
      </c>
      <c r="AJI8">
        <v>2.980428925</v>
      </c>
      <c r="AJJ8">
        <v>1.761334105</v>
      </c>
      <c r="AJK8">
        <v>2.9314853350000001</v>
      </c>
      <c r="AJL8">
        <v>3.2018650499999999</v>
      </c>
      <c r="AJM8">
        <v>1.3816030420000001</v>
      </c>
      <c r="AJN8">
        <v>2.2356036279999998</v>
      </c>
      <c r="AJO8">
        <v>3.038684543</v>
      </c>
      <c r="AJP8">
        <v>2.212634376</v>
      </c>
      <c r="AJQ8">
        <v>2.2504834150000002</v>
      </c>
      <c r="AJR8">
        <v>2.2842505979999999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357.9820507</v>
      </c>
      <c r="AKA8">
        <v>498.7969655</v>
      </c>
      <c r="AKB8">
        <v>424.41162830000002</v>
      </c>
      <c r="AKC8">
        <v>254.63108360000001</v>
      </c>
      <c r="AKD8">
        <v>438.10650459999999</v>
      </c>
      <c r="AKE8">
        <v>601.44980390000001</v>
      </c>
      <c r="AKF8">
        <v>824.906835</v>
      </c>
      <c r="AKG8">
        <v>477.09113150000002</v>
      </c>
      <c r="AKH8">
        <v>470.788793</v>
      </c>
      <c r="AKI8">
        <v>746.33929550000005</v>
      </c>
      <c r="AKJ8">
        <v>641.47453140000005</v>
      </c>
      <c r="AKK8">
        <v>706.91806320000001</v>
      </c>
      <c r="AKL8">
        <v>678.7567143</v>
      </c>
      <c r="AKM8">
        <v>572.06627179999998</v>
      </c>
      <c r="AKN8">
        <v>562.27920329999995</v>
      </c>
      <c r="AKO8">
        <v>696.58317390000002</v>
      </c>
      <c r="AKP8">
        <v>522.60280090000003</v>
      </c>
      <c r="AKQ8">
        <v>555.63340419999997</v>
      </c>
      <c r="AKR8">
        <v>666.53691309999999</v>
      </c>
      <c r="AKS8">
        <v>652.55918569999994</v>
      </c>
      <c r="AKT8">
        <v>556.78145940000002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114.103075</v>
      </c>
      <c r="AME8">
        <v>115.10701589999999</v>
      </c>
      <c r="AMF8">
        <v>114.0350861</v>
      </c>
      <c r="AMG8">
        <v>112.81140859999999</v>
      </c>
      <c r="AMH8">
        <v>110.5439563</v>
      </c>
      <c r="AMI8">
        <v>110.015574</v>
      </c>
      <c r="AMJ8">
        <v>107.9844008</v>
      </c>
      <c r="AMK8">
        <v>106.49594260000001</v>
      </c>
      <c r="AML8">
        <v>105.3544354</v>
      </c>
      <c r="AMM8">
        <v>101.7978545</v>
      </c>
      <c r="AMN8">
        <v>100.0647259</v>
      </c>
      <c r="AMO8">
        <v>99.542175479999997</v>
      </c>
      <c r="AMP8">
        <v>95.705041919999999</v>
      </c>
      <c r="AMQ8">
        <v>93.871406010000001</v>
      </c>
      <c r="AMR8">
        <v>90.968904409999993</v>
      </c>
      <c r="AMS8">
        <v>88.237585359999997</v>
      </c>
      <c r="AMT8">
        <v>85.70723787</v>
      </c>
      <c r="AMU8">
        <v>82.170774179999995</v>
      </c>
      <c r="AMV8">
        <v>79.55304151</v>
      </c>
      <c r="AMW8">
        <v>76.691280250000005</v>
      </c>
      <c r="AMX8">
        <v>73.858226740000006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393.76940089999999</v>
      </c>
      <c r="ANG8">
        <v>301.348116</v>
      </c>
      <c r="ANH8">
        <v>361.7557319</v>
      </c>
      <c r="ANI8">
        <v>374.70057889999998</v>
      </c>
      <c r="ANJ8">
        <v>265.63755400000002</v>
      </c>
      <c r="ANK8">
        <v>276.99984000000001</v>
      </c>
      <c r="ANL8">
        <v>336.45225260000001</v>
      </c>
      <c r="ANM8">
        <v>306.32989739999999</v>
      </c>
      <c r="ANN8">
        <v>270.46585470000002</v>
      </c>
      <c r="ANO8">
        <v>333.73983099999998</v>
      </c>
      <c r="ANP8">
        <v>227.33665999999999</v>
      </c>
      <c r="ANQ8">
        <v>242.38199</v>
      </c>
      <c r="ANR8">
        <v>293.72791160000003</v>
      </c>
      <c r="ANS8">
        <v>228.443791</v>
      </c>
      <c r="ANT8">
        <v>222.44486330000001</v>
      </c>
      <c r="ANU8">
        <v>231.26918689999999</v>
      </c>
      <c r="ANV8">
        <v>271.6715969</v>
      </c>
      <c r="ANW8">
        <v>254.63760429999999</v>
      </c>
      <c r="ANX8">
        <v>172.56759579999999</v>
      </c>
      <c r="ANY8">
        <v>217.49239990000001</v>
      </c>
      <c r="ANZ8">
        <v>188.39305730000001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156.0637906</v>
      </c>
      <c r="AOI8">
        <v>161.7278805</v>
      </c>
      <c r="AOJ8">
        <v>166.14015599999999</v>
      </c>
      <c r="AOK8">
        <v>171.3505059</v>
      </c>
      <c r="AOL8">
        <v>176.24042309999999</v>
      </c>
      <c r="AOM8">
        <v>178.57282749999999</v>
      </c>
      <c r="AON8">
        <v>180.19119699999999</v>
      </c>
      <c r="AOO8">
        <v>181.07196490000001</v>
      </c>
      <c r="AOP8">
        <v>181.74856320000001</v>
      </c>
      <c r="AOQ8">
        <v>180.8769872</v>
      </c>
      <c r="AOR8">
        <v>180.42134630000001</v>
      </c>
      <c r="AOS8">
        <v>180.91447429999999</v>
      </c>
      <c r="AOT8">
        <v>180.05093479999999</v>
      </c>
      <c r="AOU8">
        <v>178.03861370000001</v>
      </c>
      <c r="AOV8">
        <v>175.86772239999999</v>
      </c>
      <c r="AOW8">
        <v>172.86586550000001</v>
      </c>
      <c r="AOX8">
        <v>171.33949699999999</v>
      </c>
      <c r="AOY8">
        <v>167.30618770000001</v>
      </c>
      <c r="AOZ8">
        <v>164.26442599999999</v>
      </c>
      <c r="APA8">
        <v>161.36406539999999</v>
      </c>
      <c r="APB8">
        <v>157.4370279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691.65978280000002</v>
      </c>
      <c r="APK8">
        <v>586.69999429999996</v>
      </c>
      <c r="APL8">
        <v>790.19380169999999</v>
      </c>
      <c r="APM8">
        <v>651.65255830000001</v>
      </c>
      <c r="APN8">
        <v>658.32333919999996</v>
      </c>
      <c r="APO8">
        <v>771.8640216</v>
      </c>
      <c r="APP8">
        <v>824.57001539999999</v>
      </c>
      <c r="APQ8">
        <v>629.71022600000003</v>
      </c>
      <c r="APR8">
        <v>801.6381993</v>
      </c>
      <c r="APS8">
        <v>683.56590559999995</v>
      </c>
      <c r="APT8">
        <v>634.16239559999997</v>
      </c>
      <c r="APU8">
        <v>677.08584470000005</v>
      </c>
      <c r="APV8">
        <v>718.95342270000003</v>
      </c>
      <c r="APW8">
        <v>835.41530209999996</v>
      </c>
      <c r="APX8">
        <v>754.90315250000003</v>
      </c>
      <c r="APY8">
        <v>764.67211710000004</v>
      </c>
      <c r="APZ8">
        <v>728.79603410000004</v>
      </c>
      <c r="AQA8">
        <v>727.44742050000002</v>
      </c>
      <c r="AQB8">
        <v>668.36905330000002</v>
      </c>
      <c r="AQC8">
        <v>655.18196799999998</v>
      </c>
      <c r="AQD8">
        <v>693.95927489999997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88.307631259999994</v>
      </c>
      <c r="ARO8">
        <v>87.271750760000003</v>
      </c>
      <c r="ARP8">
        <v>86.521351890000005</v>
      </c>
      <c r="ARQ8">
        <v>85.406475229999998</v>
      </c>
      <c r="ARR8">
        <v>84.000314290000006</v>
      </c>
      <c r="ARS8">
        <v>82.167496170000007</v>
      </c>
      <c r="ART8">
        <v>80.260409719999998</v>
      </c>
      <c r="ARU8">
        <v>78.356646949999998</v>
      </c>
      <c r="ARV8">
        <v>76.746985359999996</v>
      </c>
      <c r="ARW8">
        <v>74.540338750000004</v>
      </c>
      <c r="ARX8">
        <v>73.079856280000001</v>
      </c>
      <c r="ARY8">
        <v>71.160991780000003</v>
      </c>
      <c r="ARZ8">
        <v>69.16057533</v>
      </c>
      <c r="ASA8">
        <v>67.088810640000005</v>
      </c>
      <c r="ASB8">
        <v>65.165716369999998</v>
      </c>
      <c r="ASC8">
        <v>62.847022989999999</v>
      </c>
      <c r="ASD8">
        <v>61.133215890000002</v>
      </c>
      <c r="ASE8">
        <v>59.211024270000003</v>
      </c>
      <c r="ASF8">
        <v>57.398439089999997</v>
      </c>
      <c r="ASG8">
        <v>55.593156520000001</v>
      </c>
      <c r="ASH8">
        <v>53.813239930000002</v>
      </c>
    </row>
    <row r="9" spans="1:1178" x14ac:dyDescent="0.25">
      <c r="A9">
        <v>5</v>
      </c>
      <c r="B9">
        <v>22400</v>
      </c>
      <c r="C9">
        <v>0</v>
      </c>
      <c r="D9">
        <v>0</v>
      </c>
      <c r="E9">
        <v>0</v>
      </c>
      <c r="F9">
        <v>236</v>
      </c>
      <c r="G9">
        <v>266</v>
      </c>
      <c r="H9">
        <v>264</v>
      </c>
      <c r="I9">
        <v>238</v>
      </c>
      <c r="J9">
        <v>272</v>
      </c>
      <c r="K9">
        <v>319</v>
      </c>
      <c r="L9">
        <v>267</v>
      </c>
      <c r="M9">
        <v>289</v>
      </c>
      <c r="N9">
        <v>308</v>
      </c>
      <c r="O9">
        <v>276</v>
      </c>
      <c r="P9">
        <v>295</v>
      </c>
      <c r="Q9">
        <v>284</v>
      </c>
      <c r="R9">
        <v>292</v>
      </c>
      <c r="S9">
        <v>272</v>
      </c>
      <c r="T9">
        <v>295</v>
      </c>
      <c r="U9">
        <v>286</v>
      </c>
      <c r="V9">
        <v>260</v>
      </c>
      <c r="W9">
        <v>281</v>
      </c>
      <c r="X9">
        <v>322</v>
      </c>
      <c r="Y9">
        <v>261</v>
      </c>
      <c r="Z9">
        <v>314</v>
      </c>
      <c r="AA9">
        <v>266</v>
      </c>
      <c r="AB9">
        <v>278</v>
      </c>
      <c r="AC9">
        <v>262</v>
      </c>
      <c r="AD9">
        <v>292</v>
      </c>
      <c r="AE9">
        <v>0</v>
      </c>
      <c r="AF9">
        <v>0</v>
      </c>
      <c r="AG9">
        <v>0</v>
      </c>
      <c r="AH9">
        <v>64</v>
      </c>
      <c r="AI9">
        <v>55</v>
      </c>
      <c r="AJ9">
        <v>60</v>
      </c>
      <c r="AK9">
        <v>90</v>
      </c>
      <c r="AL9">
        <v>86</v>
      </c>
      <c r="AM9">
        <v>74</v>
      </c>
      <c r="AN9">
        <v>80</v>
      </c>
      <c r="AO9">
        <v>90</v>
      </c>
      <c r="AP9">
        <v>86</v>
      </c>
      <c r="AQ9">
        <v>100</v>
      </c>
      <c r="AR9">
        <v>109</v>
      </c>
      <c r="AS9">
        <v>109</v>
      </c>
      <c r="AT9">
        <v>108</v>
      </c>
      <c r="AU9">
        <v>98</v>
      </c>
      <c r="AV9">
        <v>109</v>
      </c>
      <c r="AW9">
        <v>131</v>
      </c>
      <c r="AX9">
        <v>120</v>
      </c>
      <c r="AY9">
        <v>128</v>
      </c>
      <c r="AZ9">
        <v>124</v>
      </c>
      <c r="BA9">
        <v>134</v>
      </c>
      <c r="BB9">
        <v>128</v>
      </c>
      <c r="BC9">
        <v>157</v>
      </c>
      <c r="BD9">
        <v>168</v>
      </c>
      <c r="BE9">
        <v>141</v>
      </c>
      <c r="BF9">
        <v>139</v>
      </c>
      <c r="BG9">
        <v>0</v>
      </c>
      <c r="BH9">
        <v>0</v>
      </c>
      <c r="BI9">
        <v>0</v>
      </c>
      <c r="BJ9">
        <v>160</v>
      </c>
      <c r="BK9">
        <v>183</v>
      </c>
      <c r="BL9">
        <v>152</v>
      </c>
      <c r="BM9">
        <v>151</v>
      </c>
      <c r="BN9">
        <v>158</v>
      </c>
      <c r="BO9">
        <v>178</v>
      </c>
      <c r="BP9">
        <v>178</v>
      </c>
      <c r="BQ9">
        <v>183</v>
      </c>
      <c r="BR9">
        <v>160</v>
      </c>
      <c r="BS9">
        <v>162</v>
      </c>
      <c r="BT9">
        <v>162</v>
      </c>
      <c r="BU9">
        <v>166</v>
      </c>
      <c r="BV9">
        <v>197</v>
      </c>
      <c r="BW9">
        <v>188</v>
      </c>
      <c r="BX9">
        <v>209</v>
      </c>
      <c r="BY9">
        <v>177</v>
      </c>
      <c r="BZ9">
        <v>185</v>
      </c>
      <c r="CA9">
        <v>186</v>
      </c>
      <c r="CB9">
        <v>186</v>
      </c>
      <c r="CC9">
        <v>212</v>
      </c>
      <c r="CD9">
        <v>213</v>
      </c>
      <c r="CE9">
        <v>200</v>
      </c>
      <c r="CF9">
        <v>199</v>
      </c>
      <c r="CG9">
        <v>198</v>
      </c>
      <c r="CH9">
        <v>206</v>
      </c>
      <c r="CI9">
        <v>0</v>
      </c>
      <c r="CJ9">
        <v>0</v>
      </c>
      <c r="CK9">
        <v>0</v>
      </c>
      <c r="CL9">
        <v>33</v>
      </c>
      <c r="CM9">
        <v>35</v>
      </c>
      <c r="CN9">
        <v>30</v>
      </c>
      <c r="CO9">
        <v>39</v>
      </c>
      <c r="CP9">
        <v>28</v>
      </c>
      <c r="CQ9">
        <v>40</v>
      </c>
      <c r="CR9">
        <v>36</v>
      </c>
      <c r="CS9">
        <v>28</v>
      </c>
      <c r="CT9">
        <v>38</v>
      </c>
      <c r="CU9">
        <v>35</v>
      </c>
      <c r="CV9">
        <v>40</v>
      </c>
      <c r="CW9">
        <v>34</v>
      </c>
      <c r="CX9">
        <v>41</v>
      </c>
      <c r="CY9">
        <v>34</v>
      </c>
      <c r="CZ9">
        <v>42</v>
      </c>
      <c r="DA9">
        <v>36</v>
      </c>
      <c r="DB9">
        <v>43</v>
      </c>
      <c r="DC9">
        <v>49</v>
      </c>
      <c r="DD9">
        <v>41</v>
      </c>
      <c r="DE9">
        <v>37</v>
      </c>
      <c r="DF9">
        <v>44</v>
      </c>
      <c r="DG9">
        <v>42</v>
      </c>
      <c r="DH9">
        <v>34</v>
      </c>
      <c r="DI9">
        <v>52</v>
      </c>
      <c r="DJ9">
        <v>48</v>
      </c>
      <c r="DK9">
        <v>0</v>
      </c>
      <c r="DL9">
        <v>0</v>
      </c>
      <c r="DM9">
        <v>0</v>
      </c>
      <c r="DN9">
        <v>0</v>
      </c>
      <c r="DO9">
        <v>2</v>
      </c>
      <c r="DP9">
        <v>0</v>
      </c>
      <c r="DQ9">
        <v>2</v>
      </c>
      <c r="DR9">
        <v>3</v>
      </c>
      <c r="DS9">
        <v>1</v>
      </c>
      <c r="DT9">
        <v>1</v>
      </c>
      <c r="DU9">
        <v>6</v>
      </c>
      <c r="DV9">
        <v>2</v>
      </c>
      <c r="DW9">
        <v>5</v>
      </c>
      <c r="DX9">
        <v>1</v>
      </c>
      <c r="DY9">
        <v>1</v>
      </c>
      <c r="DZ9">
        <v>3</v>
      </c>
      <c r="EA9">
        <v>5</v>
      </c>
      <c r="EB9">
        <v>6</v>
      </c>
      <c r="EC9">
        <v>5</v>
      </c>
      <c r="ED9">
        <v>5</v>
      </c>
      <c r="EE9">
        <v>5</v>
      </c>
      <c r="EF9">
        <v>5</v>
      </c>
      <c r="EG9">
        <v>6</v>
      </c>
      <c r="EH9">
        <v>11</v>
      </c>
      <c r="EI9">
        <v>12</v>
      </c>
      <c r="EJ9">
        <v>8</v>
      </c>
      <c r="EK9">
        <v>12</v>
      </c>
      <c r="EL9">
        <v>6</v>
      </c>
      <c r="EM9">
        <v>0</v>
      </c>
      <c r="EN9">
        <v>0</v>
      </c>
      <c r="EO9">
        <v>0</v>
      </c>
      <c r="EP9">
        <v>5</v>
      </c>
      <c r="EQ9">
        <v>0</v>
      </c>
      <c r="ER9">
        <v>5</v>
      </c>
      <c r="ES9">
        <v>10</v>
      </c>
      <c r="ET9">
        <v>5</v>
      </c>
      <c r="EU9">
        <v>10</v>
      </c>
      <c r="EV9">
        <v>0</v>
      </c>
      <c r="EW9">
        <v>15</v>
      </c>
      <c r="EX9">
        <v>30</v>
      </c>
      <c r="EY9">
        <v>5</v>
      </c>
      <c r="EZ9">
        <v>15</v>
      </c>
      <c r="FA9">
        <v>0</v>
      </c>
      <c r="FB9">
        <v>10</v>
      </c>
      <c r="FC9">
        <v>15</v>
      </c>
      <c r="FD9">
        <v>10</v>
      </c>
      <c r="FE9">
        <v>40</v>
      </c>
      <c r="FF9">
        <v>20</v>
      </c>
      <c r="FG9">
        <v>20</v>
      </c>
      <c r="FH9">
        <v>20</v>
      </c>
      <c r="FI9">
        <v>20</v>
      </c>
      <c r="FJ9">
        <v>15</v>
      </c>
      <c r="FK9">
        <v>35</v>
      </c>
      <c r="FL9">
        <v>75</v>
      </c>
      <c r="FM9">
        <v>45</v>
      </c>
      <c r="FN9">
        <v>30</v>
      </c>
      <c r="FO9">
        <v>0</v>
      </c>
      <c r="FP9">
        <v>0</v>
      </c>
      <c r="FQ9">
        <v>5644</v>
      </c>
      <c r="FR9">
        <v>6071</v>
      </c>
      <c r="FS9">
        <v>6370</v>
      </c>
      <c r="FT9">
        <v>6648</v>
      </c>
      <c r="FU9">
        <v>6869</v>
      </c>
      <c r="FV9">
        <v>7169</v>
      </c>
      <c r="FW9">
        <v>7441</v>
      </c>
      <c r="FX9">
        <v>7634</v>
      </c>
      <c r="FY9">
        <v>7822</v>
      </c>
      <c r="FZ9">
        <v>7988</v>
      </c>
      <c r="GA9">
        <v>8136</v>
      </c>
      <c r="GB9">
        <v>8215</v>
      </c>
      <c r="GC9">
        <v>8338</v>
      </c>
      <c r="GD9">
        <v>8395</v>
      </c>
      <c r="GE9">
        <v>8466</v>
      </c>
      <c r="GF9">
        <v>8512</v>
      </c>
      <c r="GG9">
        <v>8564</v>
      </c>
      <c r="GH9">
        <v>8594</v>
      </c>
      <c r="GI9">
        <v>8643</v>
      </c>
      <c r="GJ9">
        <v>8676</v>
      </c>
      <c r="GK9">
        <v>8698</v>
      </c>
      <c r="GL9">
        <v>8743</v>
      </c>
      <c r="GM9">
        <v>8693</v>
      </c>
      <c r="GN9">
        <v>8723</v>
      </c>
      <c r="GO9">
        <v>8704</v>
      </c>
      <c r="GP9">
        <v>8697</v>
      </c>
      <c r="GQ9">
        <v>0</v>
      </c>
      <c r="GR9">
        <v>0</v>
      </c>
      <c r="GS9">
        <v>622</v>
      </c>
      <c r="GT9">
        <v>722</v>
      </c>
      <c r="GU9">
        <v>870</v>
      </c>
      <c r="GV9">
        <v>994</v>
      </c>
      <c r="GW9">
        <v>1141</v>
      </c>
      <c r="GX9">
        <v>1268</v>
      </c>
      <c r="GY9">
        <v>1396</v>
      </c>
      <c r="GZ9">
        <v>1536</v>
      </c>
      <c r="HA9">
        <v>1650</v>
      </c>
      <c r="HB9">
        <v>1775</v>
      </c>
      <c r="HC9">
        <v>1871</v>
      </c>
      <c r="HD9">
        <v>2000</v>
      </c>
      <c r="HE9">
        <v>2113</v>
      </c>
      <c r="HF9">
        <v>2222</v>
      </c>
      <c r="HG9">
        <v>2296</v>
      </c>
      <c r="HH9">
        <v>2403</v>
      </c>
      <c r="HI9">
        <v>2505</v>
      </c>
      <c r="HJ9">
        <v>2597</v>
      </c>
      <c r="HK9">
        <v>2677</v>
      </c>
      <c r="HL9">
        <v>2731</v>
      </c>
      <c r="HM9">
        <v>2807</v>
      </c>
      <c r="HN9">
        <v>2868</v>
      </c>
      <c r="HO9">
        <v>2965</v>
      </c>
      <c r="HP9">
        <v>2974</v>
      </c>
      <c r="HQ9">
        <v>3026</v>
      </c>
      <c r="HR9">
        <v>3073</v>
      </c>
      <c r="HS9">
        <v>0</v>
      </c>
      <c r="HT9">
        <v>0</v>
      </c>
      <c r="HU9">
        <v>52</v>
      </c>
      <c r="HV9">
        <v>56</v>
      </c>
      <c r="HW9">
        <v>62</v>
      </c>
      <c r="HX9">
        <v>75</v>
      </c>
      <c r="HY9">
        <v>81</v>
      </c>
      <c r="HZ9">
        <v>92</v>
      </c>
      <c r="IA9">
        <v>102</v>
      </c>
      <c r="IB9">
        <v>105</v>
      </c>
      <c r="IC9">
        <v>116</v>
      </c>
      <c r="ID9">
        <v>127</v>
      </c>
      <c r="IE9">
        <v>138</v>
      </c>
      <c r="IF9">
        <v>152</v>
      </c>
      <c r="IG9">
        <v>165</v>
      </c>
      <c r="IH9">
        <v>181</v>
      </c>
      <c r="II9">
        <v>189</v>
      </c>
      <c r="IJ9">
        <v>197</v>
      </c>
      <c r="IK9">
        <v>215</v>
      </c>
      <c r="IL9">
        <v>234</v>
      </c>
      <c r="IM9">
        <v>250</v>
      </c>
      <c r="IN9">
        <v>253</v>
      </c>
      <c r="IO9">
        <v>270</v>
      </c>
      <c r="IP9">
        <v>276</v>
      </c>
      <c r="IQ9">
        <v>274</v>
      </c>
      <c r="IR9">
        <v>289</v>
      </c>
      <c r="IS9">
        <v>284</v>
      </c>
      <c r="IT9">
        <v>310</v>
      </c>
      <c r="IU9">
        <v>0</v>
      </c>
      <c r="IV9">
        <v>0</v>
      </c>
      <c r="IW9">
        <v>2</v>
      </c>
      <c r="IX9">
        <v>1</v>
      </c>
      <c r="IY9">
        <v>3</v>
      </c>
      <c r="IZ9">
        <v>2</v>
      </c>
      <c r="JA9">
        <v>2</v>
      </c>
      <c r="JB9">
        <v>4</v>
      </c>
      <c r="JC9">
        <v>3</v>
      </c>
      <c r="JD9">
        <v>4</v>
      </c>
      <c r="JE9">
        <v>7</v>
      </c>
      <c r="JF9">
        <v>3</v>
      </c>
      <c r="JG9">
        <v>7</v>
      </c>
      <c r="JH9">
        <v>5</v>
      </c>
      <c r="JI9">
        <v>6</v>
      </c>
      <c r="JJ9">
        <v>7</v>
      </c>
      <c r="JK9">
        <v>9</v>
      </c>
      <c r="JL9">
        <v>13</v>
      </c>
      <c r="JM9">
        <v>10</v>
      </c>
      <c r="JN9">
        <v>10</v>
      </c>
      <c r="JO9">
        <v>11</v>
      </c>
      <c r="JP9">
        <v>10</v>
      </c>
      <c r="JQ9">
        <v>12</v>
      </c>
      <c r="JR9">
        <v>20</v>
      </c>
      <c r="JS9">
        <v>25</v>
      </c>
      <c r="JT9">
        <v>18</v>
      </c>
      <c r="JU9">
        <v>21</v>
      </c>
      <c r="JV9">
        <v>22</v>
      </c>
      <c r="JW9">
        <v>0</v>
      </c>
      <c r="JX9">
        <v>0</v>
      </c>
      <c r="JY9">
        <v>0</v>
      </c>
      <c r="JZ9">
        <v>4</v>
      </c>
      <c r="KA9">
        <v>8</v>
      </c>
      <c r="KB9">
        <v>13</v>
      </c>
      <c r="KC9">
        <v>24</v>
      </c>
      <c r="KD9">
        <v>32</v>
      </c>
      <c r="KE9">
        <v>40</v>
      </c>
      <c r="KF9">
        <v>50</v>
      </c>
      <c r="KG9">
        <v>66</v>
      </c>
      <c r="KH9">
        <v>84</v>
      </c>
      <c r="KI9">
        <v>100</v>
      </c>
      <c r="KJ9">
        <v>113</v>
      </c>
      <c r="KK9">
        <v>132</v>
      </c>
      <c r="KL9">
        <v>148</v>
      </c>
      <c r="KM9">
        <v>167</v>
      </c>
      <c r="KN9">
        <v>188</v>
      </c>
      <c r="KO9">
        <v>213</v>
      </c>
      <c r="KP9">
        <v>230</v>
      </c>
      <c r="KQ9">
        <v>253</v>
      </c>
      <c r="KR9">
        <v>281</v>
      </c>
      <c r="KS9">
        <v>308</v>
      </c>
      <c r="KT9">
        <v>337</v>
      </c>
      <c r="KU9">
        <v>367</v>
      </c>
      <c r="KV9">
        <v>401</v>
      </c>
      <c r="KW9">
        <v>434</v>
      </c>
      <c r="KX9">
        <v>452</v>
      </c>
      <c r="KY9">
        <v>0</v>
      </c>
      <c r="KZ9">
        <v>0</v>
      </c>
      <c r="LA9">
        <v>0</v>
      </c>
      <c r="LB9">
        <v>251</v>
      </c>
      <c r="LC9">
        <v>507</v>
      </c>
      <c r="LD9">
        <v>769</v>
      </c>
      <c r="LE9">
        <v>968</v>
      </c>
      <c r="LF9">
        <v>1217</v>
      </c>
      <c r="LG9">
        <v>1430</v>
      </c>
      <c r="LH9">
        <v>1647</v>
      </c>
      <c r="LI9">
        <v>1865</v>
      </c>
      <c r="LJ9">
        <v>2064</v>
      </c>
      <c r="LK9">
        <v>2256</v>
      </c>
      <c r="LL9">
        <v>2469</v>
      </c>
      <c r="LM9">
        <v>2670</v>
      </c>
      <c r="LN9">
        <v>2875</v>
      </c>
      <c r="LO9">
        <v>3088</v>
      </c>
      <c r="LP9">
        <v>3303</v>
      </c>
      <c r="LQ9">
        <v>3505</v>
      </c>
      <c r="LR9">
        <v>3725</v>
      </c>
      <c r="LS9">
        <v>3902</v>
      </c>
      <c r="LT9">
        <v>4115</v>
      </c>
      <c r="LU9">
        <v>4308</v>
      </c>
      <c r="LV9">
        <v>4530</v>
      </c>
      <c r="LW9">
        <v>4734</v>
      </c>
      <c r="LX9">
        <v>4924</v>
      </c>
      <c r="LY9">
        <v>5122</v>
      </c>
      <c r="LZ9">
        <v>5330</v>
      </c>
      <c r="MA9">
        <v>0</v>
      </c>
      <c r="MB9">
        <v>0</v>
      </c>
      <c r="MC9">
        <v>1536</v>
      </c>
      <c r="MD9">
        <v>1594</v>
      </c>
      <c r="ME9">
        <v>1683</v>
      </c>
      <c r="MF9">
        <v>1729</v>
      </c>
      <c r="MG9">
        <v>1765</v>
      </c>
      <c r="MH9">
        <v>1813</v>
      </c>
      <c r="MI9">
        <v>1863</v>
      </c>
      <c r="MJ9">
        <v>1922</v>
      </c>
      <c r="MK9">
        <v>1980</v>
      </c>
      <c r="ML9">
        <v>2030</v>
      </c>
      <c r="MM9">
        <v>2082</v>
      </c>
      <c r="MN9">
        <v>2111</v>
      </c>
      <c r="MO9">
        <v>2156</v>
      </c>
      <c r="MP9">
        <v>2213</v>
      </c>
      <c r="MQ9">
        <v>2262</v>
      </c>
      <c r="MR9">
        <v>2356</v>
      </c>
      <c r="MS9">
        <v>2376</v>
      </c>
      <c r="MT9">
        <v>2412</v>
      </c>
      <c r="MU9">
        <v>2447</v>
      </c>
      <c r="MV9">
        <v>2478</v>
      </c>
      <c r="MW9">
        <v>2530</v>
      </c>
      <c r="MX9">
        <v>2563</v>
      </c>
      <c r="MY9">
        <v>2579</v>
      </c>
      <c r="MZ9">
        <v>2609</v>
      </c>
      <c r="NA9">
        <v>2633</v>
      </c>
      <c r="NB9">
        <v>2662</v>
      </c>
      <c r="NC9">
        <v>0</v>
      </c>
      <c r="ND9">
        <v>0</v>
      </c>
      <c r="NE9">
        <v>0</v>
      </c>
      <c r="NF9">
        <v>33</v>
      </c>
      <c r="NG9">
        <v>68</v>
      </c>
      <c r="NH9">
        <v>98</v>
      </c>
      <c r="NI9">
        <v>137</v>
      </c>
      <c r="NJ9">
        <v>165</v>
      </c>
      <c r="NK9">
        <v>205</v>
      </c>
      <c r="NL9">
        <v>241</v>
      </c>
      <c r="NM9">
        <v>269</v>
      </c>
      <c r="NN9">
        <v>307</v>
      </c>
      <c r="NO9">
        <v>342</v>
      </c>
      <c r="NP9">
        <v>382</v>
      </c>
      <c r="NQ9">
        <v>416</v>
      </c>
      <c r="NR9">
        <v>457</v>
      </c>
      <c r="NS9">
        <v>491</v>
      </c>
      <c r="NT9">
        <v>533</v>
      </c>
      <c r="NU9">
        <v>569</v>
      </c>
      <c r="NV9">
        <v>612</v>
      </c>
      <c r="NW9">
        <v>661</v>
      </c>
      <c r="NX9">
        <v>702</v>
      </c>
      <c r="NY9">
        <v>739</v>
      </c>
      <c r="NZ9">
        <v>783</v>
      </c>
      <c r="OA9">
        <v>825</v>
      </c>
      <c r="OB9">
        <v>859</v>
      </c>
      <c r="OC9">
        <v>911</v>
      </c>
      <c r="OD9">
        <v>959</v>
      </c>
      <c r="OE9">
        <v>0</v>
      </c>
      <c r="OF9">
        <v>0</v>
      </c>
      <c r="OG9">
        <v>2162</v>
      </c>
      <c r="OH9">
        <v>2284</v>
      </c>
      <c r="OI9">
        <v>2437</v>
      </c>
      <c r="OJ9">
        <v>2581</v>
      </c>
      <c r="OK9">
        <v>2680</v>
      </c>
      <c r="OL9">
        <v>2810</v>
      </c>
      <c r="OM9">
        <v>3004</v>
      </c>
      <c r="ON9">
        <v>3139</v>
      </c>
      <c r="OO9">
        <v>3287</v>
      </c>
      <c r="OP9">
        <v>3452</v>
      </c>
      <c r="OQ9">
        <v>3576</v>
      </c>
      <c r="OR9">
        <v>3706</v>
      </c>
      <c r="OS9">
        <v>3824</v>
      </c>
      <c r="OT9">
        <v>3941</v>
      </c>
      <c r="OU9">
        <v>4053</v>
      </c>
      <c r="OV9">
        <v>4173</v>
      </c>
      <c r="OW9">
        <v>4263</v>
      </c>
      <c r="OX9">
        <v>4336</v>
      </c>
      <c r="OY9">
        <v>4426</v>
      </c>
      <c r="OZ9">
        <v>4551</v>
      </c>
      <c r="PA9">
        <v>4602</v>
      </c>
      <c r="PB9">
        <v>4709</v>
      </c>
      <c r="PC9">
        <v>4724</v>
      </c>
      <c r="PD9">
        <v>4750</v>
      </c>
      <c r="PE9">
        <v>4793</v>
      </c>
      <c r="PF9">
        <v>4887</v>
      </c>
      <c r="PG9">
        <v>0</v>
      </c>
      <c r="PH9">
        <v>0</v>
      </c>
      <c r="PI9">
        <v>0</v>
      </c>
      <c r="PJ9">
        <v>64</v>
      </c>
      <c r="PK9">
        <v>119</v>
      </c>
      <c r="PL9">
        <v>179</v>
      </c>
      <c r="PM9">
        <v>269</v>
      </c>
      <c r="PN9">
        <v>355</v>
      </c>
      <c r="PO9">
        <v>429</v>
      </c>
      <c r="PP9">
        <v>509</v>
      </c>
      <c r="PQ9">
        <v>599</v>
      </c>
      <c r="PR9">
        <v>685</v>
      </c>
      <c r="PS9">
        <v>785</v>
      </c>
      <c r="PT9">
        <v>894</v>
      </c>
      <c r="PU9">
        <v>1003</v>
      </c>
      <c r="PV9">
        <v>1111</v>
      </c>
      <c r="PW9">
        <v>1209</v>
      </c>
      <c r="PX9">
        <v>1318</v>
      </c>
      <c r="PY9">
        <v>1449</v>
      </c>
      <c r="PZ9">
        <v>1569</v>
      </c>
      <c r="QA9">
        <v>1697</v>
      </c>
      <c r="QB9">
        <v>1821</v>
      </c>
      <c r="QC9">
        <v>1955</v>
      </c>
      <c r="QD9">
        <v>2083</v>
      </c>
      <c r="QE9">
        <v>2240</v>
      </c>
      <c r="QF9">
        <v>2408</v>
      </c>
      <c r="QG9">
        <v>2549</v>
      </c>
      <c r="QH9">
        <v>2688</v>
      </c>
      <c r="QI9">
        <v>0</v>
      </c>
      <c r="QJ9">
        <v>0</v>
      </c>
      <c r="QK9">
        <v>7492</v>
      </c>
      <c r="QL9">
        <v>8131</v>
      </c>
      <c r="QM9">
        <v>8625</v>
      </c>
      <c r="QN9">
        <v>9027</v>
      </c>
      <c r="QO9">
        <v>9308</v>
      </c>
      <c r="QP9">
        <v>9538</v>
      </c>
      <c r="QQ9">
        <v>9749</v>
      </c>
      <c r="QR9">
        <v>9953</v>
      </c>
      <c r="QS9">
        <v>10184</v>
      </c>
      <c r="QT9">
        <v>10357</v>
      </c>
      <c r="QU9">
        <v>10546</v>
      </c>
      <c r="QV9">
        <v>10610</v>
      </c>
      <c r="QW9">
        <v>10750</v>
      </c>
      <c r="QX9">
        <v>10862</v>
      </c>
      <c r="QY9">
        <v>10942</v>
      </c>
      <c r="QZ9">
        <v>10987</v>
      </c>
      <c r="RA9">
        <v>10993</v>
      </c>
      <c r="RB9">
        <v>11053</v>
      </c>
      <c r="RC9">
        <v>11067</v>
      </c>
      <c r="RD9">
        <v>11166</v>
      </c>
      <c r="RE9">
        <v>11200</v>
      </c>
      <c r="RF9">
        <v>11229</v>
      </c>
      <c r="RG9">
        <v>11205</v>
      </c>
      <c r="RH9">
        <v>11188</v>
      </c>
      <c r="RI9">
        <v>11235</v>
      </c>
      <c r="RJ9">
        <v>11342</v>
      </c>
      <c r="RK9">
        <v>0</v>
      </c>
      <c r="RL9">
        <v>0</v>
      </c>
      <c r="RM9">
        <v>8388</v>
      </c>
      <c r="RN9">
        <v>8193</v>
      </c>
      <c r="RO9">
        <v>7992</v>
      </c>
      <c r="RP9">
        <v>7875</v>
      </c>
      <c r="RQ9">
        <v>7780</v>
      </c>
      <c r="RR9">
        <v>7704</v>
      </c>
      <c r="RS9">
        <v>7637</v>
      </c>
      <c r="RT9">
        <v>7551</v>
      </c>
      <c r="RU9">
        <v>7508</v>
      </c>
      <c r="RV9">
        <v>7458</v>
      </c>
      <c r="RW9">
        <v>7377</v>
      </c>
      <c r="RX9">
        <v>7348</v>
      </c>
      <c r="RY9">
        <v>7245</v>
      </c>
      <c r="RZ9">
        <v>7215</v>
      </c>
      <c r="SA9">
        <v>7232</v>
      </c>
      <c r="SB9">
        <v>7218</v>
      </c>
      <c r="SC9">
        <v>7262</v>
      </c>
      <c r="SD9">
        <v>7276</v>
      </c>
      <c r="SE9">
        <v>7276</v>
      </c>
      <c r="SF9">
        <v>7264</v>
      </c>
      <c r="SG9">
        <v>7262</v>
      </c>
      <c r="SH9">
        <v>7195</v>
      </c>
      <c r="SI9">
        <v>7155</v>
      </c>
      <c r="SJ9">
        <v>7161</v>
      </c>
      <c r="SK9">
        <v>7182</v>
      </c>
      <c r="SL9">
        <v>7177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700735.60919999995</v>
      </c>
      <c r="SU9">
        <v>706138.16879999998</v>
      </c>
      <c r="SV9">
        <v>703352.95010000002</v>
      </c>
      <c r="SW9">
        <v>699683.68070000003</v>
      </c>
      <c r="SX9">
        <v>693720.87710000004</v>
      </c>
      <c r="SY9">
        <v>685994.16799999995</v>
      </c>
      <c r="SZ9">
        <v>672480.70299999998</v>
      </c>
      <c r="TA9">
        <v>662669.41269999999</v>
      </c>
      <c r="TB9">
        <v>647766.53839999996</v>
      </c>
      <c r="TC9">
        <v>634218.41650000005</v>
      </c>
      <c r="TD9">
        <v>619091.69070000004</v>
      </c>
      <c r="TE9">
        <v>604731.78229999996</v>
      </c>
      <c r="TF9">
        <v>589174.93160000001</v>
      </c>
      <c r="TG9">
        <v>575275.92440000002</v>
      </c>
      <c r="TH9">
        <v>560652.81180000002</v>
      </c>
      <c r="TI9">
        <v>545703.37520000001</v>
      </c>
      <c r="TJ9">
        <v>532550.12410000002</v>
      </c>
      <c r="TK9">
        <v>514082.08169999998</v>
      </c>
      <c r="TL9">
        <v>500831.26789999998</v>
      </c>
      <c r="TM9">
        <v>485184.83730000001</v>
      </c>
      <c r="TN9">
        <v>470674.40590000001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238676.84169999999</v>
      </c>
      <c r="TW9">
        <v>255116.89610000001</v>
      </c>
      <c r="TX9">
        <v>272525.90789999999</v>
      </c>
      <c r="TY9">
        <v>284225.67</v>
      </c>
      <c r="TZ9">
        <v>296852.34730000002</v>
      </c>
      <c r="UA9">
        <v>303793.6507</v>
      </c>
      <c r="UB9">
        <v>315280.91070000001</v>
      </c>
      <c r="UC9">
        <v>323392.50689999998</v>
      </c>
      <c r="UD9">
        <v>330169.7537</v>
      </c>
      <c r="UE9">
        <v>331228.64669999998</v>
      </c>
      <c r="UF9">
        <v>336567.79119999998</v>
      </c>
      <c r="UG9">
        <v>340635.01409999997</v>
      </c>
      <c r="UH9">
        <v>342859.57459999999</v>
      </c>
      <c r="UI9">
        <v>343127.46269999997</v>
      </c>
      <c r="UJ9">
        <v>339853.37180000002</v>
      </c>
      <c r="UK9">
        <v>339136.91940000001</v>
      </c>
      <c r="UL9">
        <v>336414.40259999997</v>
      </c>
      <c r="UM9">
        <v>337662.55829999998</v>
      </c>
      <c r="UN9">
        <v>328822.81910000002</v>
      </c>
      <c r="UO9">
        <v>324827.4203</v>
      </c>
      <c r="UP9">
        <v>320264.71639999998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306272.63</v>
      </c>
      <c r="UY9">
        <v>329672.9449</v>
      </c>
      <c r="UZ9">
        <v>329484.6679</v>
      </c>
      <c r="VA9">
        <v>353400.10609999998</v>
      </c>
      <c r="VB9">
        <v>375642.8982</v>
      </c>
      <c r="VC9">
        <v>396290.19150000002</v>
      </c>
      <c r="VD9">
        <v>423780.14010000002</v>
      </c>
      <c r="VE9">
        <v>446625.72249999997</v>
      </c>
      <c r="VF9">
        <v>475664.93540000002</v>
      </c>
      <c r="VG9">
        <v>482222.13589999999</v>
      </c>
      <c r="VH9">
        <v>487993.83970000001</v>
      </c>
      <c r="VI9">
        <v>517070.00900000002</v>
      </c>
      <c r="VJ9">
        <v>546373.36699999997</v>
      </c>
      <c r="VK9">
        <v>566730.32010000001</v>
      </c>
      <c r="VL9">
        <v>556826.29500000004</v>
      </c>
      <c r="VM9">
        <v>576933.49580000003</v>
      </c>
      <c r="VN9">
        <v>572576.93220000004</v>
      </c>
      <c r="VO9">
        <v>551871.67370000004</v>
      </c>
      <c r="VP9">
        <v>565129.73459999997</v>
      </c>
      <c r="VQ9">
        <v>539177.09089999995</v>
      </c>
      <c r="VR9">
        <v>571396.47939999995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125429.8057</v>
      </c>
      <c r="WA9">
        <v>91332.382800000007</v>
      </c>
      <c r="WB9">
        <v>118229.6217</v>
      </c>
      <c r="WC9">
        <v>200875.57089999999</v>
      </c>
      <c r="WD9">
        <v>83582.068350000001</v>
      </c>
      <c r="WE9">
        <v>189344.4914</v>
      </c>
      <c r="WF9">
        <v>131306.85949999999</v>
      </c>
      <c r="WG9">
        <v>152978.86540000001</v>
      </c>
      <c r="WH9">
        <v>173277.03200000001</v>
      </c>
      <c r="WI9">
        <v>216295.87909999999</v>
      </c>
      <c r="WJ9">
        <v>303327.55430000002</v>
      </c>
      <c r="WK9">
        <v>226532.90090000001</v>
      </c>
      <c r="WL9">
        <v>219934.8553</v>
      </c>
      <c r="WM9">
        <v>234881.8842</v>
      </c>
      <c r="WN9">
        <v>207309.6948</v>
      </c>
      <c r="WO9">
        <v>241525.85810000001</v>
      </c>
      <c r="WP9">
        <v>390818.54060000001</v>
      </c>
      <c r="WQ9">
        <v>474294.34529999999</v>
      </c>
      <c r="WR9">
        <v>331545.56180000002</v>
      </c>
      <c r="WS9">
        <v>375537.0441</v>
      </c>
      <c r="WT9">
        <v>381960.9325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38400000</v>
      </c>
      <c r="ZG9">
        <v>38300000</v>
      </c>
      <c r="ZH9">
        <v>38400000</v>
      </c>
      <c r="ZI9">
        <v>38400000</v>
      </c>
      <c r="ZJ9">
        <v>38200000</v>
      </c>
      <c r="ZK9">
        <v>38000000</v>
      </c>
      <c r="ZL9">
        <v>37500000</v>
      </c>
      <c r="ZM9">
        <v>37100000</v>
      </c>
      <c r="ZN9">
        <v>37000000</v>
      </c>
      <c r="ZO9">
        <v>36700000</v>
      </c>
      <c r="ZP9">
        <v>37100000</v>
      </c>
      <c r="ZQ9">
        <v>36400000</v>
      </c>
      <c r="ZR9">
        <v>35800000</v>
      </c>
      <c r="ZS9">
        <v>35300000</v>
      </c>
      <c r="ZT9">
        <v>34700000</v>
      </c>
      <c r="ZU9">
        <v>34400000</v>
      </c>
      <c r="ZV9">
        <v>33800000</v>
      </c>
      <c r="ZW9">
        <v>33100000</v>
      </c>
      <c r="ZX9">
        <v>32500000</v>
      </c>
      <c r="ZY9">
        <v>31800000</v>
      </c>
      <c r="ZZ9">
        <v>31200000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6470000</v>
      </c>
      <c r="ABK9">
        <v>6720000</v>
      </c>
      <c r="ABL9">
        <v>6820000</v>
      </c>
      <c r="ABM9">
        <v>6930000</v>
      </c>
      <c r="ABN9">
        <v>7060000</v>
      </c>
      <c r="ABO9">
        <v>7110000</v>
      </c>
      <c r="ABP9">
        <v>7150000</v>
      </c>
      <c r="ABQ9">
        <v>7160000</v>
      </c>
      <c r="ABR9">
        <v>7170000</v>
      </c>
      <c r="ABS9">
        <v>7160000</v>
      </c>
      <c r="ABT9">
        <v>7150000</v>
      </c>
      <c r="ABU9">
        <v>7090000</v>
      </c>
      <c r="ABV9">
        <v>7010000</v>
      </c>
      <c r="ABW9">
        <v>6940000</v>
      </c>
      <c r="ABX9">
        <v>6930000</v>
      </c>
      <c r="ABY9">
        <v>6800000</v>
      </c>
      <c r="ABZ9">
        <v>6760000</v>
      </c>
      <c r="ACA9">
        <v>6580000</v>
      </c>
      <c r="ACB9">
        <v>6430000</v>
      </c>
      <c r="ACC9">
        <v>6300000</v>
      </c>
      <c r="ACD9">
        <v>6230000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4220000</v>
      </c>
      <c r="ADO9">
        <v>4190000</v>
      </c>
      <c r="ADP9">
        <v>4150000</v>
      </c>
      <c r="ADQ9">
        <v>4120000</v>
      </c>
      <c r="ADR9">
        <v>4070000</v>
      </c>
      <c r="ADS9">
        <v>4020000</v>
      </c>
      <c r="ADT9">
        <v>3930000</v>
      </c>
      <c r="ADU9">
        <v>3870000</v>
      </c>
      <c r="ADV9">
        <v>3790000</v>
      </c>
      <c r="ADW9">
        <v>3710000</v>
      </c>
      <c r="ADX9">
        <v>3620000</v>
      </c>
      <c r="ADY9">
        <v>3510000</v>
      </c>
      <c r="ADZ9">
        <v>3430000</v>
      </c>
      <c r="AEA9">
        <v>3330000</v>
      </c>
      <c r="AEB9">
        <v>3260000</v>
      </c>
      <c r="AEC9">
        <v>3180000</v>
      </c>
      <c r="AED9">
        <v>3090000</v>
      </c>
      <c r="AEE9">
        <v>3000000</v>
      </c>
      <c r="AEF9">
        <v>2910000</v>
      </c>
      <c r="AEG9">
        <v>2830000</v>
      </c>
      <c r="AEH9">
        <v>2780000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5310000</v>
      </c>
      <c r="AEQ9">
        <v>5110000</v>
      </c>
      <c r="AER9">
        <v>4910000</v>
      </c>
      <c r="AES9">
        <v>4740000</v>
      </c>
      <c r="AET9">
        <v>4570000</v>
      </c>
      <c r="AEU9">
        <v>4390000</v>
      </c>
      <c r="AEV9">
        <v>4240000</v>
      </c>
      <c r="AEW9">
        <v>4060000</v>
      </c>
      <c r="AEX9">
        <v>3930000</v>
      </c>
      <c r="AEY9">
        <v>3820000</v>
      </c>
      <c r="AEZ9">
        <v>3700000</v>
      </c>
      <c r="AFA9">
        <v>3620000</v>
      </c>
      <c r="AFB9">
        <v>3520000</v>
      </c>
      <c r="AFC9">
        <v>3410000</v>
      </c>
      <c r="AFD9">
        <v>3310000</v>
      </c>
      <c r="AFE9">
        <v>3210000</v>
      </c>
      <c r="AFF9">
        <v>3090000</v>
      </c>
      <c r="AFG9">
        <v>2980000</v>
      </c>
      <c r="AFH9">
        <v>2900000</v>
      </c>
      <c r="AFI9">
        <v>2820000</v>
      </c>
      <c r="AFJ9">
        <v>2740000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146.0192653</v>
      </c>
      <c r="AGU9">
        <v>156.0770684</v>
      </c>
      <c r="AGV9">
        <v>166.7276664</v>
      </c>
      <c r="AGW9">
        <v>173.88542279999999</v>
      </c>
      <c r="AGX9">
        <v>181.61025330000001</v>
      </c>
      <c r="AGY9">
        <v>185.85684879999999</v>
      </c>
      <c r="AGZ9">
        <v>192.8845992</v>
      </c>
      <c r="AHA9">
        <v>197.84716409999999</v>
      </c>
      <c r="AHB9">
        <v>201.99339209999999</v>
      </c>
      <c r="AHC9">
        <v>202.6412085</v>
      </c>
      <c r="AHD9">
        <v>205.9076249</v>
      </c>
      <c r="AHE9">
        <v>208.3958969</v>
      </c>
      <c r="AHF9">
        <v>209.75685300000001</v>
      </c>
      <c r="AHG9">
        <v>209.9207433</v>
      </c>
      <c r="AHH9">
        <v>207.91769880000001</v>
      </c>
      <c r="AHI9">
        <v>207.47938289999999</v>
      </c>
      <c r="AHJ9">
        <v>205.8137839</v>
      </c>
      <c r="AHK9">
        <v>206.57738860000001</v>
      </c>
      <c r="AHL9">
        <v>201.16935570000001</v>
      </c>
      <c r="AHM9">
        <v>198.7250248</v>
      </c>
      <c r="AHN9">
        <v>195.9336241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21.253290610000001</v>
      </c>
      <c r="AHW9">
        <v>22.877117370000001</v>
      </c>
      <c r="AHX9">
        <v>22.8640522</v>
      </c>
      <c r="AHY9">
        <v>24.5236251</v>
      </c>
      <c r="AHZ9">
        <v>26.067127450000001</v>
      </c>
      <c r="AIA9">
        <v>27.499912760000001</v>
      </c>
      <c r="AIB9">
        <v>29.407533000000001</v>
      </c>
      <c r="AIC9">
        <v>30.992864999999998</v>
      </c>
      <c r="AID9">
        <v>33.007993910000003</v>
      </c>
      <c r="AIE9">
        <v>33.463020159999999</v>
      </c>
      <c r="AIF9">
        <v>33.863538149999997</v>
      </c>
      <c r="AIG9">
        <v>35.881231589999999</v>
      </c>
      <c r="AIH9">
        <v>37.914690419999999</v>
      </c>
      <c r="AII9">
        <v>39.327328039999998</v>
      </c>
      <c r="AIJ9">
        <v>38.64005435</v>
      </c>
      <c r="AIK9">
        <v>40.03536081</v>
      </c>
      <c r="AIL9">
        <v>39.733044169999999</v>
      </c>
      <c r="AIM9">
        <v>38.296236469999997</v>
      </c>
      <c r="AIN9">
        <v>39.216258019999998</v>
      </c>
      <c r="AIO9">
        <v>37.41531655</v>
      </c>
      <c r="AIP9">
        <v>39.651128579999998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0.70538151800000004</v>
      </c>
      <c r="AIY9">
        <v>0.51362731900000003</v>
      </c>
      <c r="AIZ9">
        <v>0.66488973299999998</v>
      </c>
      <c r="AJA9">
        <v>1.1296670230000001</v>
      </c>
      <c r="AJB9">
        <v>0.470041757</v>
      </c>
      <c r="AJC9">
        <v>1.0648195140000001</v>
      </c>
      <c r="AJD9">
        <v>0.73843239500000002</v>
      </c>
      <c r="AJE9">
        <v>0.86030958700000004</v>
      </c>
      <c r="AJF9">
        <v>0.97446069700000004</v>
      </c>
      <c r="AJG9">
        <v>1.216386446</v>
      </c>
      <c r="AJH9">
        <v>1.7058278099999999</v>
      </c>
      <c r="AJI9">
        <v>1.2739565420000001</v>
      </c>
      <c r="AJJ9">
        <v>1.236851012</v>
      </c>
      <c r="AJK9">
        <v>1.3209088470000001</v>
      </c>
      <c r="AJL9">
        <v>1.1658507039999999</v>
      </c>
      <c r="AJM9">
        <v>1.3582726650000001</v>
      </c>
      <c r="AJN9">
        <v>2.197852208</v>
      </c>
      <c r="AJO9">
        <v>2.6672963689999998</v>
      </c>
      <c r="AJP9">
        <v>1.8645178499999999</v>
      </c>
      <c r="AJQ9">
        <v>2.1119134229999998</v>
      </c>
      <c r="AJR9">
        <v>2.1480395419999998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131.92351450000001</v>
      </c>
      <c r="AKA9">
        <v>169.71847339999999</v>
      </c>
      <c r="AKB9">
        <v>178.14513729999999</v>
      </c>
      <c r="AKC9">
        <v>236.69619990000001</v>
      </c>
      <c r="AKD9">
        <v>290.5792166</v>
      </c>
      <c r="AKE9">
        <v>250.62736649999999</v>
      </c>
      <c r="AKF9">
        <v>185.24274579999999</v>
      </c>
      <c r="AKG9">
        <v>256.0735196</v>
      </c>
      <c r="AKH9">
        <v>163.1034889</v>
      </c>
      <c r="AKI9">
        <v>248.70420580000001</v>
      </c>
      <c r="AKJ9">
        <v>228.69185519999999</v>
      </c>
      <c r="AKK9">
        <v>292.79284539999998</v>
      </c>
      <c r="AKL9">
        <v>172.14314870000001</v>
      </c>
      <c r="AKM9">
        <v>265.35810329999998</v>
      </c>
      <c r="AKN9">
        <v>294.47324020000002</v>
      </c>
      <c r="AKO9">
        <v>294.21633170000001</v>
      </c>
      <c r="AKP9">
        <v>264.42820139999998</v>
      </c>
      <c r="AKQ9">
        <v>279.76320820000001</v>
      </c>
      <c r="AKR9">
        <v>297.92486129999998</v>
      </c>
      <c r="AKS9">
        <v>259.78016650000001</v>
      </c>
      <c r="AKT9">
        <v>163.30728250000001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98.137399009999996</v>
      </c>
      <c r="AME9">
        <v>97.906690269999999</v>
      </c>
      <c r="AMF9">
        <v>98.065370450000003</v>
      </c>
      <c r="AMG9">
        <v>98.082212850000005</v>
      </c>
      <c r="AMH9">
        <v>97.630132439999997</v>
      </c>
      <c r="AMI9">
        <v>97.21456585</v>
      </c>
      <c r="AMJ9">
        <v>95.697727400000005</v>
      </c>
      <c r="AMK9">
        <v>94.890978039999993</v>
      </c>
      <c r="AML9">
        <v>94.562807070000005</v>
      </c>
      <c r="AMM9">
        <v>93.841365269999997</v>
      </c>
      <c r="AMN9">
        <v>94.894223940000003</v>
      </c>
      <c r="AMO9">
        <v>92.912405460000002</v>
      </c>
      <c r="AMP9">
        <v>91.572979779999997</v>
      </c>
      <c r="AMQ9">
        <v>90.195898150000005</v>
      </c>
      <c r="AMR9">
        <v>88.678205379999994</v>
      </c>
      <c r="AMS9">
        <v>87.902027000000004</v>
      </c>
      <c r="AMT9">
        <v>86.454927359999999</v>
      </c>
      <c r="AMU9">
        <v>84.460813770000001</v>
      </c>
      <c r="AMV9">
        <v>82.954657339999997</v>
      </c>
      <c r="AMW9">
        <v>81.279370060000005</v>
      </c>
      <c r="AMX9">
        <v>79.781150780000004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198.68991500000001</v>
      </c>
      <c r="ANG9">
        <v>289.97198100000003</v>
      </c>
      <c r="ANH9">
        <v>229.5615521</v>
      </c>
      <c r="ANI9">
        <v>198.41660920000001</v>
      </c>
      <c r="ANJ9">
        <v>243.4264221</v>
      </c>
      <c r="ANK9">
        <v>204.98317539999999</v>
      </c>
      <c r="ANL9">
        <v>208.46554359999999</v>
      </c>
      <c r="ANM9">
        <v>158.15469379999999</v>
      </c>
      <c r="ANN9">
        <v>225.09533049999999</v>
      </c>
      <c r="ANO9">
        <v>183.0657271</v>
      </c>
      <c r="ANP9">
        <v>233.11750090000001</v>
      </c>
      <c r="ANQ9">
        <v>169.44239690000001</v>
      </c>
      <c r="ANR9">
        <v>194.5369742</v>
      </c>
      <c r="ANS9">
        <v>219.55664630000001</v>
      </c>
      <c r="ANT9">
        <v>166.21644979999999</v>
      </c>
      <c r="ANU9">
        <v>149.50779739999999</v>
      </c>
      <c r="ANV9">
        <v>182.31732959999999</v>
      </c>
      <c r="ANW9">
        <v>168.97518890000001</v>
      </c>
      <c r="ANX9">
        <v>116.991196</v>
      </c>
      <c r="ANY9">
        <v>169.7919497</v>
      </c>
      <c r="ANZ9">
        <v>185.6510892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59.639256199999998</v>
      </c>
      <c r="AOI9">
        <v>61.899708259999997</v>
      </c>
      <c r="AOJ9">
        <v>62.797559309999997</v>
      </c>
      <c r="AOK9">
        <v>63.843094379999997</v>
      </c>
      <c r="AOL9">
        <v>65.09502329</v>
      </c>
      <c r="AOM9">
        <v>65.469237840000005</v>
      </c>
      <c r="AON9">
        <v>65.873079279999999</v>
      </c>
      <c r="AOO9">
        <v>65.990772019999994</v>
      </c>
      <c r="AOP9">
        <v>66.028971990000002</v>
      </c>
      <c r="AOQ9">
        <v>65.927632450000004</v>
      </c>
      <c r="AOR9">
        <v>65.902522210000001</v>
      </c>
      <c r="AOS9">
        <v>65.362967249999997</v>
      </c>
      <c r="AOT9">
        <v>64.545872470000006</v>
      </c>
      <c r="AOU9">
        <v>63.96661761</v>
      </c>
      <c r="AOV9">
        <v>63.857452369999997</v>
      </c>
      <c r="AOW9">
        <v>62.69229121</v>
      </c>
      <c r="AOX9">
        <v>62.281489960000002</v>
      </c>
      <c r="AOY9">
        <v>60.660078429999999</v>
      </c>
      <c r="AOZ9">
        <v>59.217417470000001</v>
      </c>
      <c r="APA9">
        <v>58.013097989999999</v>
      </c>
      <c r="APB9">
        <v>57.428006840000002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895.64145310000004</v>
      </c>
      <c r="APK9">
        <v>700.10565280000003</v>
      </c>
      <c r="APL9">
        <v>746.45309599999996</v>
      </c>
      <c r="APM9">
        <v>832.02787139999998</v>
      </c>
      <c r="APN9">
        <v>792.25462019999998</v>
      </c>
      <c r="APO9">
        <v>918.66856789999997</v>
      </c>
      <c r="APP9">
        <v>881.66295609999997</v>
      </c>
      <c r="APQ9">
        <v>956.81438639999999</v>
      </c>
      <c r="APR9">
        <v>943.32341299999996</v>
      </c>
      <c r="APS9">
        <v>789.23818679999999</v>
      </c>
      <c r="APT9">
        <v>846.49688719999995</v>
      </c>
      <c r="APU9">
        <v>946.65868490000003</v>
      </c>
      <c r="APV9">
        <v>899.23964249999995</v>
      </c>
      <c r="APW9">
        <v>858.89909780000005</v>
      </c>
      <c r="APX9">
        <v>817.93233989999999</v>
      </c>
      <c r="APY9">
        <v>880.37318019999998</v>
      </c>
      <c r="APZ9">
        <v>804.33370769999999</v>
      </c>
      <c r="AQA9">
        <v>909.31592869999997</v>
      </c>
      <c r="AQB9">
        <v>977.77077440000005</v>
      </c>
      <c r="AQC9">
        <v>807.80299560000003</v>
      </c>
      <c r="AQD9">
        <v>757.258059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115.32466530000001</v>
      </c>
      <c r="ARO9">
        <v>110.99195330000001</v>
      </c>
      <c r="ARP9">
        <v>106.5457055</v>
      </c>
      <c r="ARQ9">
        <v>102.85336820000001</v>
      </c>
      <c r="ARR9">
        <v>99.192630800000003</v>
      </c>
      <c r="ARS9">
        <v>95.25758974</v>
      </c>
      <c r="ART9">
        <v>92.119533079999997</v>
      </c>
      <c r="ARU9">
        <v>88.182771770000002</v>
      </c>
      <c r="ARV9">
        <v>85.259830789999995</v>
      </c>
      <c r="ARW9">
        <v>82.971573019999994</v>
      </c>
      <c r="ARX9">
        <v>80.398983749999999</v>
      </c>
      <c r="ARY9">
        <v>78.533092839999995</v>
      </c>
      <c r="ARZ9">
        <v>76.392711030000001</v>
      </c>
      <c r="ASA9">
        <v>74.167680610000005</v>
      </c>
      <c r="ASB9">
        <v>71.888698039999994</v>
      </c>
      <c r="ASC9">
        <v>69.775635820000005</v>
      </c>
      <c r="ASD9">
        <v>67.118328379999994</v>
      </c>
      <c r="ASE9">
        <v>64.801154999999994</v>
      </c>
      <c r="ASF9">
        <v>62.966500580000002</v>
      </c>
      <c r="ASG9">
        <v>61.311799100000002</v>
      </c>
      <c r="ASH9">
        <v>59.484577430000002</v>
      </c>
    </row>
    <row r="10" spans="1:1178" x14ac:dyDescent="0.25">
      <c r="A10">
        <v>6</v>
      </c>
      <c r="B10">
        <v>22400</v>
      </c>
      <c r="C10">
        <v>0</v>
      </c>
      <c r="D10">
        <v>0</v>
      </c>
      <c r="E10">
        <v>0</v>
      </c>
      <c r="F10">
        <v>236</v>
      </c>
      <c r="G10">
        <v>263</v>
      </c>
      <c r="H10">
        <v>259</v>
      </c>
      <c r="I10">
        <v>232</v>
      </c>
      <c r="J10">
        <v>265</v>
      </c>
      <c r="K10">
        <v>307</v>
      </c>
      <c r="L10">
        <v>257</v>
      </c>
      <c r="M10">
        <v>281</v>
      </c>
      <c r="N10">
        <v>291</v>
      </c>
      <c r="O10">
        <v>258</v>
      </c>
      <c r="P10">
        <v>285</v>
      </c>
      <c r="Q10">
        <v>277</v>
      </c>
      <c r="R10">
        <v>279</v>
      </c>
      <c r="S10">
        <v>253</v>
      </c>
      <c r="T10">
        <v>279</v>
      </c>
      <c r="U10">
        <v>274</v>
      </c>
      <c r="V10">
        <v>250</v>
      </c>
      <c r="W10">
        <v>271</v>
      </c>
      <c r="X10">
        <v>295</v>
      </c>
      <c r="Y10">
        <v>249</v>
      </c>
      <c r="Z10">
        <v>307</v>
      </c>
      <c r="AA10">
        <v>253</v>
      </c>
      <c r="AB10">
        <v>262</v>
      </c>
      <c r="AC10">
        <v>248</v>
      </c>
      <c r="AD10">
        <v>270</v>
      </c>
      <c r="AE10">
        <v>0</v>
      </c>
      <c r="AF10">
        <v>0</v>
      </c>
      <c r="AG10">
        <v>0</v>
      </c>
      <c r="AH10">
        <v>64</v>
      </c>
      <c r="AI10">
        <v>55</v>
      </c>
      <c r="AJ10">
        <v>60</v>
      </c>
      <c r="AK10">
        <v>90</v>
      </c>
      <c r="AL10">
        <v>86</v>
      </c>
      <c r="AM10">
        <v>73</v>
      </c>
      <c r="AN10">
        <v>80</v>
      </c>
      <c r="AO10">
        <v>89</v>
      </c>
      <c r="AP10">
        <v>85</v>
      </c>
      <c r="AQ10">
        <v>98</v>
      </c>
      <c r="AR10">
        <v>107</v>
      </c>
      <c r="AS10">
        <v>105</v>
      </c>
      <c r="AT10">
        <v>106</v>
      </c>
      <c r="AU10">
        <v>96</v>
      </c>
      <c r="AV10">
        <v>106</v>
      </c>
      <c r="AW10">
        <v>129</v>
      </c>
      <c r="AX10">
        <v>117</v>
      </c>
      <c r="AY10">
        <v>128</v>
      </c>
      <c r="AZ10">
        <v>124</v>
      </c>
      <c r="BA10">
        <v>130</v>
      </c>
      <c r="BB10">
        <v>118</v>
      </c>
      <c r="BC10">
        <v>154</v>
      </c>
      <c r="BD10">
        <v>161</v>
      </c>
      <c r="BE10">
        <v>137</v>
      </c>
      <c r="BF10">
        <v>137</v>
      </c>
      <c r="BG10">
        <v>0</v>
      </c>
      <c r="BH10">
        <v>0</v>
      </c>
      <c r="BI10">
        <v>0</v>
      </c>
      <c r="BJ10">
        <v>160</v>
      </c>
      <c r="BK10">
        <v>182</v>
      </c>
      <c r="BL10">
        <v>150</v>
      </c>
      <c r="BM10">
        <v>150</v>
      </c>
      <c r="BN10">
        <v>155</v>
      </c>
      <c r="BO10">
        <v>173</v>
      </c>
      <c r="BP10">
        <v>176</v>
      </c>
      <c r="BQ10">
        <v>175</v>
      </c>
      <c r="BR10">
        <v>155</v>
      </c>
      <c r="BS10">
        <v>158</v>
      </c>
      <c r="BT10">
        <v>156</v>
      </c>
      <c r="BU10">
        <v>160</v>
      </c>
      <c r="BV10">
        <v>190</v>
      </c>
      <c r="BW10">
        <v>181</v>
      </c>
      <c r="BX10">
        <v>206</v>
      </c>
      <c r="BY10">
        <v>170</v>
      </c>
      <c r="BZ10">
        <v>181</v>
      </c>
      <c r="CA10">
        <v>182</v>
      </c>
      <c r="CB10">
        <v>175</v>
      </c>
      <c r="CC10">
        <v>203</v>
      </c>
      <c r="CD10">
        <v>203</v>
      </c>
      <c r="CE10">
        <v>188</v>
      </c>
      <c r="CF10">
        <v>190</v>
      </c>
      <c r="CG10">
        <v>193</v>
      </c>
      <c r="CH10">
        <v>204</v>
      </c>
      <c r="CI10">
        <v>0</v>
      </c>
      <c r="CJ10">
        <v>0</v>
      </c>
      <c r="CK10">
        <v>0</v>
      </c>
      <c r="CL10">
        <v>33</v>
      </c>
      <c r="CM10">
        <v>35</v>
      </c>
      <c r="CN10">
        <v>30</v>
      </c>
      <c r="CO10">
        <v>39</v>
      </c>
      <c r="CP10">
        <v>28</v>
      </c>
      <c r="CQ10">
        <v>40</v>
      </c>
      <c r="CR10">
        <v>36</v>
      </c>
      <c r="CS10">
        <v>28</v>
      </c>
      <c r="CT10">
        <v>37</v>
      </c>
      <c r="CU10">
        <v>35</v>
      </c>
      <c r="CV10">
        <v>40</v>
      </c>
      <c r="CW10">
        <v>33</v>
      </c>
      <c r="CX10">
        <v>41</v>
      </c>
      <c r="CY10">
        <v>33</v>
      </c>
      <c r="CZ10">
        <v>42</v>
      </c>
      <c r="DA10">
        <v>36</v>
      </c>
      <c r="DB10">
        <v>43</v>
      </c>
      <c r="DC10">
        <v>49</v>
      </c>
      <c r="DD10">
        <v>40</v>
      </c>
      <c r="DE10">
        <v>37</v>
      </c>
      <c r="DF10">
        <v>43</v>
      </c>
      <c r="DG10">
        <v>42</v>
      </c>
      <c r="DH10">
        <v>34</v>
      </c>
      <c r="DI10">
        <v>51</v>
      </c>
      <c r="DJ10">
        <v>48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2</v>
      </c>
      <c r="DR10">
        <v>2</v>
      </c>
      <c r="DS10">
        <v>1</v>
      </c>
      <c r="DT10">
        <v>0</v>
      </c>
      <c r="DU10">
        <v>4</v>
      </c>
      <c r="DV10">
        <v>1</v>
      </c>
      <c r="DW10">
        <v>4</v>
      </c>
      <c r="DX10">
        <v>1</v>
      </c>
      <c r="DY10">
        <v>1</v>
      </c>
      <c r="DZ10">
        <v>3</v>
      </c>
      <c r="EA10">
        <v>5</v>
      </c>
      <c r="EB10">
        <v>4</v>
      </c>
      <c r="EC10">
        <v>3</v>
      </c>
      <c r="ED10">
        <v>4</v>
      </c>
      <c r="EE10">
        <v>5</v>
      </c>
      <c r="EF10">
        <v>3</v>
      </c>
      <c r="EG10">
        <v>5</v>
      </c>
      <c r="EH10">
        <v>10</v>
      </c>
      <c r="EI10">
        <v>10</v>
      </c>
      <c r="EJ10">
        <v>5</v>
      </c>
      <c r="EK10">
        <v>8</v>
      </c>
      <c r="EL10">
        <v>5</v>
      </c>
      <c r="EM10">
        <v>0</v>
      </c>
      <c r="EN10">
        <v>0</v>
      </c>
      <c r="EO10">
        <v>0</v>
      </c>
      <c r="EP10">
        <v>5</v>
      </c>
      <c r="EQ10">
        <v>0</v>
      </c>
      <c r="ER10">
        <v>5</v>
      </c>
      <c r="ES10">
        <v>10</v>
      </c>
      <c r="ET10">
        <v>5</v>
      </c>
      <c r="EU10">
        <v>5</v>
      </c>
      <c r="EV10">
        <v>0</v>
      </c>
      <c r="EW10">
        <v>15</v>
      </c>
      <c r="EX10">
        <v>15</v>
      </c>
      <c r="EY10">
        <v>5</v>
      </c>
      <c r="EZ10">
        <v>5</v>
      </c>
      <c r="FA10">
        <v>0</v>
      </c>
      <c r="FB10">
        <v>10</v>
      </c>
      <c r="FC10">
        <v>15</v>
      </c>
      <c r="FD10">
        <v>10</v>
      </c>
      <c r="FE10">
        <v>30</v>
      </c>
      <c r="FF10">
        <v>20</v>
      </c>
      <c r="FG10">
        <v>15</v>
      </c>
      <c r="FH10">
        <v>15</v>
      </c>
      <c r="FI10">
        <v>25</v>
      </c>
      <c r="FJ10">
        <v>10</v>
      </c>
      <c r="FK10">
        <v>35</v>
      </c>
      <c r="FL10">
        <v>55</v>
      </c>
      <c r="FM10">
        <v>45</v>
      </c>
      <c r="FN10">
        <v>15</v>
      </c>
      <c r="FO10">
        <v>0</v>
      </c>
      <c r="FP10">
        <v>0</v>
      </c>
      <c r="FQ10">
        <v>5873</v>
      </c>
      <c r="FR10">
        <v>6170</v>
      </c>
      <c r="FS10">
        <v>6367</v>
      </c>
      <c r="FT10">
        <v>6608</v>
      </c>
      <c r="FU10">
        <v>6774</v>
      </c>
      <c r="FV10">
        <v>6916</v>
      </c>
      <c r="FW10">
        <v>7097</v>
      </c>
      <c r="FX10">
        <v>7262</v>
      </c>
      <c r="FY10">
        <v>7402</v>
      </c>
      <c r="FZ10">
        <v>7508</v>
      </c>
      <c r="GA10">
        <v>7607</v>
      </c>
      <c r="GB10">
        <v>7666</v>
      </c>
      <c r="GC10">
        <v>7772</v>
      </c>
      <c r="GD10">
        <v>7844</v>
      </c>
      <c r="GE10">
        <v>7911</v>
      </c>
      <c r="GF10">
        <v>8040</v>
      </c>
      <c r="GG10">
        <v>8125</v>
      </c>
      <c r="GH10">
        <v>8175</v>
      </c>
      <c r="GI10">
        <v>8203</v>
      </c>
      <c r="GJ10">
        <v>8241</v>
      </c>
      <c r="GK10">
        <v>8306</v>
      </c>
      <c r="GL10">
        <v>8395</v>
      </c>
      <c r="GM10">
        <v>8431</v>
      </c>
      <c r="GN10">
        <v>8462</v>
      </c>
      <c r="GO10">
        <v>8446</v>
      </c>
      <c r="GP10">
        <v>8450</v>
      </c>
      <c r="GQ10">
        <v>0</v>
      </c>
      <c r="GR10">
        <v>0</v>
      </c>
      <c r="GS10">
        <v>653</v>
      </c>
      <c r="GT10">
        <v>735</v>
      </c>
      <c r="GU10">
        <v>807</v>
      </c>
      <c r="GV10">
        <v>887</v>
      </c>
      <c r="GW10">
        <v>985</v>
      </c>
      <c r="GX10">
        <v>1050</v>
      </c>
      <c r="GY10">
        <v>1137</v>
      </c>
      <c r="GZ10">
        <v>1208</v>
      </c>
      <c r="HA10">
        <v>1292</v>
      </c>
      <c r="HB10">
        <v>1383</v>
      </c>
      <c r="HC10">
        <v>1445</v>
      </c>
      <c r="HD10">
        <v>1538</v>
      </c>
      <c r="HE10">
        <v>1616</v>
      </c>
      <c r="HF10">
        <v>1674</v>
      </c>
      <c r="HG10">
        <v>1738</v>
      </c>
      <c r="HH10">
        <v>1785</v>
      </c>
      <c r="HI10">
        <v>1831</v>
      </c>
      <c r="HJ10">
        <v>1916</v>
      </c>
      <c r="HK10">
        <v>1969</v>
      </c>
      <c r="HL10">
        <v>2039</v>
      </c>
      <c r="HM10">
        <v>2085</v>
      </c>
      <c r="HN10">
        <v>2133</v>
      </c>
      <c r="HO10">
        <v>2175</v>
      </c>
      <c r="HP10">
        <v>2228</v>
      </c>
      <c r="HQ10">
        <v>2265</v>
      </c>
      <c r="HR10">
        <v>2313</v>
      </c>
      <c r="HS10">
        <v>0</v>
      </c>
      <c r="HT10">
        <v>0</v>
      </c>
      <c r="HU10">
        <v>97</v>
      </c>
      <c r="HV10">
        <v>95</v>
      </c>
      <c r="HW10">
        <v>95</v>
      </c>
      <c r="HX10">
        <v>93</v>
      </c>
      <c r="HY10">
        <v>96</v>
      </c>
      <c r="HZ10">
        <v>105</v>
      </c>
      <c r="IA10">
        <v>106</v>
      </c>
      <c r="IB10">
        <v>113</v>
      </c>
      <c r="IC10">
        <v>108</v>
      </c>
      <c r="ID10">
        <v>112</v>
      </c>
      <c r="IE10">
        <v>123</v>
      </c>
      <c r="IF10">
        <v>130</v>
      </c>
      <c r="IG10">
        <v>141</v>
      </c>
      <c r="IH10">
        <v>146</v>
      </c>
      <c r="II10">
        <v>152</v>
      </c>
      <c r="IJ10">
        <v>166</v>
      </c>
      <c r="IK10">
        <v>162</v>
      </c>
      <c r="IL10">
        <v>167</v>
      </c>
      <c r="IM10">
        <v>172</v>
      </c>
      <c r="IN10">
        <v>175</v>
      </c>
      <c r="IO10">
        <v>182</v>
      </c>
      <c r="IP10">
        <v>182</v>
      </c>
      <c r="IQ10">
        <v>190</v>
      </c>
      <c r="IR10">
        <v>182</v>
      </c>
      <c r="IS10">
        <v>187</v>
      </c>
      <c r="IT10">
        <v>184</v>
      </c>
      <c r="IU10">
        <v>0</v>
      </c>
      <c r="IV10">
        <v>0</v>
      </c>
      <c r="IW10">
        <v>8</v>
      </c>
      <c r="IX10">
        <v>9</v>
      </c>
      <c r="IY10">
        <v>9</v>
      </c>
      <c r="IZ10">
        <v>9</v>
      </c>
      <c r="JA10">
        <v>10</v>
      </c>
      <c r="JB10">
        <v>6</v>
      </c>
      <c r="JC10">
        <v>10</v>
      </c>
      <c r="JD10">
        <v>6</v>
      </c>
      <c r="JE10">
        <v>10</v>
      </c>
      <c r="JF10">
        <v>4</v>
      </c>
      <c r="JG10">
        <v>2</v>
      </c>
      <c r="JH10">
        <v>5</v>
      </c>
      <c r="JI10">
        <v>6</v>
      </c>
      <c r="JJ10">
        <v>6</v>
      </c>
      <c r="JK10">
        <v>8</v>
      </c>
      <c r="JL10">
        <v>8</v>
      </c>
      <c r="JM10">
        <v>12</v>
      </c>
      <c r="JN10">
        <v>10</v>
      </c>
      <c r="JO10">
        <v>9</v>
      </c>
      <c r="JP10">
        <v>8</v>
      </c>
      <c r="JQ10">
        <v>8</v>
      </c>
      <c r="JR10">
        <v>12</v>
      </c>
      <c r="JS10">
        <v>10</v>
      </c>
      <c r="JT10">
        <v>10</v>
      </c>
      <c r="JU10">
        <v>13</v>
      </c>
      <c r="JV10">
        <v>11</v>
      </c>
      <c r="JW10">
        <v>0</v>
      </c>
      <c r="JX10">
        <v>0</v>
      </c>
      <c r="JY10">
        <v>0</v>
      </c>
      <c r="JZ10">
        <v>5</v>
      </c>
      <c r="KA10">
        <v>16</v>
      </c>
      <c r="KB10">
        <v>25</v>
      </c>
      <c r="KC10">
        <v>36</v>
      </c>
      <c r="KD10">
        <v>43</v>
      </c>
      <c r="KE10">
        <v>47</v>
      </c>
      <c r="KF10">
        <v>57</v>
      </c>
      <c r="KG10">
        <v>65</v>
      </c>
      <c r="KH10">
        <v>82</v>
      </c>
      <c r="KI10">
        <v>98</v>
      </c>
      <c r="KJ10">
        <v>111</v>
      </c>
      <c r="KK10">
        <v>121</v>
      </c>
      <c r="KL10">
        <v>132</v>
      </c>
      <c r="KM10">
        <v>144</v>
      </c>
      <c r="KN10">
        <v>157</v>
      </c>
      <c r="KO10">
        <v>171</v>
      </c>
      <c r="KP10">
        <v>184</v>
      </c>
      <c r="KQ10">
        <v>197</v>
      </c>
      <c r="KR10">
        <v>208</v>
      </c>
      <c r="KS10">
        <v>226</v>
      </c>
      <c r="KT10">
        <v>241</v>
      </c>
      <c r="KU10">
        <v>258</v>
      </c>
      <c r="KV10">
        <v>285</v>
      </c>
      <c r="KW10">
        <v>304</v>
      </c>
      <c r="KX10">
        <v>327</v>
      </c>
      <c r="KY10">
        <v>0</v>
      </c>
      <c r="KZ10">
        <v>0</v>
      </c>
      <c r="LA10">
        <v>0</v>
      </c>
      <c r="LB10">
        <v>230</v>
      </c>
      <c r="LC10">
        <v>462</v>
      </c>
      <c r="LD10">
        <v>672</v>
      </c>
      <c r="LE10">
        <v>864</v>
      </c>
      <c r="LF10">
        <v>1022</v>
      </c>
      <c r="LG10">
        <v>1191</v>
      </c>
      <c r="LH10">
        <v>1353</v>
      </c>
      <c r="LI10">
        <v>1503</v>
      </c>
      <c r="LJ10">
        <v>1670</v>
      </c>
      <c r="LK10">
        <v>1827</v>
      </c>
      <c r="LL10">
        <v>1957</v>
      </c>
      <c r="LM10">
        <v>2111</v>
      </c>
      <c r="LN10">
        <v>2274</v>
      </c>
      <c r="LO10">
        <v>2419</v>
      </c>
      <c r="LP10">
        <v>2547</v>
      </c>
      <c r="LQ10">
        <v>2678</v>
      </c>
      <c r="LR10">
        <v>2826</v>
      </c>
      <c r="LS10">
        <v>2962</v>
      </c>
      <c r="LT10">
        <v>3082</v>
      </c>
      <c r="LU10">
        <v>3185</v>
      </c>
      <c r="LV10">
        <v>3287</v>
      </c>
      <c r="LW10">
        <v>3402</v>
      </c>
      <c r="LX10">
        <v>3509</v>
      </c>
      <c r="LY10">
        <v>3640</v>
      </c>
      <c r="LZ10">
        <v>3743</v>
      </c>
      <c r="MA10">
        <v>0</v>
      </c>
      <c r="MB10">
        <v>0</v>
      </c>
      <c r="MC10">
        <v>1523</v>
      </c>
      <c r="MD10">
        <v>1515</v>
      </c>
      <c r="ME10">
        <v>1505</v>
      </c>
      <c r="MF10">
        <v>1521</v>
      </c>
      <c r="MG10">
        <v>1548</v>
      </c>
      <c r="MH10">
        <v>1566</v>
      </c>
      <c r="MI10">
        <v>1582</v>
      </c>
      <c r="MJ10">
        <v>1627</v>
      </c>
      <c r="MK10">
        <v>1653</v>
      </c>
      <c r="ML10">
        <v>1681</v>
      </c>
      <c r="MM10">
        <v>1688</v>
      </c>
      <c r="MN10">
        <v>1709</v>
      </c>
      <c r="MO10">
        <v>1722</v>
      </c>
      <c r="MP10">
        <v>1759</v>
      </c>
      <c r="MQ10">
        <v>1823</v>
      </c>
      <c r="MR10">
        <v>1858</v>
      </c>
      <c r="MS10">
        <v>1908</v>
      </c>
      <c r="MT10">
        <v>1946</v>
      </c>
      <c r="MU10">
        <v>1975</v>
      </c>
      <c r="MV10">
        <v>2026</v>
      </c>
      <c r="MW10">
        <v>2097</v>
      </c>
      <c r="MX10">
        <v>2115</v>
      </c>
      <c r="MY10">
        <v>2168</v>
      </c>
      <c r="MZ10">
        <v>2184</v>
      </c>
      <c r="NA10">
        <v>2252</v>
      </c>
      <c r="NB10">
        <v>2291</v>
      </c>
      <c r="NC10">
        <v>0</v>
      </c>
      <c r="ND10">
        <v>0</v>
      </c>
      <c r="NE10">
        <v>0</v>
      </c>
      <c r="NF10">
        <v>61</v>
      </c>
      <c r="NG10">
        <v>110</v>
      </c>
      <c r="NH10">
        <v>160</v>
      </c>
      <c r="NI10">
        <v>211</v>
      </c>
      <c r="NJ10">
        <v>258</v>
      </c>
      <c r="NK10">
        <v>303</v>
      </c>
      <c r="NL10">
        <v>346</v>
      </c>
      <c r="NM10">
        <v>391</v>
      </c>
      <c r="NN10">
        <v>437</v>
      </c>
      <c r="NO10">
        <v>482</v>
      </c>
      <c r="NP10">
        <v>531</v>
      </c>
      <c r="NQ10">
        <v>575</v>
      </c>
      <c r="NR10">
        <v>625</v>
      </c>
      <c r="NS10">
        <v>665</v>
      </c>
      <c r="NT10">
        <v>716</v>
      </c>
      <c r="NU10">
        <v>753</v>
      </c>
      <c r="NV10">
        <v>809</v>
      </c>
      <c r="NW10">
        <v>857</v>
      </c>
      <c r="NX10">
        <v>911</v>
      </c>
      <c r="NY10">
        <v>965</v>
      </c>
      <c r="NZ10">
        <v>1020</v>
      </c>
      <c r="OA10">
        <v>1074</v>
      </c>
      <c r="OB10">
        <v>1130</v>
      </c>
      <c r="OC10">
        <v>1177</v>
      </c>
      <c r="OD10">
        <v>1221</v>
      </c>
      <c r="OE10">
        <v>0</v>
      </c>
      <c r="OF10">
        <v>0</v>
      </c>
      <c r="OG10">
        <v>2213</v>
      </c>
      <c r="OH10">
        <v>2388</v>
      </c>
      <c r="OI10">
        <v>2556</v>
      </c>
      <c r="OJ10">
        <v>2791</v>
      </c>
      <c r="OK10">
        <v>3009</v>
      </c>
      <c r="OL10">
        <v>3194</v>
      </c>
      <c r="OM10">
        <v>3377</v>
      </c>
      <c r="ON10">
        <v>3557</v>
      </c>
      <c r="OO10">
        <v>3763</v>
      </c>
      <c r="OP10">
        <v>3940</v>
      </c>
      <c r="OQ10">
        <v>4065</v>
      </c>
      <c r="OR10">
        <v>4231</v>
      </c>
      <c r="OS10">
        <v>4360</v>
      </c>
      <c r="OT10">
        <v>4546</v>
      </c>
      <c r="OU10">
        <v>4720</v>
      </c>
      <c r="OV10">
        <v>4870</v>
      </c>
      <c r="OW10">
        <v>4974</v>
      </c>
      <c r="OX10">
        <v>5079</v>
      </c>
      <c r="OY10">
        <v>5151</v>
      </c>
      <c r="OZ10">
        <v>5256</v>
      </c>
      <c r="PA10">
        <v>5384</v>
      </c>
      <c r="PB10">
        <v>5450</v>
      </c>
      <c r="PC10">
        <v>5517</v>
      </c>
      <c r="PD10">
        <v>5578</v>
      </c>
      <c r="PE10">
        <v>5613</v>
      </c>
      <c r="PF10">
        <v>5689</v>
      </c>
      <c r="PG10">
        <v>0</v>
      </c>
      <c r="PH10">
        <v>0</v>
      </c>
      <c r="PI10">
        <v>0</v>
      </c>
      <c r="PJ10">
        <v>91</v>
      </c>
      <c r="PK10">
        <v>174</v>
      </c>
      <c r="PL10">
        <v>270</v>
      </c>
      <c r="PM10">
        <v>361</v>
      </c>
      <c r="PN10">
        <v>481</v>
      </c>
      <c r="PO10">
        <v>587</v>
      </c>
      <c r="PP10">
        <v>685</v>
      </c>
      <c r="PQ10">
        <v>783</v>
      </c>
      <c r="PR10">
        <v>903</v>
      </c>
      <c r="PS10">
        <v>1061</v>
      </c>
      <c r="PT10">
        <v>1198</v>
      </c>
      <c r="PU10">
        <v>1334</v>
      </c>
      <c r="PV10">
        <v>1474</v>
      </c>
      <c r="PW10">
        <v>1619</v>
      </c>
      <c r="PX10">
        <v>1771</v>
      </c>
      <c r="PY10">
        <v>1956</v>
      </c>
      <c r="PZ10">
        <v>2111</v>
      </c>
      <c r="QA10">
        <v>2315</v>
      </c>
      <c r="QB10">
        <v>2492</v>
      </c>
      <c r="QC10">
        <v>2649</v>
      </c>
      <c r="QD10">
        <v>2833</v>
      </c>
      <c r="QE10">
        <v>3033</v>
      </c>
      <c r="QF10">
        <v>3261</v>
      </c>
      <c r="QG10">
        <v>3493</v>
      </c>
      <c r="QH10">
        <v>3696</v>
      </c>
      <c r="QI10">
        <v>0</v>
      </c>
      <c r="QJ10">
        <v>0</v>
      </c>
      <c r="QK10">
        <v>7417</v>
      </c>
      <c r="QL10">
        <v>7978</v>
      </c>
      <c r="QM10">
        <v>8399</v>
      </c>
      <c r="QN10">
        <v>8646</v>
      </c>
      <c r="QO10">
        <v>8795</v>
      </c>
      <c r="QP10">
        <v>8859</v>
      </c>
      <c r="QQ10">
        <v>8921</v>
      </c>
      <c r="QR10">
        <v>9003</v>
      </c>
      <c r="QS10">
        <v>9036</v>
      </c>
      <c r="QT10">
        <v>9145</v>
      </c>
      <c r="QU10">
        <v>9143</v>
      </c>
      <c r="QV10">
        <v>9180</v>
      </c>
      <c r="QW10">
        <v>9128</v>
      </c>
      <c r="QX10">
        <v>9118</v>
      </c>
      <c r="QY10">
        <v>9129</v>
      </c>
      <c r="QZ10">
        <v>9166</v>
      </c>
      <c r="RA10">
        <v>9176</v>
      </c>
      <c r="RB10">
        <v>9186</v>
      </c>
      <c r="RC10">
        <v>9203</v>
      </c>
      <c r="RD10">
        <v>9184</v>
      </c>
      <c r="RE10">
        <v>9130</v>
      </c>
      <c r="RF10">
        <v>9205</v>
      </c>
      <c r="RG10">
        <v>9202</v>
      </c>
      <c r="RH10">
        <v>9284</v>
      </c>
      <c r="RI10">
        <v>9282</v>
      </c>
      <c r="RJ10">
        <v>9297</v>
      </c>
      <c r="RK10">
        <v>0</v>
      </c>
      <c r="RL10">
        <v>0</v>
      </c>
      <c r="RM10">
        <v>8524</v>
      </c>
      <c r="RN10">
        <v>8606</v>
      </c>
      <c r="RO10">
        <v>8714</v>
      </c>
      <c r="RP10">
        <v>8807</v>
      </c>
      <c r="RQ10">
        <v>8928</v>
      </c>
      <c r="RR10">
        <v>9063</v>
      </c>
      <c r="RS10">
        <v>9149</v>
      </c>
      <c r="RT10">
        <v>9248</v>
      </c>
      <c r="RU10">
        <v>9381</v>
      </c>
      <c r="RV10">
        <v>9419</v>
      </c>
      <c r="RW10">
        <v>9498</v>
      </c>
      <c r="RX10">
        <v>9551</v>
      </c>
      <c r="RY10">
        <v>9685</v>
      </c>
      <c r="RZ10">
        <v>9742</v>
      </c>
      <c r="SA10">
        <v>9816</v>
      </c>
      <c r="SB10">
        <v>9894</v>
      </c>
      <c r="SC10">
        <v>9974</v>
      </c>
      <c r="SD10">
        <v>10005</v>
      </c>
      <c r="SE10">
        <v>10026</v>
      </c>
      <c r="SF10">
        <v>10122</v>
      </c>
      <c r="SG10">
        <v>10213</v>
      </c>
      <c r="SH10">
        <v>10172</v>
      </c>
      <c r="SI10">
        <v>10191</v>
      </c>
      <c r="SJ10">
        <v>10170</v>
      </c>
      <c r="SK10">
        <v>10187</v>
      </c>
      <c r="SL10">
        <v>10201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925826.56270000001</v>
      </c>
      <c r="SU10">
        <v>922385.00219999999</v>
      </c>
      <c r="SV10">
        <v>916339.58369999996</v>
      </c>
      <c r="SW10">
        <v>906801.14309999999</v>
      </c>
      <c r="SX10">
        <v>892997.03599999996</v>
      </c>
      <c r="SY10">
        <v>878419.45330000005</v>
      </c>
      <c r="SZ10">
        <v>859449.01659999997</v>
      </c>
      <c r="TA10">
        <v>845954.23959999997</v>
      </c>
      <c r="TB10">
        <v>828923.47629999998</v>
      </c>
      <c r="TC10">
        <v>811654.15170000005</v>
      </c>
      <c r="TD10">
        <v>800863.41370000003</v>
      </c>
      <c r="TE10">
        <v>785757.52740000002</v>
      </c>
      <c r="TF10">
        <v>767565.97900000005</v>
      </c>
      <c r="TG10">
        <v>747762.08849999995</v>
      </c>
      <c r="TH10">
        <v>729345.68949999998</v>
      </c>
      <c r="TI10">
        <v>713687.69420000003</v>
      </c>
      <c r="TJ10">
        <v>700325.20570000005</v>
      </c>
      <c r="TK10">
        <v>682843.09420000005</v>
      </c>
      <c r="TL10">
        <v>665392.08200000005</v>
      </c>
      <c r="TM10">
        <v>644790.24730000005</v>
      </c>
      <c r="TN10">
        <v>626306.42520000006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244482.36300000001</v>
      </c>
      <c r="TW10">
        <v>257028.6146</v>
      </c>
      <c r="TX10">
        <v>265125.02370000002</v>
      </c>
      <c r="TY10">
        <v>275301.81520000001</v>
      </c>
      <c r="TZ10">
        <v>286108.99819999997</v>
      </c>
      <c r="UA10">
        <v>290228.43430000002</v>
      </c>
      <c r="UB10">
        <v>299910.19050000003</v>
      </c>
      <c r="UC10">
        <v>305941.94189999998</v>
      </c>
      <c r="UD10">
        <v>307691.77799999999</v>
      </c>
      <c r="UE10">
        <v>310150.8567</v>
      </c>
      <c r="UF10">
        <v>309260.32559999998</v>
      </c>
      <c r="UG10">
        <v>307990.34899999999</v>
      </c>
      <c r="UH10">
        <v>312901.06670000002</v>
      </c>
      <c r="UI10">
        <v>312190.74949999998</v>
      </c>
      <c r="UJ10">
        <v>313873.25790000003</v>
      </c>
      <c r="UK10">
        <v>311606.0808</v>
      </c>
      <c r="UL10">
        <v>309494.89899999998</v>
      </c>
      <c r="UM10">
        <v>306397.11849999998</v>
      </c>
      <c r="UN10">
        <v>304721.69630000001</v>
      </c>
      <c r="UO10">
        <v>300759.37410000002</v>
      </c>
      <c r="UP10">
        <v>298187.45890000003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247064.4921</v>
      </c>
      <c r="UY10">
        <v>242152.90030000001</v>
      </c>
      <c r="UZ10">
        <v>250625.36850000001</v>
      </c>
      <c r="VA10">
        <v>232558.981</v>
      </c>
      <c r="VB10">
        <v>234147.8413</v>
      </c>
      <c r="VC10">
        <v>249654.8585</v>
      </c>
      <c r="VD10">
        <v>256177.53260000001</v>
      </c>
      <c r="VE10">
        <v>269761.25540000002</v>
      </c>
      <c r="VF10">
        <v>271191.51199999999</v>
      </c>
      <c r="VG10">
        <v>274112.97930000001</v>
      </c>
      <c r="VH10">
        <v>290640.9975</v>
      </c>
      <c r="VI10">
        <v>275376.31060000003</v>
      </c>
      <c r="VJ10">
        <v>275607.35869999998</v>
      </c>
      <c r="VK10">
        <v>275591.33600000001</v>
      </c>
      <c r="VL10">
        <v>272231.22489999997</v>
      </c>
      <c r="VM10">
        <v>274874.24650000001</v>
      </c>
      <c r="VN10">
        <v>266868.20039999997</v>
      </c>
      <c r="VO10">
        <v>270484.14640000003</v>
      </c>
      <c r="VP10">
        <v>251548.87400000001</v>
      </c>
      <c r="VQ10">
        <v>250931.6091</v>
      </c>
      <c r="VR10">
        <v>239714.53229999999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188207.70689999999</v>
      </c>
      <c r="WA10">
        <v>304543.21500000003</v>
      </c>
      <c r="WB10">
        <v>177403.81460000001</v>
      </c>
      <c r="WC10">
        <v>287061.18859999999</v>
      </c>
      <c r="WD10">
        <v>111480.0732</v>
      </c>
      <c r="WE10">
        <v>54116.540410000001</v>
      </c>
      <c r="WF10">
        <v>131350.82620000001</v>
      </c>
      <c r="WG10">
        <v>153030.0888</v>
      </c>
      <c r="WH10">
        <v>148572.90179999999</v>
      </c>
      <c r="WI10">
        <v>192327.38089999999</v>
      </c>
      <c r="WJ10">
        <v>186725.61259999999</v>
      </c>
      <c r="WK10">
        <v>271930.5037</v>
      </c>
      <c r="WL10">
        <v>220008.4982</v>
      </c>
      <c r="WM10">
        <v>192240.43530000001</v>
      </c>
      <c r="WN10">
        <v>165903.28829999999</v>
      </c>
      <c r="WO10">
        <v>161071.1537</v>
      </c>
      <c r="WP10">
        <v>234569.64129999999</v>
      </c>
      <c r="WQ10">
        <v>189781.26319999999</v>
      </c>
      <c r="WR10">
        <v>184253.65349999999</v>
      </c>
      <c r="WS10">
        <v>232553.155</v>
      </c>
      <c r="WT10">
        <v>191044.41409999999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33100000</v>
      </c>
      <c r="ZG10">
        <v>32400000</v>
      </c>
      <c r="ZH10">
        <v>32400000</v>
      </c>
      <c r="ZI10">
        <v>31900000</v>
      </c>
      <c r="ZJ10">
        <v>31500000</v>
      </c>
      <c r="ZK10">
        <v>30700000</v>
      </c>
      <c r="ZL10">
        <v>30200000</v>
      </c>
      <c r="ZM10">
        <v>29600000</v>
      </c>
      <c r="ZN10">
        <v>29300000</v>
      </c>
      <c r="ZO10">
        <v>29500000</v>
      </c>
      <c r="ZP10">
        <v>29200000</v>
      </c>
      <c r="ZQ10">
        <v>29100000</v>
      </c>
      <c r="ZR10">
        <v>28800000</v>
      </c>
      <c r="ZS10">
        <v>28400000</v>
      </c>
      <c r="ZT10">
        <v>28300000</v>
      </c>
      <c r="ZU10">
        <v>28400000</v>
      </c>
      <c r="ZV10">
        <v>27800000</v>
      </c>
      <c r="ZW10">
        <v>27700000</v>
      </c>
      <c r="ZX10">
        <v>27100000</v>
      </c>
      <c r="ZY10">
        <v>27100000</v>
      </c>
      <c r="ZZ10">
        <v>26800000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29800000</v>
      </c>
      <c r="ABK10">
        <v>30600000</v>
      </c>
      <c r="ABL10">
        <v>31300000</v>
      </c>
      <c r="ABM10">
        <v>32100000</v>
      </c>
      <c r="ABN10">
        <v>32700000</v>
      </c>
      <c r="ABO10">
        <v>32700000</v>
      </c>
      <c r="ABP10">
        <v>33100000</v>
      </c>
      <c r="ABQ10">
        <v>33100000</v>
      </c>
      <c r="ABR10">
        <v>33500000</v>
      </c>
      <c r="ABS10">
        <v>33800000</v>
      </c>
      <c r="ABT10">
        <v>33800000</v>
      </c>
      <c r="ABU10">
        <v>33500000</v>
      </c>
      <c r="ABV10">
        <v>33300000</v>
      </c>
      <c r="ABW10">
        <v>32700000</v>
      </c>
      <c r="ABX10">
        <v>32400000</v>
      </c>
      <c r="ABY10">
        <v>32300000</v>
      </c>
      <c r="ABZ10">
        <v>31700000</v>
      </c>
      <c r="ACA10">
        <v>31200000</v>
      </c>
      <c r="ACB10">
        <v>30600000</v>
      </c>
      <c r="ACC10">
        <v>29900000</v>
      </c>
      <c r="ACD10">
        <v>29400000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3950000</v>
      </c>
      <c r="ADO10">
        <v>3860000</v>
      </c>
      <c r="ADP10">
        <v>3790000</v>
      </c>
      <c r="ADQ10">
        <v>3690000</v>
      </c>
      <c r="ADR10">
        <v>3630000</v>
      </c>
      <c r="ADS10">
        <v>3520000</v>
      </c>
      <c r="ADT10">
        <v>3430000</v>
      </c>
      <c r="ADU10">
        <v>3310000</v>
      </c>
      <c r="ADV10">
        <v>3210000</v>
      </c>
      <c r="ADW10">
        <v>3120000</v>
      </c>
      <c r="ADX10">
        <v>3040000</v>
      </c>
      <c r="ADY10">
        <v>2960000</v>
      </c>
      <c r="ADZ10">
        <v>2870000</v>
      </c>
      <c r="AEA10">
        <v>2800000</v>
      </c>
      <c r="AEB10">
        <v>2710000</v>
      </c>
      <c r="AEC10">
        <v>2610000</v>
      </c>
      <c r="AED10">
        <v>2560000</v>
      </c>
      <c r="AEE10">
        <v>2480000</v>
      </c>
      <c r="AEF10">
        <v>2430000</v>
      </c>
      <c r="AEG10">
        <v>2360000</v>
      </c>
      <c r="AEH10">
        <v>2300000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6600000</v>
      </c>
      <c r="AEQ10">
        <v>6470000</v>
      </c>
      <c r="AER10">
        <v>6350000</v>
      </c>
      <c r="AES10">
        <v>6250000</v>
      </c>
      <c r="AET10">
        <v>6090000</v>
      </c>
      <c r="AEU10">
        <v>5960000</v>
      </c>
      <c r="AEV10">
        <v>5820000</v>
      </c>
      <c r="AEW10">
        <v>5730000</v>
      </c>
      <c r="AEX10">
        <v>5600000</v>
      </c>
      <c r="AEY10">
        <v>5480000</v>
      </c>
      <c r="AEZ10">
        <v>5360000</v>
      </c>
      <c r="AFA10">
        <v>5250000</v>
      </c>
      <c r="AFB10">
        <v>5110000</v>
      </c>
      <c r="AFC10">
        <v>4970000</v>
      </c>
      <c r="AFD10">
        <v>4870000</v>
      </c>
      <c r="AFE10">
        <v>4770000</v>
      </c>
      <c r="AFF10">
        <v>4610000</v>
      </c>
      <c r="AFG10">
        <v>4490000</v>
      </c>
      <c r="AFH10">
        <v>4350000</v>
      </c>
      <c r="AFI10">
        <v>4230000</v>
      </c>
      <c r="AFJ10">
        <v>4110000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158.79604449999999</v>
      </c>
      <c r="AGU10">
        <v>166.94507870000001</v>
      </c>
      <c r="AGV10">
        <v>172.2038537</v>
      </c>
      <c r="AGW10">
        <v>178.81387749999999</v>
      </c>
      <c r="AGX10">
        <v>185.8333528</v>
      </c>
      <c r="AGY10">
        <v>188.50900659999999</v>
      </c>
      <c r="AGZ10">
        <v>194.79749530000001</v>
      </c>
      <c r="AHA10">
        <v>198.7152351</v>
      </c>
      <c r="AHB10">
        <v>199.85178759999999</v>
      </c>
      <c r="AHC10">
        <v>201.44900699999999</v>
      </c>
      <c r="AHD10">
        <v>200.8705898</v>
      </c>
      <c r="AHE10">
        <v>200.04571530000001</v>
      </c>
      <c r="AHF10">
        <v>203.23532180000001</v>
      </c>
      <c r="AHG10">
        <v>202.773957</v>
      </c>
      <c r="AHH10">
        <v>203.86677890000001</v>
      </c>
      <c r="AHI10">
        <v>202.39420340000001</v>
      </c>
      <c r="AHJ10">
        <v>201.02294979999999</v>
      </c>
      <c r="AHK10">
        <v>199.01088110000001</v>
      </c>
      <c r="AHL10">
        <v>197.92266179999999</v>
      </c>
      <c r="AHM10">
        <v>195.34905660000001</v>
      </c>
      <c r="AHN10">
        <v>193.6785477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25.839746030000001</v>
      </c>
      <c r="AHW10">
        <v>25.32605714</v>
      </c>
      <c r="AHX10">
        <v>26.212167579999999</v>
      </c>
      <c r="AHY10">
        <v>24.32265743</v>
      </c>
      <c r="AHZ10">
        <v>24.488831650000002</v>
      </c>
      <c r="AIA10">
        <v>26.110664809999999</v>
      </c>
      <c r="AIB10">
        <v>26.79285205</v>
      </c>
      <c r="AIC10">
        <v>28.213533519999999</v>
      </c>
      <c r="AID10">
        <v>28.36311984</v>
      </c>
      <c r="AIE10">
        <v>28.66866748</v>
      </c>
      <c r="AIF10">
        <v>30.397284119999998</v>
      </c>
      <c r="AIG10">
        <v>28.800795569999998</v>
      </c>
      <c r="AIH10">
        <v>28.82496021</v>
      </c>
      <c r="AII10">
        <v>28.823284439999998</v>
      </c>
      <c r="AIJ10">
        <v>28.471860329999998</v>
      </c>
      <c r="AIK10">
        <v>28.748286159999999</v>
      </c>
      <c r="AIL10">
        <v>27.910957440000001</v>
      </c>
      <c r="AIM10">
        <v>28.289138550000001</v>
      </c>
      <c r="AIN10">
        <v>26.3087543</v>
      </c>
      <c r="AIO10">
        <v>26.244196380000002</v>
      </c>
      <c r="AIP10">
        <v>25.071035429999998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1.915544277</v>
      </c>
      <c r="AIY10">
        <v>3.0995862089999999</v>
      </c>
      <c r="AIZ10">
        <v>1.8055841989999999</v>
      </c>
      <c r="AJA10">
        <v>2.9216572799999998</v>
      </c>
      <c r="AJB10">
        <v>1.134624187</v>
      </c>
      <c r="AJC10">
        <v>0.55078844000000005</v>
      </c>
      <c r="AJD10">
        <v>1.3368651460000001</v>
      </c>
      <c r="AJE10">
        <v>1.557512791</v>
      </c>
      <c r="AJF10">
        <v>1.5121483410000001</v>
      </c>
      <c r="AJG10">
        <v>1.9574735809999999</v>
      </c>
      <c r="AJH10">
        <v>1.900459787</v>
      </c>
      <c r="AJI10">
        <v>2.767659884</v>
      </c>
      <c r="AJJ10">
        <v>2.2392070259999999</v>
      </c>
      <c r="AJK10">
        <v>1.956588663</v>
      </c>
      <c r="AJL10">
        <v>1.688533906</v>
      </c>
      <c r="AJM10">
        <v>1.6393533069999999</v>
      </c>
      <c r="AJN10">
        <v>2.3874077279999999</v>
      </c>
      <c r="AJO10">
        <v>1.9315596509999999</v>
      </c>
      <c r="AJP10">
        <v>1.8753006320000001</v>
      </c>
      <c r="AJQ10">
        <v>2.3668842919999999</v>
      </c>
      <c r="AJR10">
        <v>1.9444157740000001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111.22822549999999</v>
      </c>
      <c r="AKA10">
        <v>71.433993979999997</v>
      </c>
      <c r="AKB10">
        <v>161.85212369999999</v>
      </c>
      <c r="AKC10">
        <v>91.11840273</v>
      </c>
      <c r="AKD10">
        <v>258.2898735</v>
      </c>
      <c r="AKE10">
        <v>234.61206809999999</v>
      </c>
      <c r="AKF10">
        <v>174.04601629999999</v>
      </c>
      <c r="AKG10">
        <v>142.14170519999999</v>
      </c>
      <c r="AKH10">
        <v>122.6448692</v>
      </c>
      <c r="AKI10">
        <v>147.00385460000001</v>
      </c>
      <c r="AKJ10">
        <v>185.235433</v>
      </c>
      <c r="AKK10">
        <v>181.10303469999999</v>
      </c>
      <c r="AKL10">
        <v>154.8583975</v>
      </c>
      <c r="AKM10">
        <v>127.1475895</v>
      </c>
      <c r="AKN10">
        <v>121.8068182</v>
      </c>
      <c r="AKO10">
        <v>197.63372190000001</v>
      </c>
      <c r="AKP10">
        <v>156.92957759999999</v>
      </c>
      <c r="AKQ10">
        <v>192.49097080000001</v>
      </c>
      <c r="AKR10">
        <v>258.8581719</v>
      </c>
      <c r="AKS10">
        <v>149.49327109999999</v>
      </c>
      <c r="AKT10">
        <v>190.4749693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92.528472379999997</v>
      </c>
      <c r="AME10">
        <v>90.751307089999997</v>
      </c>
      <c r="AMF10">
        <v>90.614299599999995</v>
      </c>
      <c r="AMG10">
        <v>89.380918629999996</v>
      </c>
      <c r="AMH10">
        <v>88.247507740000003</v>
      </c>
      <c r="AMI10">
        <v>86.033967919999995</v>
      </c>
      <c r="AMJ10">
        <v>84.567277399999995</v>
      </c>
      <c r="AMK10">
        <v>82.728701659999999</v>
      </c>
      <c r="AML10">
        <v>82.044916290000003</v>
      </c>
      <c r="AMM10">
        <v>82.553460090000002</v>
      </c>
      <c r="AMN10">
        <v>81.687780649999993</v>
      </c>
      <c r="AMO10">
        <v>81.442769389999995</v>
      </c>
      <c r="AMP10">
        <v>80.645432220000004</v>
      </c>
      <c r="AMQ10">
        <v>79.463339610000006</v>
      </c>
      <c r="AMR10">
        <v>79.141072159999993</v>
      </c>
      <c r="AMS10">
        <v>79.528665369999999</v>
      </c>
      <c r="AMT10">
        <v>77.875062970000002</v>
      </c>
      <c r="AMU10">
        <v>77.501497169999993</v>
      </c>
      <c r="AMV10">
        <v>75.799479559999995</v>
      </c>
      <c r="AMW10">
        <v>75.883045260000003</v>
      </c>
      <c r="AMX10">
        <v>74.948721599999999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319.26148230000001</v>
      </c>
      <c r="ANG10">
        <v>311.41041799999999</v>
      </c>
      <c r="ANH10">
        <v>269.9552205</v>
      </c>
      <c r="ANI10">
        <v>231.22734220000001</v>
      </c>
      <c r="ANJ10">
        <v>274.94697500000001</v>
      </c>
      <c r="ANK10">
        <v>259.47022470000002</v>
      </c>
      <c r="ANL10">
        <v>314.10401030000003</v>
      </c>
      <c r="ANM10">
        <v>251.65608599999999</v>
      </c>
      <c r="ANN10">
        <v>248.33700210000001</v>
      </c>
      <c r="ANO10">
        <v>209.47962340000001</v>
      </c>
      <c r="ANP10">
        <v>208.2563681</v>
      </c>
      <c r="ANQ10">
        <v>175.1389653</v>
      </c>
      <c r="ANR10">
        <v>246.1659056</v>
      </c>
      <c r="ANS10">
        <v>192.0893628</v>
      </c>
      <c r="ANT10">
        <v>201.30020039999999</v>
      </c>
      <c r="ANU10">
        <v>197.49873819999999</v>
      </c>
      <c r="ANV10">
        <v>182.11004149999999</v>
      </c>
      <c r="ANW10">
        <v>179.72975450000001</v>
      </c>
      <c r="ANX10">
        <v>178.47459710000001</v>
      </c>
      <c r="ANY10">
        <v>174.51352919999999</v>
      </c>
      <c r="ANZ10">
        <v>126.4919403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103.3749208</v>
      </c>
      <c r="AOI10">
        <v>106.114349</v>
      </c>
      <c r="AOJ10">
        <v>108.51497980000001</v>
      </c>
      <c r="AOK10">
        <v>111.4558382</v>
      </c>
      <c r="AOL10">
        <v>113.2993977</v>
      </c>
      <c r="AOM10">
        <v>113.4892444</v>
      </c>
      <c r="AON10">
        <v>114.68324029999999</v>
      </c>
      <c r="AOO10">
        <v>114.7377144</v>
      </c>
      <c r="AOP10">
        <v>116.1480471</v>
      </c>
      <c r="AOQ10">
        <v>117.0812241</v>
      </c>
      <c r="AOR10">
        <v>117.2835201</v>
      </c>
      <c r="AOS10">
        <v>116.29916249999999</v>
      </c>
      <c r="AOT10">
        <v>115.2953507</v>
      </c>
      <c r="AOU10">
        <v>113.524058</v>
      </c>
      <c r="AOV10">
        <v>112.46424930000001</v>
      </c>
      <c r="AOW10">
        <v>111.8476745</v>
      </c>
      <c r="AOX10">
        <v>109.92113019999999</v>
      </c>
      <c r="AOY10">
        <v>108.03150890000001</v>
      </c>
      <c r="AOZ10">
        <v>106.04464520000001</v>
      </c>
      <c r="APA10">
        <v>103.60197890000001</v>
      </c>
      <c r="APB10">
        <v>101.9463586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1252.0931880000001</v>
      </c>
      <c r="APK10">
        <v>1011.984292</v>
      </c>
      <c r="APL10">
        <v>948.27838559999998</v>
      </c>
      <c r="APM10">
        <v>927.78059789999998</v>
      </c>
      <c r="APN10">
        <v>1161.178926</v>
      </c>
      <c r="APO10">
        <v>1513.7098530000001</v>
      </c>
      <c r="APP10">
        <v>1219.96585</v>
      </c>
      <c r="APQ10">
        <v>1163.12258</v>
      </c>
      <c r="APR10">
        <v>1209.3720040000001</v>
      </c>
      <c r="APS10">
        <v>1171.136066</v>
      </c>
      <c r="APT10">
        <v>1169.4426120000001</v>
      </c>
      <c r="APU10">
        <v>1416.5592099999999</v>
      </c>
      <c r="APV10">
        <v>1108.3788460000001</v>
      </c>
      <c r="APW10">
        <v>1305.076278</v>
      </c>
      <c r="APX10">
        <v>1155.61583</v>
      </c>
      <c r="APY10">
        <v>1009.753757</v>
      </c>
      <c r="APZ10">
        <v>1226.341044</v>
      </c>
      <c r="AQA10">
        <v>1206.3615110000001</v>
      </c>
      <c r="AQB10">
        <v>1232.967895</v>
      </c>
      <c r="AQC10">
        <v>1317.444086</v>
      </c>
      <c r="AQD10">
        <v>1051.1828929999999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90.954589200000001</v>
      </c>
      <c r="ARO10">
        <v>89.143368229999993</v>
      </c>
      <c r="ARP10">
        <v>87.483471519999995</v>
      </c>
      <c r="ARQ10">
        <v>86.156906800000002</v>
      </c>
      <c r="ARR10">
        <v>83.986316610000003</v>
      </c>
      <c r="ARS10">
        <v>82.224014789999998</v>
      </c>
      <c r="ART10">
        <v>80.274596919999993</v>
      </c>
      <c r="ARU10">
        <v>79.029946659999993</v>
      </c>
      <c r="ARV10">
        <v>77.179678350000003</v>
      </c>
      <c r="ARW10">
        <v>75.500906169999993</v>
      </c>
      <c r="ARX10">
        <v>73.884322569999995</v>
      </c>
      <c r="ARY10">
        <v>72.312358889999999</v>
      </c>
      <c r="ARZ10">
        <v>70.424380159999998</v>
      </c>
      <c r="ASA10">
        <v>68.516696550000006</v>
      </c>
      <c r="ASB10">
        <v>67.158010770000004</v>
      </c>
      <c r="ASC10">
        <v>65.788138500000002</v>
      </c>
      <c r="ASD10">
        <v>63.615565619999998</v>
      </c>
      <c r="ASE10">
        <v>61.87804989</v>
      </c>
      <c r="ASF10">
        <v>59.951981940000003</v>
      </c>
      <c r="ASG10">
        <v>58.303103559999997</v>
      </c>
      <c r="ASH10">
        <v>56.682747130000003</v>
      </c>
    </row>
    <row r="11" spans="1:1178" x14ac:dyDescent="0.25">
      <c r="A11">
        <v>7</v>
      </c>
      <c r="B11">
        <v>22400</v>
      </c>
      <c r="C11">
        <v>0</v>
      </c>
      <c r="D11">
        <v>0</v>
      </c>
      <c r="E11">
        <v>0</v>
      </c>
      <c r="F11">
        <v>306</v>
      </c>
      <c r="G11">
        <v>311</v>
      </c>
      <c r="H11">
        <v>369</v>
      </c>
      <c r="I11">
        <v>355</v>
      </c>
      <c r="J11">
        <v>344</v>
      </c>
      <c r="K11">
        <v>338</v>
      </c>
      <c r="L11">
        <v>336</v>
      </c>
      <c r="M11">
        <v>352</v>
      </c>
      <c r="N11">
        <v>346</v>
      </c>
      <c r="O11">
        <v>334</v>
      </c>
      <c r="P11">
        <v>358</v>
      </c>
      <c r="Q11">
        <v>326</v>
      </c>
      <c r="R11">
        <v>384</v>
      </c>
      <c r="S11">
        <v>386</v>
      </c>
      <c r="T11">
        <v>363</v>
      </c>
      <c r="U11">
        <v>335</v>
      </c>
      <c r="V11">
        <v>338</v>
      </c>
      <c r="W11">
        <v>337</v>
      </c>
      <c r="X11">
        <v>349</v>
      </c>
      <c r="Y11">
        <v>339</v>
      </c>
      <c r="Z11">
        <v>301</v>
      </c>
      <c r="AA11">
        <v>321</v>
      </c>
      <c r="AB11">
        <v>340</v>
      </c>
      <c r="AC11">
        <v>351</v>
      </c>
      <c r="AD11">
        <v>340</v>
      </c>
      <c r="AE11">
        <v>0</v>
      </c>
      <c r="AF11">
        <v>0</v>
      </c>
      <c r="AG11">
        <v>0</v>
      </c>
      <c r="AH11">
        <v>91</v>
      </c>
      <c r="AI11">
        <v>83</v>
      </c>
      <c r="AJ11">
        <v>96</v>
      </c>
      <c r="AK11">
        <v>91</v>
      </c>
      <c r="AL11">
        <v>120</v>
      </c>
      <c r="AM11">
        <v>106</v>
      </c>
      <c r="AN11">
        <v>98</v>
      </c>
      <c r="AO11">
        <v>98</v>
      </c>
      <c r="AP11">
        <v>122</v>
      </c>
      <c r="AQ11">
        <v>158</v>
      </c>
      <c r="AR11">
        <v>138</v>
      </c>
      <c r="AS11">
        <v>138</v>
      </c>
      <c r="AT11">
        <v>141</v>
      </c>
      <c r="AU11">
        <v>148</v>
      </c>
      <c r="AV11">
        <v>153</v>
      </c>
      <c r="AW11">
        <v>187</v>
      </c>
      <c r="AX11">
        <v>155</v>
      </c>
      <c r="AY11">
        <v>205</v>
      </c>
      <c r="AZ11">
        <v>178</v>
      </c>
      <c r="BA11">
        <v>159</v>
      </c>
      <c r="BB11">
        <v>185</v>
      </c>
      <c r="BC11">
        <v>208</v>
      </c>
      <c r="BD11">
        <v>233</v>
      </c>
      <c r="BE11">
        <v>232</v>
      </c>
      <c r="BF11">
        <v>208</v>
      </c>
      <c r="BG11">
        <v>0</v>
      </c>
      <c r="BH11">
        <v>0</v>
      </c>
      <c r="BI11">
        <v>0</v>
      </c>
      <c r="BJ11">
        <v>112</v>
      </c>
      <c r="BK11">
        <v>95</v>
      </c>
      <c r="BL11">
        <v>122</v>
      </c>
      <c r="BM11">
        <v>119</v>
      </c>
      <c r="BN11">
        <v>123</v>
      </c>
      <c r="BO11">
        <v>123</v>
      </c>
      <c r="BP11">
        <v>148</v>
      </c>
      <c r="BQ11">
        <v>130</v>
      </c>
      <c r="BR11">
        <v>137</v>
      </c>
      <c r="BS11">
        <v>120</v>
      </c>
      <c r="BT11">
        <v>137</v>
      </c>
      <c r="BU11">
        <v>123</v>
      </c>
      <c r="BV11">
        <v>153</v>
      </c>
      <c r="BW11">
        <v>162</v>
      </c>
      <c r="BX11">
        <v>156</v>
      </c>
      <c r="BY11">
        <v>174</v>
      </c>
      <c r="BZ11">
        <v>161</v>
      </c>
      <c r="CA11">
        <v>158</v>
      </c>
      <c r="CB11">
        <v>178</v>
      </c>
      <c r="CC11">
        <v>191</v>
      </c>
      <c r="CD11">
        <v>166</v>
      </c>
      <c r="CE11">
        <v>191</v>
      </c>
      <c r="CF11">
        <v>171</v>
      </c>
      <c r="CG11">
        <v>205</v>
      </c>
      <c r="CH11">
        <v>176</v>
      </c>
      <c r="CI11">
        <v>0</v>
      </c>
      <c r="CJ11">
        <v>0</v>
      </c>
      <c r="CK11">
        <v>0</v>
      </c>
      <c r="CL11">
        <v>61</v>
      </c>
      <c r="CM11">
        <v>49</v>
      </c>
      <c r="CN11">
        <v>50</v>
      </c>
      <c r="CO11">
        <v>51</v>
      </c>
      <c r="CP11">
        <v>47</v>
      </c>
      <c r="CQ11">
        <v>45</v>
      </c>
      <c r="CR11">
        <v>43</v>
      </c>
      <c r="CS11">
        <v>45</v>
      </c>
      <c r="CT11">
        <v>46</v>
      </c>
      <c r="CU11">
        <v>46</v>
      </c>
      <c r="CV11">
        <v>49</v>
      </c>
      <c r="CW11">
        <v>45</v>
      </c>
      <c r="CX11">
        <v>50</v>
      </c>
      <c r="CY11">
        <v>40</v>
      </c>
      <c r="CZ11">
        <v>50</v>
      </c>
      <c r="DA11">
        <v>38</v>
      </c>
      <c r="DB11">
        <v>56</v>
      </c>
      <c r="DC11">
        <v>49</v>
      </c>
      <c r="DD11">
        <v>54</v>
      </c>
      <c r="DE11">
        <v>54</v>
      </c>
      <c r="DF11">
        <v>55</v>
      </c>
      <c r="DG11">
        <v>55</v>
      </c>
      <c r="DH11">
        <v>56</v>
      </c>
      <c r="DI11">
        <v>47</v>
      </c>
      <c r="DJ11">
        <v>42</v>
      </c>
      <c r="DK11">
        <v>0</v>
      </c>
      <c r="DL11">
        <v>0</v>
      </c>
      <c r="DM11">
        <v>0</v>
      </c>
      <c r="DN11">
        <v>3</v>
      </c>
      <c r="DO11">
        <v>2</v>
      </c>
      <c r="DP11">
        <v>1</v>
      </c>
      <c r="DQ11">
        <v>5</v>
      </c>
      <c r="DR11">
        <v>1</v>
      </c>
      <c r="DS11">
        <v>6</v>
      </c>
      <c r="DT11">
        <v>1</v>
      </c>
      <c r="DU11">
        <v>5</v>
      </c>
      <c r="DV11">
        <v>1</v>
      </c>
      <c r="DW11">
        <v>3</v>
      </c>
      <c r="DX11">
        <v>4</v>
      </c>
      <c r="DY11">
        <v>3</v>
      </c>
      <c r="DZ11">
        <v>4</v>
      </c>
      <c r="EA11">
        <v>3</v>
      </c>
      <c r="EB11">
        <v>4</v>
      </c>
      <c r="EC11">
        <v>7</v>
      </c>
      <c r="ED11">
        <v>2</v>
      </c>
      <c r="EE11">
        <v>4</v>
      </c>
      <c r="EF11">
        <v>4</v>
      </c>
      <c r="EG11">
        <v>4</v>
      </c>
      <c r="EH11">
        <v>6</v>
      </c>
      <c r="EI11">
        <v>3</v>
      </c>
      <c r="EJ11">
        <v>5</v>
      </c>
      <c r="EK11">
        <v>6</v>
      </c>
      <c r="EL11">
        <v>6</v>
      </c>
      <c r="EM11">
        <v>0</v>
      </c>
      <c r="EN11">
        <v>0</v>
      </c>
      <c r="EO11">
        <v>0</v>
      </c>
      <c r="EP11">
        <v>10</v>
      </c>
      <c r="EQ11">
        <v>15</v>
      </c>
      <c r="ER11">
        <v>10</v>
      </c>
      <c r="ES11">
        <v>15</v>
      </c>
      <c r="ET11">
        <v>20</v>
      </c>
      <c r="EU11">
        <v>15</v>
      </c>
      <c r="EV11">
        <v>25</v>
      </c>
      <c r="EW11">
        <v>5</v>
      </c>
      <c r="EX11">
        <v>30</v>
      </c>
      <c r="EY11">
        <v>25</v>
      </c>
      <c r="EZ11">
        <v>5</v>
      </c>
      <c r="FA11">
        <v>10</v>
      </c>
      <c r="FB11">
        <v>15</v>
      </c>
      <c r="FC11">
        <v>10</v>
      </c>
      <c r="FD11">
        <v>20</v>
      </c>
      <c r="FE11">
        <v>5</v>
      </c>
      <c r="FF11">
        <v>20</v>
      </c>
      <c r="FG11">
        <v>20</v>
      </c>
      <c r="FH11">
        <v>25</v>
      </c>
      <c r="FI11">
        <v>25</v>
      </c>
      <c r="FJ11">
        <v>5</v>
      </c>
      <c r="FK11">
        <v>20</v>
      </c>
      <c r="FL11">
        <v>20</v>
      </c>
      <c r="FM11">
        <v>20</v>
      </c>
      <c r="FN11">
        <v>40</v>
      </c>
      <c r="FO11">
        <v>0</v>
      </c>
      <c r="FP11">
        <v>0</v>
      </c>
      <c r="FQ11">
        <v>5404</v>
      </c>
      <c r="FR11">
        <v>5713</v>
      </c>
      <c r="FS11">
        <v>5990</v>
      </c>
      <c r="FT11">
        <v>6168</v>
      </c>
      <c r="FU11">
        <v>6391</v>
      </c>
      <c r="FV11">
        <v>6562</v>
      </c>
      <c r="FW11">
        <v>6695</v>
      </c>
      <c r="FX11">
        <v>6858</v>
      </c>
      <c r="FY11">
        <v>7000</v>
      </c>
      <c r="FZ11">
        <v>7134</v>
      </c>
      <c r="GA11">
        <v>7277</v>
      </c>
      <c r="GB11">
        <v>7390</v>
      </c>
      <c r="GC11">
        <v>7473</v>
      </c>
      <c r="GD11">
        <v>7557</v>
      </c>
      <c r="GE11">
        <v>7671</v>
      </c>
      <c r="GF11">
        <v>7728</v>
      </c>
      <c r="GG11">
        <v>7747</v>
      </c>
      <c r="GH11">
        <v>7841</v>
      </c>
      <c r="GI11">
        <v>7910</v>
      </c>
      <c r="GJ11">
        <v>7972</v>
      </c>
      <c r="GK11">
        <v>8007</v>
      </c>
      <c r="GL11">
        <v>7986</v>
      </c>
      <c r="GM11">
        <v>8013</v>
      </c>
      <c r="GN11">
        <v>8017</v>
      </c>
      <c r="GO11">
        <v>8037</v>
      </c>
      <c r="GP11">
        <v>8040</v>
      </c>
      <c r="GQ11">
        <v>0</v>
      </c>
      <c r="GR11">
        <v>0</v>
      </c>
      <c r="GS11">
        <v>766</v>
      </c>
      <c r="GT11">
        <v>862</v>
      </c>
      <c r="GU11">
        <v>951</v>
      </c>
      <c r="GV11">
        <v>1063</v>
      </c>
      <c r="GW11">
        <v>1165</v>
      </c>
      <c r="GX11">
        <v>1251</v>
      </c>
      <c r="GY11">
        <v>1377</v>
      </c>
      <c r="GZ11">
        <v>1466</v>
      </c>
      <c r="HA11">
        <v>1547</v>
      </c>
      <c r="HB11">
        <v>1644</v>
      </c>
      <c r="HC11">
        <v>1741</v>
      </c>
      <c r="HD11">
        <v>1831</v>
      </c>
      <c r="HE11">
        <v>1941</v>
      </c>
      <c r="HF11">
        <v>2023</v>
      </c>
      <c r="HG11">
        <v>2105</v>
      </c>
      <c r="HH11">
        <v>2203</v>
      </c>
      <c r="HI11">
        <v>2289</v>
      </c>
      <c r="HJ11">
        <v>2333</v>
      </c>
      <c r="HK11">
        <v>2381</v>
      </c>
      <c r="HL11">
        <v>2459</v>
      </c>
      <c r="HM11">
        <v>2544</v>
      </c>
      <c r="HN11">
        <v>2601</v>
      </c>
      <c r="HO11">
        <v>2646</v>
      </c>
      <c r="HP11">
        <v>2732</v>
      </c>
      <c r="HQ11">
        <v>2778</v>
      </c>
      <c r="HR11">
        <v>2847</v>
      </c>
      <c r="HS11">
        <v>0</v>
      </c>
      <c r="HT11">
        <v>0</v>
      </c>
      <c r="HU11">
        <v>63</v>
      </c>
      <c r="HV11">
        <v>73</v>
      </c>
      <c r="HW11">
        <v>82</v>
      </c>
      <c r="HX11">
        <v>91</v>
      </c>
      <c r="HY11">
        <v>99</v>
      </c>
      <c r="HZ11">
        <v>108</v>
      </c>
      <c r="IA11">
        <v>106</v>
      </c>
      <c r="IB11">
        <v>120</v>
      </c>
      <c r="IC11">
        <v>136</v>
      </c>
      <c r="ID11">
        <v>149</v>
      </c>
      <c r="IE11">
        <v>153</v>
      </c>
      <c r="IF11">
        <v>184</v>
      </c>
      <c r="IG11">
        <v>205</v>
      </c>
      <c r="IH11">
        <v>212</v>
      </c>
      <c r="II11">
        <v>218</v>
      </c>
      <c r="IJ11">
        <v>227</v>
      </c>
      <c r="IK11">
        <v>238</v>
      </c>
      <c r="IL11">
        <v>242</v>
      </c>
      <c r="IM11">
        <v>243</v>
      </c>
      <c r="IN11">
        <v>244</v>
      </c>
      <c r="IO11">
        <v>239</v>
      </c>
      <c r="IP11">
        <v>251</v>
      </c>
      <c r="IQ11">
        <v>264</v>
      </c>
      <c r="IR11">
        <v>268</v>
      </c>
      <c r="IS11">
        <v>270</v>
      </c>
      <c r="IT11">
        <v>275</v>
      </c>
      <c r="IU11">
        <v>0</v>
      </c>
      <c r="IV11">
        <v>0</v>
      </c>
      <c r="IW11">
        <v>7</v>
      </c>
      <c r="IX11">
        <v>6</v>
      </c>
      <c r="IY11">
        <v>5</v>
      </c>
      <c r="IZ11">
        <v>4</v>
      </c>
      <c r="JA11">
        <v>3</v>
      </c>
      <c r="JB11">
        <v>5</v>
      </c>
      <c r="JC11">
        <v>8</v>
      </c>
      <c r="JD11">
        <v>10</v>
      </c>
      <c r="JE11">
        <v>10</v>
      </c>
      <c r="JF11">
        <v>10</v>
      </c>
      <c r="JG11">
        <v>9</v>
      </c>
      <c r="JH11">
        <v>7</v>
      </c>
      <c r="JI11">
        <v>6</v>
      </c>
      <c r="JJ11">
        <v>8</v>
      </c>
      <c r="JK11">
        <v>8</v>
      </c>
      <c r="JL11">
        <v>8</v>
      </c>
      <c r="JM11">
        <v>8</v>
      </c>
      <c r="JN11">
        <v>13</v>
      </c>
      <c r="JO11">
        <v>13</v>
      </c>
      <c r="JP11">
        <v>10</v>
      </c>
      <c r="JQ11">
        <v>11</v>
      </c>
      <c r="JR11">
        <v>14</v>
      </c>
      <c r="JS11">
        <v>15</v>
      </c>
      <c r="JT11">
        <v>18</v>
      </c>
      <c r="JU11">
        <v>19</v>
      </c>
      <c r="JV11">
        <v>17</v>
      </c>
      <c r="JW11">
        <v>0</v>
      </c>
      <c r="JX11">
        <v>0</v>
      </c>
      <c r="JY11">
        <v>0</v>
      </c>
      <c r="JZ11">
        <v>7</v>
      </c>
      <c r="KA11">
        <v>17</v>
      </c>
      <c r="KB11">
        <v>27</v>
      </c>
      <c r="KC11">
        <v>36</v>
      </c>
      <c r="KD11">
        <v>42</v>
      </c>
      <c r="KE11">
        <v>54</v>
      </c>
      <c r="KF11">
        <v>65</v>
      </c>
      <c r="KG11">
        <v>80</v>
      </c>
      <c r="KH11">
        <v>91</v>
      </c>
      <c r="KI11">
        <v>107</v>
      </c>
      <c r="KJ11">
        <v>123</v>
      </c>
      <c r="KK11">
        <v>138</v>
      </c>
      <c r="KL11">
        <v>160</v>
      </c>
      <c r="KM11">
        <v>183</v>
      </c>
      <c r="KN11">
        <v>206</v>
      </c>
      <c r="KO11">
        <v>237</v>
      </c>
      <c r="KP11">
        <v>264</v>
      </c>
      <c r="KQ11">
        <v>288</v>
      </c>
      <c r="KR11">
        <v>311</v>
      </c>
      <c r="KS11">
        <v>341</v>
      </c>
      <c r="KT11">
        <v>363</v>
      </c>
      <c r="KU11">
        <v>381</v>
      </c>
      <c r="KV11">
        <v>407</v>
      </c>
      <c r="KW11">
        <v>438</v>
      </c>
      <c r="KX11">
        <v>467</v>
      </c>
      <c r="KY11">
        <v>0</v>
      </c>
      <c r="KZ11">
        <v>0</v>
      </c>
      <c r="LA11">
        <v>0</v>
      </c>
      <c r="LB11">
        <v>222</v>
      </c>
      <c r="LC11">
        <v>459</v>
      </c>
      <c r="LD11">
        <v>683</v>
      </c>
      <c r="LE11">
        <v>908</v>
      </c>
      <c r="LF11">
        <v>1124</v>
      </c>
      <c r="LG11">
        <v>1352</v>
      </c>
      <c r="LH11">
        <v>1554</v>
      </c>
      <c r="LI11">
        <v>1763</v>
      </c>
      <c r="LJ11">
        <v>1956</v>
      </c>
      <c r="LK11">
        <v>2156</v>
      </c>
      <c r="LL11">
        <v>2339</v>
      </c>
      <c r="LM11">
        <v>2546</v>
      </c>
      <c r="LN11">
        <v>2747</v>
      </c>
      <c r="LO11">
        <v>2930</v>
      </c>
      <c r="LP11">
        <v>3132</v>
      </c>
      <c r="LQ11">
        <v>3312</v>
      </c>
      <c r="LR11">
        <v>3501</v>
      </c>
      <c r="LS11">
        <v>3687</v>
      </c>
      <c r="LT11">
        <v>3865</v>
      </c>
      <c r="LU11">
        <v>4072</v>
      </c>
      <c r="LV11">
        <v>4281</v>
      </c>
      <c r="LW11">
        <v>4482</v>
      </c>
      <c r="LX11">
        <v>4678</v>
      </c>
      <c r="LY11">
        <v>4857</v>
      </c>
      <c r="LZ11">
        <v>5041</v>
      </c>
      <c r="MA11">
        <v>0</v>
      </c>
      <c r="MB11">
        <v>0</v>
      </c>
      <c r="MC11">
        <v>1386</v>
      </c>
      <c r="MD11">
        <v>1420</v>
      </c>
      <c r="ME11">
        <v>1485</v>
      </c>
      <c r="MF11">
        <v>1536</v>
      </c>
      <c r="MG11">
        <v>1574</v>
      </c>
      <c r="MH11">
        <v>1588</v>
      </c>
      <c r="MI11">
        <v>1665</v>
      </c>
      <c r="MJ11">
        <v>1715</v>
      </c>
      <c r="MK11">
        <v>1730</v>
      </c>
      <c r="ML11">
        <v>1765</v>
      </c>
      <c r="MM11">
        <v>1841</v>
      </c>
      <c r="MN11">
        <v>1881</v>
      </c>
      <c r="MO11">
        <v>1938</v>
      </c>
      <c r="MP11">
        <v>1982</v>
      </c>
      <c r="MQ11">
        <v>2047</v>
      </c>
      <c r="MR11">
        <v>2127</v>
      </c>
      <c r="MS11">
        <v>2159</v>
      </c>
      <c r="MT11">
        <v>2213</v>
      </c>
      <c r="MU11">
        <v>2290</v>
      </c>
      <c r="MV11">
        <v>2329</v>
      </c>
      <c r="MW11">
        <v>2357</v>
      </c>
      <c r="MX11">
        <v>2388</v>
      </c>
      <c r="MY11">
        <v>2445</v>
      </c>
      <c r="MZ11">
        <v>2460</v>
      </c>
      <c r="NA11">
        <v>2530</v>
      </c>
      <c r="NB11">
        <v>2597</v>
      </c>
      <c r="NC11">
        <v>0</v>
      </c>
      <c r="ND11">
        <v>0</v>
      </c>
      <c r="NE11">
        <v>0</v>
      </c>
      <c r="NF11">
        <v>28</v>
      </c>
      <c r="NG11">
        <v>48</v>
      </c>
      <c r="NH11">
        <v>82</v>
      </c>
      <c r="NI11">
        <v>112</v>
      </c>
      <c r="NJ11">
        <v>158</v>
      </c>
      <c r="NK11">
        <v>192</v>
      </c>
      <c r="NL11">
        <v>227</v>
      </c>
      <c r="NM11">
        <v>274</v>
      </c>
      <c r="NN11">
        <v>303</v>
      </c>
      <c r="NO11">
        <v>336</v>
      </c>
      <c r="NP11">
        <v>368</v>
      </c>
      <c r="NQ11">
        <v>394</v>
      </c>
      <c r="NR11">
        <v>427</v>
      </c>
      <c r="NS11">
        <v>466</v>
      </c>
      <c r="NT11">
        <v>505</v>
      </c>
      <c r="NU11">
        <v>529</v>
      </c>
      <c r="NV11">
        <v>566</v>
      </c>
      <c r="NW11">
        <v>595</v>
      </c>
      <c r="NX11">
        <v>638</v>
      </c>
      <c r="NY11">
        <v>678</v>
      </c>
      <c r="NZ11">
        <v>720</v>
      </c>
      <c r="OA11">
        <v>751</v>
      </c>
      <c r="OB11">
        <v>780</v>
      </c>
      <c r="OC11">
        <v>819</v>
      </c>
      <c r="OD11">
        <v>866</v>
      </c>
      <c r="OE11">
        <v>0</v>
      </c>
      <c r="OF11">
        <v>0</v>
      </c>
      <c r="OG11">
        <v>2117</v>
      </c>
      <c r="OH11">
        <v>2267</v>
      </c>
      <c r="OI11">
        <v>2423</v>
      </c>
      <c r="OJ11">
        <v>2557</v>
      </c>
      <c r="OK11">
        <v>2686</v>
      </c>
      <c r="OL11">
        <v>2846</v>
      </c>
      <c r="OM11">
        <v>2971</v>
      </c>
      <c r="ON11">
        <v>3125</v>
      </c>
      <c r="OO11">
        <v>3282</v>
      </c>
      <c r="OP11">
        <v>3426</v>
      </c>
      <c r="OQ11">
        <v>3559</v>
      </c>
      <c r="OR11">
        <v>3703</v>
      </c>
      <c r="OS11">
        <v>3847</v>
      </c>
      <c r="OT11">
        <v>3958</v>
      </c>
      <c r="OU11">
        <v>4085</v>
      </c>
      <c r="OV11">
        <v>4200</v>
      </c>
      <c r="OW11">
        <v>4328</v>
      </c>
      <c r="OX11">
        <v>4443</v>
      </c>
      <c r="OY11">
        <v>4538</v>
      </c>
      <c r="OZ11">
        <v>4639</v>
      </c>
      <c r="PA11">
        <v>4693</v>
      </c>
      <c r="PB11">
        <v>4726</v>
      </c>
      <c r="PC11">
        <v>4828</v>
      </c>
      <c r="PD11">
        <v>4893</v>
      </c>
      <c r="PE11">
        <v>4942</v>
      </c>
      <c r="PF11">
        <v>4996</v>
      </c>
      <c r="PG11">
        <v>0</v>
      </c>
      <c r="PH11">
        <v>0</v>
      </c>
      <c r="PI11">
        <v>0</v>
      </c>
      <c r="PJ11">
        <v>60</v>
      </c>
      <c r="PK11">
        <v>129</v>
      </c>
      <c r="PL11">
        <v>188</v>
      </c>
      <c r="PM11">
        <v>246</v>
      </c>
      <c r="PN11">
        <v>318</v>
      </c>
      <c r="PO11">
        <v>391</v>
      </c>
      <c r="PP11">
        <v>461</v>
      </c>
      <c r="PQ11">
        <v>536</v>
      </c>
      <c r="PR11">
        <v>630</v>
      </c>
      <c r="PS11">
        <v>694</v>
      </c>
      <c r="PT11">
        <v>788</v>
      </c>
      <c r="PU11">
        <v>886</v>
      </c>
      <c r="PV11">
        <v>993</v>
      </c>
      <c r="PW11">
        <v>1091</v>
      </c>
      <c r="PX11">
        <v>1186</v>
      </c>
      <c r="PY11">
        <v>1298</v>
      </c>
      <c r="PZ11">
        <v>1411</v>
      </c>
      <c r="QA11">
        <v>1531</v>
      </c>
      <c r="QB11">
        <v>1662</v>
      </c>
      <c r="QC11">
        <v>1785</v>
      </c>
      <c r="QD11">
        <v>1938</v>
      </c>
      <c r="QE11">
        <v>2062</v>
      </c>
      <c r="QF11">
        <v>2208</v>
      </c>
      <c r="QG11">
        <v>2362</v>
      </c>
      <c r="QH11">
        <v>2505</v>
      </c>
      <c r="QI11">
        <v>0</v>
      </c>
      <c r="QJ11">
        <v>0</v>
      </c>
      <c r="QK11">
        <v>7414</v>
      </c>
      <c r="QL11">
        <v>7839</v>
      </c>
      <c r="QM11">
        <v>8194</v>
      </c>
      <c r="QN11">
        <v>8514</v>
      </c>
      <c r="QO11">
        <v>8704</v>
      </c>
      <c r="QP11">
        <v>8787</v>
      </c>
      <c r="QQ11">
        <v>8826</v>
      </c>
      <c r="QR11">
        <v>8898</v>
      </c>
      <c r="QS11">
        <v>8916</v>
      </c>
      <c r="QT11">
        <v>8971</v>
      </c>
      <c r="QU11">
        <v>9073</v>
      </c>
      <c r="QV11">
        <v>9118</v>
      </c>
      <c r="QW11">
        <v>9168</v>
      </c>
      <c r="QX11">
        <v>9161</v>
      </c>
      <c r="QY11">
        <v>9165</v>
      </c>
      <c r="QZ11">
        <v>9140</v>
      </c>
      <c r="RA11">
        <v>9100</v>
      </c>
      <c r="RB11">
        <v>9111</v>
      </c>
      <c r="RC11">
        <v>9067</v>
      </c>
      <c r="RD11">
        <v>9082</v>
      </c>
      <c r="RE11">
        <v>9145</v>
      </c>
      <c r="RF11">
        <v>9121</v>
      </c>
      <c r="RG11">
        <v>9086</v>
      </c>
      <c r="RH11">
        <v>9057</v>
      </c>
      <c r="RI11">
        <v>9079</v>
      </c>
      <c r="RJ11">
        <v>9068</v>
      </c>
      <c r="RK11">
        <v>0</v>
      </c>
      <c r="RL11">
        <v>0</v>
      </c>
      <c r="RM11">
        <v>8350</v>
      </c>
      <c r="RN11">
        <v>8409</v>
      </c>
      <c r="RO11">
        <v>8540</v>
      </c>
      <c r="RP11">
        <v>8586</v>
      </c>
      <c r="RQ11">
        <v>8667</v>
      </c>
      <c r="RR11">
        <v>8790</v>
      </c>
      <c r="RS11">
        <v>8870</v>
      </c>
      <c r="RT11">
        <v>8953</v>
      </c>
      <c r="RU11">
        <v>9022</v>
      </c>
      <c r="RV11">
        <v>9081</v>
      </c>
      <c r="RW11">
        <v>9201</v>
      </c>
      <c r="RX11">
        <v>9302</v>
      </c>
      <c r="RY11">
        <v>9367</v>
      </c>
      <c r="RZ11">
        <v>9451</v>
      </c>
      <c r="SA11">
        <v>9548</v>
      </c>
      <c r="SB11">
        <v>9644</v>
      </c>
      <c r="SC11">
        <v>9712</v>
      </c>
      <c r="SD11">
        <v>9737</v>
      </c>
      <c r="SE11">
        <v>9783</v>
      </c>
      <c r="SF11">
        <v>9860</v>
      </c>
      <c r="SG11">
        <v>9846</v>
      </c>
      <c r="SH11">
        <v>9894</v>
      </c>
      <c r="SI11">
        <v>9933</v>
      </c>
      <c r="SJ11">
        <v>9957</v>
      </c>
      <c r="SK11">
        <v>9975</v>
      </c>
      <c r="SL11">
        <v>9991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735917.16830000002</v>
      </c>
      <c r="SU11">
        <v>728963.97349999996</v>
      </c>
      <c r="SV11">
        <v>724962.82979999995</v>
      </c>
      <c r="SW11">
        <v>718421.09259999997</v>
      </c>
      <c r="SX11">
        <v>710848.27659999998</v>
      </c>
      <c r="SY11">
        <v>703977.79390000005</v>
      </c>
      <c r="SZ11">
        <v>694086.82189999998</v>
      </c>
      <c r="TA11">
        <v>681439.20810000005</v>
      </c>
      <c r="TB11">
        <v>669028.06030000001</v>
      </c>
      <c r="TC11">
        <v>659340.37239999999</v>
      </c>
      <c r="TD11">
        <v>644892.86950000003</v>
      </c>
      <c r="TE11">
        <v>627648.93019999994</v>
      </c>
      <c r="TF11">
        <v>616761.79839999997</v>
      </c>
      <c r="TG11">
        <v>604067.22259999998</v>
      </c>
      <c r="TH11">
        <v>591069.91249999998</v>
      </c>
      <c r="TI11">
        <v>576373.7145</v>
      </c>
      <c r="TJ11">
        <v>558118.50120000006</v>
      </c>
      <c r="TK11">
        <v>543694.61479999998</v>
      </c>
      <c r="TL11">
        <v>528122.35060000001</v>
      </c>
      <c r="TM11">
        <v>514019.27840000001</v>
      </c>
      <c r="TN11">
        <v>499234.12449999998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475501.37599999999</v>
      </c>
      <c r="TW11">
        <v>508149.12709999998</v>
      </c>
      <c r="TX11">
        <v>525235.40009999997</v>
      </c>
      <c r="TY11">
        <v>538112.53390000004</v>
      </c>
      <c r="TZ11">
        <v>555197.34770000004</v>
      </c>
      <c r="UA11">
        <v>570830.42920000001</v>
      </c>
      <c r="UB11">
        <v>582853.5747</v>
      </c>
      <c r="UC11">
        <v>599873.15989999997</v>
      </c>
      <c r="UD11">
        <v>607005.39839999995</v>
      </c>
      <c r="UE11">
        <v>613213.27240000002</v>
      </c>
      <c r="UF11">
        <v>623069.82409999997</v>
      </c>
      <c r="UG11">
        <v>628536.91449999996</v>
      </c>
      <c r="UH11">
        <v>621960.07990000001</v>
      </c>
      <c r="UI11">
        <v>616268.46140000003</v>
      </c>
      <c r="UJ11">
        <v>617919.42960000003</v>
      </c>
      <c r="UK11">
        <v>620659.21059999999</v>
      </c>
      <c r="UL11">
        <v>616083.00009999995</v>
      </c>
      <c r="UM11">
        <v>608487.25780000002</v>
      </c>
      <c r="UN11">
        <v>609965.28489999997</v>
      </c>
      <c r="UO11">
        <v>602170.45070000004</v>
      </c>
      <c r="UP11">
        <v>599152.59050000005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179762.1036</v>
      </c>
      <c r="UY11">
        <v>171294.34529999999</v>
      </c>
      <c r="UZ11">
        <v>188270.02600000001</v>
      </c>
      <c r="VA11">
        <v>207157.95740000001</v>
      </c>
      <c r="VB11">
        <v>220349.34080000001</v>
      </c>
      <c r="VC11">
        <v>219674.52359999999</v>
      </c>
      <c r="VD11">
        <v>256489.06880000001</v>
      </c>
      <c r="VE11">
        <v>277439.10460000002</v>
      </c>
      <c r="VF11">
        <v>278555.95630000002</v>
      </c>
      <c r="VG11">
        <v>278096.71399999998</v>
      </c>
      <c r="VH11">
        <v>281143.467</v>
      </c>
      <c r="VI11">
        <v>286181.70799999998</v>
      </c>
      <c r="VJ11">
        <v>282516.00449999998</v>
      </c>
      <c r="VK11">
        <v>275420.80190000002</v>
      </c>
      <c r="VL11">
        <v>268499.24349999998</v>
      </c>
      <c r="VM11">
        <v>255337.09700000001</v>
      </c>
      <c r="VN11">
        <v>260346.9608</v>
      </c>
      <c r="VO11">
        <v>265855.40419999999</v>
      </c>
      <c r="VP11">
        <v>262022.8314</v>
      </c>
      <c r="VQ11">
        <v>256289.53950000001</v>
      </c>
      <c r="VR11">
        <v>253432.66219999999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192891.54949999999</v>
      </c>
      <c r="WA11">
        <v>299637.35840000003</v>
      </c>
      <c r="WB11">
        <v>363637.57089999999</v>
      </c>
      <c r="WC11">
        <v>353046.18540000002</v>
      </c>
      <c r="WD11">
        <v>342763.2868</v>
      </c>
      <c r="WE11">
        <v>299501.90110000002</v>
      </c>
      <c r="WF11">
        <v>226161.09030000001</v>
      </c>
      <c r="WG11">
        <v>188206.1778</v>
      </c>
      <c r="WH11">
        <v>243632.5926</v>
      </c>
      <c r="WI11">
        <v>236536.49770000001</v>
      </c>
      <c r="WJ11">
        <v>229647.0851</v>
      </c>
      <c r="WK11">
        <v>222958.3351</v>
      </c>
      <c r="WL11">
        <v>351754.65490000002</v>
      </c>
      <c r="WM11">
        <v>341509.3737</v>
      </c>
      <c r="WN11">
        <v>255048.0759</v>
      </c>
      <c r="WO11">
        <v>272381.44030000002</v>
      </c>
      <c r="WP11">
        <v>336570.18219999998</v>
      </c>
      <c r="WQ11">
        <v>350107.67910000001</v>
      </c>
      <c r="WR11">
        <v>407892.44170000002</v>
      </c>
      <c r="WS11">
        <v>418012.75040000002</v>
      </c>
      <c r="WT11">
        <v>363117.87209999998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21100000</v>
      </c>
      <c r="ZG11">
        <v>21500000</v>
      </c>
      <c r="ZH11">
        <v>21500000</v>
      </c>
      <c r="ZI11">
        <v>21000000</v>
      </c>
      <c r="ZJ11">
        <v>20800000</v>
      </c>
      <c r="ZK11">
        <v>21100000</v>
      </c>
      <c r="ZL11">
        <v>20900000</v>
      </c>
      <c r="ZM11">
        <v>20900000</v>
      </c>
      <c r="ZN11">
        <v>20800000</v>
      </c>
      <c r="ZO11">
        <v>20900000</v>
      </c>
      <c r="ZP11">
        <v>21000000</v>
      </c>
      <c r="ZQ11">
        <v>20700000</v>
      </c>
      <c r="ZR11">
        <v>20600000</v>
      </c>
      <c r="ZS11">
        <v>20700000</v>
      </c>
      <c r="ZT11">
        <v>20500000</v>
      </c>
      <c r="ZU11">
        <v>20100000</v>
      </c>
      <c r="ZV11">
        <v>19800000</v>
      </c>
      <c r="ZW11">
        <v>19700000</v>
      </c>
      <c r="ZX11">
        <v>19200000</v>
      </c>
      <c r="ZY11">
        <v>19200000</v>
      </c>
      <c r="ZZ11">
        <v>19100000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48700000</v>
      </c>
      <c r="ABK11">
        <v>49300000</v>
      </c>
      <c r="ABL11">
        <v>50400000</v>
      </c>
      <c r="ABM11">
        <v>51400000</v>
      </c>
      <c r="ABN11">
        <v>52000000</v>
      </c>
      <c r="ABO11">
        <v>52500000</v>
      </c>
      <c r="ABP11">
        <v>53000000</v>
      </c>
      <c r="ABQ11">
        <v>53500000</v>
      </c>
      <c r="ABR11">
        <v>53400000</v>
      </c>
      <c r="ABS11">
        <v>53500000</v>
      </c>
      <c r="ABT11">
        <v>53400000</v>
      </c>
      <c r="ABU11">
        <v>53500000</v>
      </c>
      <c r="ABV11">
        <v>53300000</v>
      </c>
      <c r="ABW11">
        <v>52800000</v>
      </c>
      <c r="ABX11">
        <v>52400000</v>
      </c>
      <c r="ABY11">
        <v>51500000</v>
      </c>
      <c r="ABZ11">
        <v>50400000</v>
      </c>
      <c r="ACA11">
        <v>49900000</v>
      </c>
      <c r="ACB11">
        <v>49100000</v>
      </c>
      <c r="ACC11">
        <v>48200000</v>
      </c>
      <c r="ACD11">
        <v>47300000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2620000</v>
      </c>
      <c r="ADO11">
        <v>2560000</v>
      </c>
      <c r="ADP11">
        <v>2500000</v>
      </c>
      <c r="ADQ11">
        <v>2440000</v>
      </c>
      <c r="ADR11">
        <v>2380000</v>
      </c>
      <c r="ADS11">
        <v>2340000</v>
      </c>
      <c r="ADT11">
        <v>2280000</v>
      </c>
      <c r="ADU11">
        <v>2230000</v>
      </c>
      <c r="ADV11">
        <v>2160000</v>
      </c>
      <c r="ADW11">
        <v>2100000</v>
      </c>
      <c r="ADX11">
        <v>2030000</v>
      </c>
      <c r="ADY11">
        <v>1960000</v>
      </c>
      <c r="ADZ11">
        <v>1910000</v>
      </c>
      <c r="AEA11">
        <v>1840000</v>
      </c>
      <c r="AEB11">
        <v>1790000</v>
      </c>
      <c r="AEC11">
        <v>1750000</v>
      </c>
      <c r="AED11">
        <v>1700000</v>
      </c>
      <c r="AEE11">
        <v>1640000</v>
      </c>
      <c r="AEF11">
        <v>1590000</v>
      </c>
      <c r="AEG11">
        <v>1550000</v>
      </c>
      <c r="AEH11">
        <v>1500000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5310000</v>
      </c>
      <c r="AEQ11">
        <v>5200000</v>
      </c>
      <c r="AER11">
        <v>5100000</v>
      </c>
      <c r="AES11">
        <v>4990000</v>
      </c>
      <c r="AET11">
        <v>4870000</v>
      </c>
      <c r="AEU11">
        <v>4790000</v>
      </c>
      <c r="AEV11">
        <v>4700000</v>
      </c>
      <c r="AEW11">
        <v>4600000</v>
      </c>
      <c r="AEX11">
        <v>4510000</v>
      </c>
      <c r="AEY11">
        <v>4420000</v>
      </c>
      <c r="AEZ11">
        <v>4330000</v>
      </c>
      <c r="AFA11">
        <v>4240000</v>
      </c>
      <c r="AFB11">
        <v>4120000</v>
      </c>
      <c r="AFC11">
        <v>4020000</v>
      </c>
      <c r="AFD11">
        <v>3940000</v>
      </c>
      <c r="AFE11">
        <v>3820000</v>
      </c>
      <c r="AFF11">
        <v>3720000</v>
      </c>
      <c r="AFG11">
        <v>3630000</v>
      </c>
      <c r="AFH11">
        <v>3530000</v>
      </c>
      <c r="AFI11">
        <v>3440000</v>
      </c>
      <c r="AFJ11">
        <v>3340000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199.4241183</v>
      </c>
      <c r="AGU11">
        <v>213.11650549999999</v>
      </c>
      <c r="AGV11">
        <v>220.2824468</v>
      </c>
      <c r="AGW11">
        <v>225.68308529999999</v>
      </c>
      <c r="AGX11">
        <v>232.84841460000001</v>
      </c>
      <c r="AGY11">
        <v>239.4048909</v>
      </c>
      <c r="AGZ11">
        <v>244.44736879999999</v>
      </c>
      <c r="AHA11">
        <v>251.5853414</v>
      </c>
      <c r="AHB11">
        <v>254.57658480000001</v>
      </c>
      <c r="AHC11">
        <v>257.18015200000002</v>
      </c>
      <c r="AHD11">
        <v>261.31396580000001</v>
      </c>
      <c r="AHE11">
        <v>263.6068502</v>
      </c>
      <c r="AHF11">
        <v>260.84854180000002</v>
      </c>
      <c r="AHG11">
        <v>258.4614909</v>
      </c>
      <c r="AHH11">
        <v>259.15390289999999</v>
      </c>
      <c r="AHI11">
        <v>260.30296040000002</v>
      </c>
      <c r="AHJ11">
        <v>258.38370880000002</v>
      </c>
      <c r="AHK11">
        <v>255.19807299999999</v>
      </c>
      <c r="AHL11">
        <v>255.81795399999999</v>
      </c>
      <c r="AHM11">
        <v>252.5488196</v>
      </c>
      <c r="AHN11">
        <v>251.2831363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19.10215887</v>
      </c>
      <c r="AHW11">
        <v>18.202344839999999</v>
      </c>
      <c r="AHX11">
        <v>20.006240900000002</v>
      </c>
      <c r="AHY11">
        <v>22.013339500000001</v>
      </c>
      <c r="AHZ11">
        <v>23.415102690000001</v>
      </c>
      <c r="AIA11">
        <v>23.343394230000001</v>
      </c>
      <c r="AIB11">
        <v>27.255438399999999</v>
      </c>
      <c r="AIC11">
        <v>29.481663529999999</v>
      </c>
      <c r="AID11">
        <v>29.600344159999999</v>
      </c>
      <c r="AIE11">
        <v>29.55154344</v>
      </c>
      <c r="AIF11">
        <v>29.875302229999999</v>
      </c>
      <c r="AIG11">
        <v>30.410683590000001</v>
      </c>
      <c r="AIH11">
        <v>30.02115293</v>
      </c>
      <c r="AII11">
        <v>29.267191530000002</v>
      </c>
      <c r="AIJ11">
        <v>28.531682180000001</v>
      </c>
      <c r="AIK11">
        <v>27.133025790000001</v>
      </c>
      <c r="AIL11">
        <v>27.665391700000001</v>
      </c>
      <c r="AIM11">
        <v>28.250738429999998</v>
      </c>
      <c r="AIN11">
        <v>27.843475659999999</v>
      </c>
      <c r="AIO11">
        <v>27.234235720000001</v>
      </c>
      <c r="AIP11">
        <v>26.930653800000002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1.816129229</v>
      </c>
      <c r="AIY11">
        <v>2.8211716189999998</v>
      </c>
      <c r="AIZ11">
        <v>3.423751964</v>
      </c>
      <c r="AJA11">
        <v>3.3240310329999998</v>
      </c>
      <c r="AJB11">
        <v>3.227214595</v>
      </c>
      <c r="AJC11">
        <v>2.819896248</v>
      </c>
      <c r="AJD11">
        <v>2.1293714929999998</v>
      </c>
      <c r="AJE11">
        <v>1.7720151120000001</v>
      </c>
      <c r="AJF11">
        <v>2.2938706949999998</v>
      </c>
      <c r="AJG11">
        <v>2.2270589269999999</v>
      </c>
      <c r="AJH11">
        <v>2.1621931330000002</v>
      </c>
      <c r="AJI11">
        <v>2.0992166339999998</v>
      </c>
      <c r="AJJ11">
        <v>3.311870903</v>
      </c>
      <c r="AJK11">
        <v>3.215408644</v>
      </c>
      <c r="AJL11">
        <v>2.401350742</v>
      </c>
      <c r="AJM11">
        <v>2.5645493369999999</v>
      </c>
      <c r="AJN11">
        <v>3.168904741</v>
      </c>
      <c r="AJO11">
        <v>3.296364155</v>
      </c>
      <c r="AJP11">
        <v>3.8404242580000001</v>
      </c>
      <c r="AJQ11">
        <v>3.9357098650000002</v>
      </c>
      <c r="AJR11">
        <v>3.418858851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97.654827069999996</v>
      </c>
      <c r="AKA11">
        <v>201.60387349999999</v>
      </c>
      <c r="AKB11">
        <v>198.765028</v>
      </c>
      <c r="AKC11">
        <v>225.1097432</v>
      </c>
      <c r="AKD11">
        <v>143.03421230000001</v>
      </c>
      <c r="AKE11">
        <v>245.08826089999999</v>
      </c>
      <c r="AKF11">
        <v>231.807581</v>
      </c>
      <c r="AKG11">
        <v>200.01201169999999</v>
      </c>
      <c r="AKH11">
        <v>269.64104500000002</v>
      </c>
      <c r="AKI11">
        <v>300.45863689999999</v>
      </c>
      <c r="AKJ11">
        <v>310.8296727</v>
      </c>
      <c r="AKK11">
        <v>314.76282579999997</v>
      </c>
      <c r="AKL11">
        <v>284.7002938</v>
      </c>
      <c r="AKM11">
        <v>293.15576800000002</v>
      </c>
      <c r="AKN11">
        <v>236.5462465</v>
      </c>
      <c r="AKO11">
        <v>305.98144930000001</v>
      </c>
      <c r="AKP11">
        <v>235.19318699999999</v>
      </c>
      <c r="AKQ11">
        <v>147.61565229999999</v>
      </c>
      <c r="AKR11">
        <v>210.1730555</v>
      </c>
      <c r="AKS11">
        <v>253.0628317</v>
      </c>
      <c r="AKT11">
        <v>208.38065040000001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125.64374460000001</v>
      </c>
      <c r="AME11">
        <v>127.8990699</v>
      </c>
      <c r="AMF11">
        <v>127.90279889999999</v>
      </c>
      <c r="AMG11">
        <v>125.263575</v>
      </c>
      <c r="AMH11">
        <v>124.0755429</v>
      </c>
      <c r="AMI11">
        <v>125.64871119999999</v>
      </c>
      <c r="AMJ11">
        <v>124.6395351</v>
      </c>
      <c r="AMK11">
        <v>124.67620460000001</v>
      </c>
      <c r="AML11">
        <v>123.7930393</v>
      </c>
      <c r="AMM11">
        <v>124.1289819</v>
      </c>
      <c r="AMN11">
        <v>125.22343600000001</v>
      </c>
      <c r="AMO11">
        <v>123.40522369999999</v>
      </c>
      <c r="AMP11">
        <v>122.8075566</v>
      </c>
      <c r="AMQ11">
        <v>123.3791956</v>
      </c>
      <c r="AMR11">
        <v>121.825644</v>
      </c>
      <c r="AMS11">
        <v>119.699293</v>
      </c>
      <c r="AMT11">
        <v>117.7413742</v>
      </c>
      <c r="AMU11">
        <v>117.0405669</v>
      </c>
      <c r="AMV11">
        <v>114.3287448</v>
      </c>
      <c r="AMW11">
        <v>114.1572833</v>
      </c>
      <c r="AMX11">
        <v>113.7673989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315.52251860000001</v>
      </c>
      <c r="ANG11">
        <v>287.05603129999997</v>
      </c>
      <c r="ANH11">
        <v>212.88370929999999</v>
      </c>
      <c r="ANI11">
        <v>292.89343209999998</v>
      </c>
      <c r="ANJ11">
        <v>196.6688954</v>
      </c>
      <c r="ANK11">
        <v>184.22104619999999</v>
      </c>
      <c r="ANL11">
        <v>158.52544370000001</v>
      </c>
      <c r="ANM11">
        <v>135.91805590000001</v>
      </c>
      <c r="ANN11">
        <v>141.12212349999999</v>
      </c>
      <c r="ANO11">
        <v>212.83636469999999</v>
      </c>
      <c r="ANP11">
        <v>182.7524717</v>
      </c>
      <c r="ANQ11">
        <v>119.9876319</v>
      </c>
      <c r="ANR11">
        <v>154.8330296</v>
      </c>
      <c r="ANS11">
        <v>135.26762880000001</v>
      </c>
      <c r="ANT11">
        <v>173.72265419999999</v>
      </c>
      <c r="ANU11">
        <v>151.9284935</v>
      </c>
      <c r="ANV11">
        <v>129.1470759</v>
      </c>
      <c r="ANW11">
        <v>102.1897958</v>
      </c>
      <c r="ANX11">
        <v>75.62957892</v>
      </c>
      <c r="ANY11">
        <v>146.79691009999999</v>
      </c>
      <c r="ANZ11">
        <v>118.435621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82.152585270000003</v>
      </c>
      <c r="AOI11">
        <v>83.262944700000006</v>
      </c>
      <c r="AOJ11">
        <v>85.027989719999994</v>
      </c>
      <c r="AOK11">
        <v>86.698830990000005</v>
      </c>
      <c r="AOL11">
        <v>87.86679771</v>
      </c>
      <c r="AOM11">
        <v>88.619277220000001</v>
      </c>
      <c r="AON11">
        <v>89.519305230000001</v>
      </c>
      <c r="AOO11">
        <v>90.291725470000003</v>
      </c>
      <c r="AOP11">
        <v>90.191234480000006</v>
      </c>
      <c r="AOQ11">
        <v>90.373973530000001</v>
      </c>
      <c r="AOR11">
        <v>90.211807070000006</v>
      </c>
      <c r="AOS11">
        <v>90.253513870000006</v>
      </c>
      <c r="AOT11">
        <v>89.953062950000003</v>
      </c>
      <c r="AOU11">
        <v>89.200422099999997</v>
      </c>
      <c r="AOV11">
        <v>88.529816850000003</v>
      </c>
      <c r="AOW11">
        <v>86.951789169999998</v>
      </c>
      <c r="AOX11">
        <v>85.012827540000004</v>
      </c>
      <c r="AOY11">
        <v>84.318093950000005</v>
      </c>
      <c r="AOZ11">
        <v>82.964349080000005</v>
      </c>
      <c r="APA11">
        <v>81.354543179999993</v>
      </c>
      <c r="APB11">
        <v>79.848042680000006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691.77519810000001</v>
      </c>
      <c r="APK11">
        <v>729.56001140000001</v>
      </c>
      <c r="APL11">
        <v>643.71887140000001</v>
      </c>
      <c r="APM11">
        <v>798.19365089999997</v>
      </c>
      <c r="APN11">
        <v>977.86308280000003</v>
      </c>
      <c r="APO11">
        <v>584.99089570000001</v>
      </c>
      <c r="APP11">
        <v>784.40358119999996</v>
      </c>
      <c r="APQ11">
        <v>813.24190799999997</v>
      </c>
      <c r="APR11">
        <v>800.04683379999994</v>
      </c>
      <c r="APS11">
        <v>815.91677040000002</v>
      </c>
      <c r="APT11">
        <v>740.21245699999997</v>
      </c>
      <c r="APU11">
        <v>868.37517070000001</v>
      </c>
      <c r="APV11">
        <v>806.59552440000004</v>
      </c>
      <c r="APW11">
        <v>841.41935920000003</v>
      </c>
      <c r="APX11">
        <v>814.18195490000005</v>
      </c>
      <c r="APY11">
        <v>759.85303329999999</v>
      </c>
      <c r="APZ11">
        <v>874.58197740000003</v>
      </c>
      <c r="AQA11">
        <v>709.60778240000002</v>
      </c>
      <c r="AQB11">
        <v>864.89544780000006</v>
      </c>
      <c r="AQC11">
        <v>820.71114179999995</v>
      </c>
      <c r="AQD11">
        <v>767.55962139999997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53.574622470000001</v>
      </c>
      <c r="ARO11">
        <v>52.487590849999997</v>
      </c>
      <c r="ARP11">
        <v>51.435667389999999</v>
      </c>
      <c r="ARQ11">
        <v>50.322405490000001</v>
      </c>
      <c r="ARR11">
        <v>49.176206190000002</v>
      </c>
      <c r="ARS11">
        <v>48.374796539999998</v>
      </c>
      <c r="ART11">
        <v>47.481368889999999</v>
      </c>
      <c r="ARU11">
        <v>46.420540359999997</v>
      </c>
      <c r="ARV11">
        <v>45.472644299999999</v>
      </c>
      <c r="ARW11">
        <v>44.601311799999998</v>
      </c>
      <c r="ARX11">
        <v>43.737625219999998</v>
      </c>
      <c r="ARY11">
        <v>42.763126139999997</v>
      </c>
      <c r="ARZ11">
        <v>41.624470100000003</v>
      </c>
      <c r="ASA11">
        <v>40.603023700000001</v>
      </c>
      <c r="ASB11">
        <v>39.73068138</v>
      </c>
      <c r="ASC11">
        <v>38.518707429999999</v>
      </c>
      <c r="ASD11">
        <v>37.579115590000001</v>
      </c>
      <c r="ASE11">
        <v>36.628392529999999</v>
      </c>
      <c r="ASF11">
        <v>35.647469549999997</v>
      </c>
      <c r="ASG11">
        <v>34.67175932</v>
      </c>
      <c r="ASH11">
        <v>33.715896280000003</v>
      </c>
    </row>
    <row r="12" spans="1:1178" x14ac:dyDescent="0.25">
      <c r="A12">
        <v>8</v>
      </c>
      <c r="B12">
        <v>22400</v>
      </c>
      <c r="C12">
        <v>0</v>
      </c>
      <c r="D12">
        <v>0</v>
      </c>
      <c r="E12">
        <v>0</v>
      </c>
      <c r="F12">
        <v>306</v>
      </c>
      <c r="G12">
        <v>310</v>
      </c>
      <c r="H12">
        <v>369</v>
      </c>
      <c r="I12">
        <v>350</v>
      </c>
      <c r="J12">
        <v>341</v>
      </c>
      <c r="K12">
        <v>332</v>
      </c>
      <c r="L12">
        <v>329</v>
      </c>
      <c r="M12">
        <v>347</v>
      </c>
      <c r="N12">
        <v>343</v>
      </c>
      <c r="O12">
        <v>328</v>
      </c>
      <c r="P12">
        <v>354</v>
      </c>
      <c r="Q12">
        <v>318</v>
      </c>
      <c r="R12">
        <v>377</v>
      </c>
      <c r="S12">
        <v>375</v>
      </c>
      <c r="T12">
        <v>357</v>
      </c>
      <c r="U12">
        <v>328</v>
      </c>
      <c r="V12">
        <v>328</v>
      </c>
      <c r="W12">
        <v>326</v>
      </c>
      <c r="X12">
        <v>340</v>
      </c>
      <c r="Y12">
        <v>329</v>
      </c>
      <c r="Z12">
        <v>294</v>
      </c>
      <c r="AA12">
        <v>316</v>
      </c>
      <c r="AB12">
        <v>338</v>
      </c>
      <c r="AC12">
        <v>339</v>
      </c>
      <c r="AD12">
        <v>334</v>
      </c>
      <c r="AE12">
        <v>0</v>
      </c>
      <c r="AF12">
        <v>0</v>
      </c>
      <c r="AG12">
        <v>0</v>
      </c>
      <c r="AH12">
        <v>91</v>
      </c>
      <c r="AI12">
        <v>83</v>
      </c>
      <c r="AJ12">
        <v>96</v>
      </c>
      <c r="AK12">
        <v>91</v>
      </c>
      <c r="AL12">
        <v>120</v>
      </c>
      <c r="AM12">
        <v>106</v>
      </c>
      <c r="AN12">
        <v>98</v>
      </c>
      <c r="AO12">
        <v>98</v>
      </c>
      <c r="AP12">
        <v>120</v>
      </c>
      <c r="AQ12">
        <v>158</v>
      </c>
      <c r="AR12">
        <v>137</v>
      </c>
      <c r="AS12">
        <v>136</v>
      </c>
      <c r="AT12">
        <v>140</v>
      </c>
      <c r="AU12">
        <v>145</v>
      </c>
      <c r="AV12">
        <v>152</v>
      </c>
      <c r="AW12">
        <v>185</v>
      </c>
      <c r="AX12">
        <v>155</v>
      </c>
      <c r="AY12">
        <v>204</v>
      </c>
      <c r="AZ12">
        <v>177</v>
      </c>
      <c r="BA12">
        <v>157</v>
      </c>
      <c r="BB12">
        <v>184</v>
      </c>
      <c r="BC12">
        <v>200</v>
      </c>
      <c r="BD12">
        <v>228</v>
      </c>
      <c r="BE12">
        <v>232</v>
      </c>
      <c r="BF12">
        <v>203</v>
      </c>
      <c r="BG12">
        <v>0</v>
      </c>
      <c r="BH12">
        <v>0</v>
      </c>
      <c r="BI12">
        <v>0</v>
      </c>
      <c r="BJ12">
        <v>112</v>
      </c>
      <c r="BK12">
        <v>95</v>
      </c>
      <c r="BL12">
        <v>122</v>
      </c>
      <c r="BM12">
        <v>119</v>
      </c>
      <c r="BN12">
        <v>123</v>
      </c>
      <c r="BO12">
        <v>121</v>
      </c>
      <c r="BP12">
        <v>148</v>
      </c>
      <c r="BQ12">
        <v>127</v>
      </c>
      <c r="BR12">
        <v>136</v>
      </c>
      <c r="BS12">
        <v>120</v>
      </c>
      <c r="BT12">
        <v>130</v>
      </c>
      <c r="BU12">
        <v>123</v>
      </c>
      <c r="BV12">
        <v>152</v>
      </c>
      <c r="BW12">
        <v>159</v>
      </c>
      <c r="BX12">
        <v>151</v>
      </c>
      <c r="BY12">
        <v>174</v>
      </c>
      <c r="BZ12">
        <v>161</v>
      </c>
      <c r="CA12">
        <v>156</v>
      </c>
      <c r="CB12">
        <v>176</v>
      </c>
      <c r="CC12">
        <v>188</v>
      </c>
      <c r="CD12">
        <v>164</v>
      </c>
      <c r="CE12">
        <v>190</v>
      </c>
      <c r="CF12">
        <v>169</v>
      </c>
      <c r="CG12">
        <v>204</v>
      </c>
      <c r="CH12">
        <v>173</v>
      </c>
      <c r="CI12">
        <v>0</v>
      </c>
      <c r="CJ12">
        <v>0</v>
      </c>
      <c r="CK12">
        <v>0</v>
      </c>
      <c r="CL12">
        <v>61</v>
      </c>
      <c r="CM12">
        <v>49</v>
      </c>
      <c r="CN12">
        <v>50</v>
      </c>
      <c r="CO12">
        <v>51</v>
      </c>
      <c r="CP12">
        <v>47</v>
      </c>
      <c r="CQ12">
        <v>45</v>
      </c>
      <c r="CR12">
        <v>43</v>
      </c>
      <c r="CS12">
        <v>45</v>
      </c>
      <c r="CT12">
        <v>46</v>
      </c>
      <c r="CU12">
        <v>45</v>
      </c>
      <c r="CV12">
        <v>49</v>
      </c>
      <c r="CW12">
        <v>44</v>
      </c>
      <c r="CX12">
        <v>50</v>
      </c>
      <c r="CY12">
        <v>40</v>
      </c>
      <c r="CZ12">
        <v>51</v>
      </c>
      <c r="DA12">
        <v>37</v>
      </c>
      <c r="DB12">
        <v>56</v>
      </c>
      <c r="DC12">
        <v>48</v>
      </c>
      <c r="DD12">
        <v>54</v>
      </c>
      <c r="DE12">
        <v>54</v>
      </c>
      <c r="DF12">
        <v>55</v>
      </c>
      <c r="DG12">
        <v>54</v>
      </c>
      <c r="DH12">
        <v>56</v>
      </c>
      <c r="DI12">
        <v>47</v>
      </c>
      <c r="DJ12">
        <v>44</v>
      </c>
      <c r="DK12">
        <v>0</v>
      </c>
      <c r="DL12">
        <v>0</v>
      </c>
      <c r="DM12">
        <v>0</v>
      </c>
      <c r="DN12">
        <v>3</v>
      </c>
      <c r="DO12">
        <v>2</v>
      </c>
      <c r="DP12">
        <v>1</v>
      </c>
      <c r="DQ12">
        <v>4</v>
      </c>
      <c r="DR12">
        <v>1</v>
      </c>
      <c r="DS12">
        <v>6</v>
      </c>
      <c r="DT12">
        <v>1</v>
      </c>
      <c r="DU12">
        <v>5</v>
      </c>
      <c r="DV12">
        <v>0</v>
      </c>
      <c r="DW12">
        <v>2</v>
      </c>
      <c r="DX12">
        <v>4</v>
      </c>
      <c r="DY12">
        <v>3</v>
      </c>
      <c r="DZ12">
        <v>2</v>
      </c>
      <c r="EA12">
        <v>3</v>
      </c>
      <c r="EB12">
        <v>4</v>
      </c>
      <c r="EC12">
        <v>6</v>
      </c>
      <c r="ED12">
        <v>2</v>
      </c>
      <c r="EE12">
        <v>4</v>
      </c>
      <c r="EF12">
        <v>4</v>
      </c>
      <c r="EG12">
        <v>4</v>
      </c>
      <c r="EH12">
        <v>6</v>
      </c>
      <c r="EI12">
        <v>2</v>
      </c>
      <c r="EJ12">
        <v>4</v>
      </c>
      <c r="EK12">
        <v>6</v>
      </c>
      <c r="EL12">
        <v>6</v>
      </c>
      <c r="EM12">
        <v>0</v>
      </c>
      <c r="EN12">
        <v>0</v>
      </c>
      <c r="EO12">
        <v>0</v>
      </c>
      <c r="EP12">
        <v>10</v>
      </c>
      <c r="EQ12">
        <v>15</v>
      </c>
      <c r="ER12">
        <v>10</v>
      </c>
      <c r="ES12">
        <v>15</v>
      </c>
      <c r="ET12">
        <v>20</v>
      </c>
      <c r="EU12">
        <v>10</v>
      </c>
      <c r="EV12">
        <v>25</v>
      </c>
      <c r="EW12">
        <v>5</v>
      </c>
      <c r="EX12">
        <v>30</v>
      </c>
      <c r="EY12">
        <v>20</v>
      </c>
      <c r="EZ12">
        <v>5</v>
      </c>
      <c r="FA12">
        <v>10</v>
      </c>
      <c r="FB12">
        <v>10</v>
      </c>
      <c r="FC12">
        <v>5</v>
      </c>
      <c r="FD12">
        <v>20</v>
      </c>
      <c r="FE12">
        <v>5</v>
      </c>
      <c r="FF12">
        <v>15</v>
      </c>
      <c r="FG12">
        <v>20</v>
      </c>
      <c r="FH12">
        <v>25</v>
      </c>
      <c r="FI12">
        <v>20</v>
      </c>
      <c r="FJ12">
        <v>5</v>
      </c>
      <c r="FK12">
        <v>20</v>
      </c>
      <c r="FL12">
        <v>20</v>
      </c>
      <c r="FM12">
        <v>15</v>
      </c>
      <c r="FN12">
        <v>35</v>
      </c>
      <c r="FO12">
        <v>0</v>
      </c>
      <c r="FP12">
        <v>0</v>
      </c>
      <c r="FQ12">
        <v>7060</v>
      </c>
      <c r="FR12">
        <v>7354</v>
      </c>
      <c r="FS12">
        <v>7666</v>
      </c>
      <c r="FT12">
        <v>7962</v>
      </c>
      <c r="FU12">
        <v>8155</v>
      </c>
      <c r="FV12">
        <v>8385</v>
      </c>
      <c r="FW12">
        <v>8564</v>
      </c>
      <c r="FX12">
        <v>8697</v>
      </c>
      <c r="FY12">
        <v>8885</v>
      </c>
      <c r="FZ12">
        <v>9056</v>
      </c>
      <c r="GA12">
        <v>9206</v>
      </c>
      <c r="GB12">
        <v>9309</v>
      </c>
      <c r="GC12">
        <v>9390</v>
      </c>
      <c r="GD12">
        <v>9542</v>
      </c>
      <c r="GE12">
        <v>9586</v>
      </c>
      <c r="GF12">
        <v>9654</v>
      </c>
      <c r="GG12">
        <v>9736</v>
      </c>
      <c r="GH12">
        <v>9774</v>
      </c>
      <c r="GI12">
        <v>9764</v>
      </c>
      <c r="GJ12">
        <v>9855</v>
      </c>
      <c r="GK12">
        <v>9868</v>
      </c>
      <c r="GL12">
        <v>9850</v>
      </c>
      <c r="GM12">
        <v>9897</v>
      </c>
      <c r="GN12">
        <v>9966</v>
      </c>
      <c r="GO12">
        <v>9987</v>
      </c>
      <c r="GP12">
        <v>10037</v>
      </c>
      <c r="GQ12">
        <v>0</v>
      </c>
      <c r="GR12">
        <v>0</v>
      </c>
      <c r="GS12">
        <v>667</v>
      </c>
      <c r="GT12">
        <v>796</v>
      </c>
      <c r="GU12">
        <v>913</v>
      </c>
      <c r="GV12">
        <v>1026</v>
      </c>
      <c r="GW12">
        <v>1139</v>
      </c>
      <c r="GX12">
        <v>1241</v>
      </c>
      <c r="GY12">
        <v>1340</v>
      </c>
      <c r="GZ12">
        <v>1409</v>
      </c>
      <c r="HA12">
        <v>1522</v>
      </c>
      <c r="HB12">
        <v>1626</v>
      </c>
      <c r="HC12">
        <v>1746</v>
      </c>
      <c r="HD12">
        <v>1828</v>
      </c>
      <c r="HE12">
        <v>1913</v>
      </c>
      <c r="HF12">
        <v>1993</v>
      </c>
      <c r="HG12">
        <v>2084</v>
      </c>
      <c r="HH12">
        <v>2162</v>
      </c>
      <c r="HI12">
        <v>2244</v>
      </c>
      <c r="HJ12">
        <v>2329</v>
      </c>
      <c r="HK12">
        <v>2417</v>
      </c>
      <c r="HL12">
        <v>2469</v>
      </c>
      <c r="HM12">
        <v>2529</v>
      </c>
      <c r="HN12">
        <v>2605</v>
      </c>
      <c r="HO12">
        <v>2643</v>
      </c>
      <c r="HP12">
        <v>2688</v>
      </c>
      <c r="HQ12">
        <v>2739</v>
      </c>
      <c r="HR12">
        <v>2792</v>
      </c>
      <c r="HS12">
        <v>0</v>
      </c>
      <c r="HT12">
        <v>0</v>
      </c>
      <c r="HU12">
        <v>59</v>
      </c>
      <c r="HV12">
        <v>66</v>
      </c>
      <c r="HW12">
        <v>69</v>
      </c>
      <c r="HX12">
        <v>71</v>
      </c>
      <c r="HY12">
        <v>78</v>
      </c>
      <c r="HZ12">
        <v>88</v>
      </c>
      <c r="IA12">
        <v>99</v>
      </c>
      <c r="IB12">
        <v>100</v>
      </c>
      <c r="IC12">
        <v>118</v>
      </c>
      <c r="ID12">
        <v>118</v>
      </c>
      <c r="IE12">
        <v>115</v>
      </c>
      <c r="IF12">
        <v>126</v>
      </c>
      <c r="IG12">
        <v>132</v>
      </c>
      <c r="IH12">
        <v>131</v>
      </c>
      <c r="II12">
        <v>144</v>
      </c>
      <c r="IJ12">
        <v>150</v>
      </c>
      <c r="IK12">
        <v>159</v>
      </c>
      <c r="IL12">
        <v>157</v>
      </c>
      <c r="IM12">
        <v>162</v>
      </c>
      <c r="IN12">
        <v>172</v>
      </c>
      <c r="IO12">
        <v>172</v>
      </c>
      <c r="IP12">
        <v>185</v>
      </c>
      <c r="IQ12">
        <v>188</v>
      </c>
      <c r="IR12">
        <v>186</v>
      </c>
      <c r="IS12">
        <v>195</v>
      </c>
      <c r="IT12">
        <v>193</v>
      </c>
      <c r="IU12">
        <v>0</v>
      </c>
      <c r="IV12">
        <v>0</v>
      </c>
      <c r="IW12">
        <v>10</v>
      </c>
      <c r="IX12">
        <v>7</v>
      </c>
      <c r="IY12">
        <v>4</v>
      </c>
      <c r="IZ12">
        <v>3</v>
      </c>
      <c r="JA12">
        <v>2</v>
      </c>
      <c r="JB12">
        <v>4</v>
      </c>
      <c r="JC12">
        <v>3</v>
      </c>
      <c r="JD12">
        <v>3</v>
      </c>
      <c r="JE12">
        <v>2</v>
      </c>
      <c r="JF12">
        <v>5</v>
      </c>
      <c r="JG12">
        <v>8</v>
      </c>
      <c r="JH12">
        <v>4</v>
      </c>
      <c r="JI12">
        <v>5</v>
      </c>
      <c r="JJ12">
        <v>7</v>
      </c>
      <c r="JK12">
        <v>5</v>
      </c>
      <c r="JL12">
        <v>5</v>
      </c>
      <c r="JM12">
        <v>6</v>
      </c>
      <c r="JN12">
        <v>8</v>
      </c>
      <c r="JO12">
        <v>6</v>
      </c>
      <c r="JP12">
        <v>5</v>
      </c>
      <c r="JQ12">
        <v>11</v>
      </c>
      <c r="JR12">
        <v>13</v>
      </c>
      <c r="JS12">
        <v>14</v>
      </c>
      <c r="JT12">
        <v>13</v>
      </c>
      <c r="JU12">
        <v>11</v>
      </c>
      <c r="JV12">
        <v>10</v>
      </c>
      <c r="JW12">
        <v>0</v>
      </c>
      <c r="JX12">
        <v>0</v>
      </c>
      <c r="JY12">
        <v>0</v>
      </c>
      <c r="JZ12">
        <v>11</v>
      </c>
      <c r="KA12">
        <v>22</v>
      </c>
      <c r="KB12">
        <v>29</v>
      </c>
      <c r="KC12">
        <v>39</v>
      </c>
      <c r="KD12">
        <v>44</v>
      </c>
      <c r="KE12">
        <v>54</v>
      </c>
      <c r="KF12">
        <v>68</v>
      </c>
      <c r="KG12">
        <v>75</v>
      </c>
      <c r="KH12">
        <v>91</v>
      </c>
      <c r="KI12">
        <v>104</v>
      </c>
      <c r="KJ12">
        <v>118</v>
      </c>
      <c r="KK12">
        <v>133</v>
      </c>
      <c r="KL12">
        <v>143</v>
      </c>
      <c r="KM12">
        <v>159</v>
      </c>
      <c r="KN12">
        <v>184</v>
      </c>
      <c r="KO12">
        <v>196</v>
      </c>
      <c r="KP12">
        <v>215</v>
      </c>
      <c r="KQ12">
        <v>233</v>
      </c>
      <c r="KR12">
        <v>250</v>
      </c>
      <c r="KS12">
        <v>273</v>
      </c>
      <c r="KT12">
        <v>284</v>
      </c>
      <c r="KU12">
        <v>305</v>
      </c>
      <c r="KV12">
        <v>329</v>
      </c>
      <c r="KW12">
        <v>350</v>
      </c>
      <c r="KX12">
        <v>371</v>
      </c>
      <c r="KY12">
        <v>0</v>
      </c>
      <c r="KZ12">
        <v>0</v>
      </c>
      <c r="LA12">
        <v>0</v>
      </c>
      <c r="LB12">
        <v>234</v>
      </c>
      <c r="LC12">
        <v>446</v>
      </c>
      <c r="LD12">
        <v>641</v>
      </c>
      <c r="LE12">
        <v>859</v>
      </c>
      <c r="LF12">
        <v>1091</v>
      </c>
      <c r="LG12">
        <v>1287</v>
      </c>
      <c r="LH12">
        <v>1492</v>
      </c>
      <c r="LI12">
        <v>1717</v>
      </c>
      <c r="LJ12">
        <v>1908</v>
      </c>
      <c r="LK12">
        <v>2101</v>
      </c>
      <c r="LL12">
        <v>2291</v>
      </c>
      <c r="LM12">
        <v>2482</v>
      </c>
      <c r="LN12">
        <v>2660</v>
      </c>
      <c r="LO12">
        <v>2834</v>
      </c>
      <c r="LP12">
        <v>2994</v>
      </c>
      <c r="LQ12">
        <v>3156</v>
      </c>
      <c r="LR12">
        <v>3326</v>
      </c>
      <c r="LS12">
        <v>3496</v>
      </c>
      <c r="LT12">
        <v>3649</v>
      </c>
      <c r="LU12">
        <v>3801</v>
      </c>
      <c r="LV12">
        <v>3939</v>
      </c>
      <c r="LW12">
        <v>4103</v>
      </c>
      <c r="LX12">
        <v>4260</v>
      </c>
      <c r="LY12">
        <v>4409</v>
      </c>
      <c r="LZ12">
        <v>4572</v>
      </c>
      <c r="MA12">
        <v>0</v>
      </c>
      <c r="MB12">
        <v>0</v>
      </c>
      <c r="MC12">
        <v>1474</v>
      </c>
      <c r="MD12">
        <v>1560</v>
      </c>
      <c r="ME12">
        <v>1623</v>
      </c>
      <c r="MF12">
        <v>1669</v>
      </c>
      <c r="MG12">
        <v>1737</v>
      </c>
      <c r="MH12">
        <v>1753</v>
      </c>
      <c r="MI12">
        <v>1828</v>
      </c>
      <c r="MJ12">
        <v>1855</v>
      </c>
      <c r="MK12">
        <v>1872</v>
      </c>
      <c r="ML12">
        <v>1934</v>
      </c>
      <c r="MM12">
        <v>1951</v>
      </c>
      <c r="MN12">
        <v>1971</v>
      </c>
      <c r="MO12">
        <v>1979</v>
      </c>
      <c r="MP12">
        <v>2024</v>
      </c>
      <c r="MQ12">
        <v>2047</v>
      </c>
      <c r="MR12">
        <v>2070</v>
      </c>
      <c r="MS12">
        <v>2123</v>
      </c>
      <c r="MT12">
        <v>2148</v>
      </c>
      <c r="MU12">
        <v>2183</v>
      </c>
      <c r="MV12">
        <v>2203</v>
      </c>
      <c r="MW12">
        <v>2257</v>
      </c>
      <c r="MX12">
        <v>2312</v>
      </c>
      <c r="MY12">
        <v>2329</v>
      </c>
      <c r="MZ12">
        <v>2355</v>
      </c>
      <c r="NA12">
        <v>2377</v>
      </c>
      <c r="NB12">
        <v>2361</v>
      </c>
      <c r="NC12">
        <v>0</v>
      </c>
      <c r="ND12">
        <v>0</v>
      </c>
      <c r="NE12">
        <v>0</v>
      </c>
      <c r="NF12">
        <v>33</v>
      </c>
      <c r="NG12">
        <v>62</v>
      </c>
      <c r="NH12">
        <v>95</v>
      </c>
      <c r="NI12">
        <v>128</v>
      </c>
      <c r="NJ12">
        <v>172</v>
      </c>
      <c r="NK12">
        <v>206</v>
      </c>
      <c r="NL12">
        <v>243</v>
      </c>
      <c r="NM12">
        <v>277</v>
      </c>
      <c r="NN12">
        <v>314</v>
      </c>
      <c r="NO12">
        <v>354</v>
      </c>
      <c r="NP12">
        <v>397</v>
      </c>
      <c r="NQ12">
        <v>452</v>
      </c>
      <c r="NR12">
        <v>496</v>
      </c>
      <c r="NS12">
        <v>545</v>
      </c>
      <c r="NT12">
        <v>600</v>
      </c>
      <c r="NU12">
        <v>641</v>
      </c>
      <c r="NV12">
        <v>687</v>
      </c>
      <c r="NW12">
        <v>728</v>
      </c>
      <c r="NX12">
        <v>769</v>
      </c>
      <c r="NY12">
        <v>819</v>
      </c>
      <c r="NZ12">
        <v>866</v>
      </c>
      <c r="OA12">
        <v>922</v>
      </c>
      <c r="OB12">
        <v>971</v>
      </c>
      <c r="OC12">
        <v>1014</v>
      </c>
      <c r="OD12">
        <v>1077</v>
      </c>
      <c r="OE12">
        <v>0</v>
      </c>
      <c r="OF12">
        <v>0</v>
      </c>
      <c r="OG12">
        <v>2102</v>
      </c>
      <c r="OH12">
        <v>2300</v>
      </c>
      <c r="OI12">
        <v>2465</v>
      </c>
      <c r="OJ12">
        <v>2623</v>
      </c>
      <c r="OK12">
        <v>2781</v>
      </c>
      <c r="OL12">
        <v>2929</v>
      </c>
      <c r="OM12">
        <v>3116</v>
      </c>
      <c r="ON12">
        <v>3241</v>
      </c>
      <c r="OO12">
        <v>3362</v>
      </c>
      <c r="OP12">
        <v>3535</v>
      </c>
      <c r="OQ12">
        <v>3681</v>
      </c>
      <c r="OR12">
        <v>3825</v>
      </c>
      <c r="OS12">
        <v>3914</v>
      </c>
      <c r="OT12">
        <v>4013</v>
      </c>
      <c r="OU12">
        <v>4090</v>
      </c>
      <c r="OV12">
        <v>4164</v>
      </c>
      <c r="OW12">
        <v>4239</v>
      </c>
      <c r="OX12">
        <v>4293</v>
      </c>
      <c r="OY12">
        <v>4371</v>
      </c>
      <c r="OZ12">
        <v>4453</v>
      </c>
      <c r="PA12">
        <v>4523</v>
      </c>
      <c r="PB12">
        <v>4571</v>
      </c>
      <c r="PC12">
        <v>4613</v>
      </c>
      <c r="PD12">
        <v>4643</v>
      </c>
      <c r="PE12">
        <v>4770</v>
      </c>
      <c r="PF12">
        <v>4806</v>
      </c>
      <c r="PG12">
        <v>0</v>
      </c>
      <c r="PH12">
        <v>0</v>
      </c>
      <c r="PI12">
        <v>0</v>
      </c>
      <c r="PJ12">
        <v>73</v>
      </c>
      <c r="PK12">
        <v>147</v>
      </c>
      <c r="PL12">
        <v>227</v>
      </c>
      <c r="PM12">
        <v>307</v>
      </c>
      <c r="PN12">
        <v>393</v>
      </c>
      <c r="PO12">
        <v>464</v>
      </c>
      <c r="PP12">
        <v>570</v>
      </c>
      <c r="PQ12">
        <v>664</v>
      </c>
      <c r="PR12">
        <v>757</v>
      </c>
      <c r="PS12">
        <v>857</v>
      </c>
      <c r="PT12">
        <v>954</v>
      </c>
      <c r="PU12">
        <v>1088</v>
      </c>
      <c r="PV12">
        <v>1193</v>
      </c>
      <c r="PW12">
        <v>1323</v>
      </c>
      <c r="PX12">
        <v>1467</v>
      </c>
      <c r="PY12">
        <v>1592</v>
      </c>
      <c r="PZ12">
        <v>1717</v>
      </c>
      <c r="QA12">
        <v>1855</v>
      </c>
      <c r="QB12">
        <v>2002</v>
      </c>
      <c r="QC12">
        <v>2139</v>
      </c>
      <c r="QD12">
        <v>2294</v>
      </c>
      <c r="QE12">
        <v>2433</v>
      </c>
      <c r="QF12">
        <v>2584</v>
      </c>
      <c r="QG12">
        <v>2726</v>
      </c>
      <c r="QH12">
        <v>2894</v>
      </c>
      <c r="QI12">
        <v>0</v>
      </c>
      <c r="QJ12">
        <v>0</v>
      </c>
      <c r="QK12">
        <v>7529</v>
      </c>
      <c r="QL12">
        <v>7669</v>
      </c>
      <c r="QM12">
        <v>7773</v>
      </c>
      <c r="QN12">
        <v>7862</v>
      </c>
      <c r="QO12">
        <v>7918</v>
      </c>
      <c r="QP12">
        <v>8004</v>
      </c>
      <c r="QQ12">
        <v>8104</v>
      </c>
      <c r="QR12">
        <v>8117</v>
      </c>
      <c r="QS12">
        <v>8208</v>
      </c>
      <c r="QT12">
        <v>8310</v>
      </c>
      <c r="QU12">
        <v>8391</v>
      </c>
      <c r="QV12">
        <v>8521</v>
      </c>
      <c r="QW12">
        <v>8543</v>
      </c>
      <c r="QX12">
        <v>8572</v>
      </c>
      <c r="QY12">
        <v>8654</v>
      </c>
      <c r="QZ12">
        <v>8631</v>
      </c>
      <c r="RA12">
        <v>8653</v>
      </c>
      <c r="RB12">
        <v>8669</v>
      </c>
      <c r="RC12">
        <v>8677</v>
      </c>
      <c r="RD12">
        <v>8727</v>
      </c>
      <c r="RE12">
        <v>8793</v>
      </c>
      <c r="RF12">
        <v>8782</v>
      </c>
      <c r="RG12">
        <v>8832</v>
      </c>
      <c r="RH12">
        <v>8930</v>
      </c>
      <c r="RI12">
        <v>9021</v>
      </c>
      <c r="RJ12">
        <v>9018</v>
      </c>
      <c r="RK12">
        <v>0</v>
      </c>
      <c r="RL12">
        <v>0</v>
      </c>
      <c r="RM12">
        <v>8297</v>
      </c>
      <c r="RN12">
        <v>8091</v>
      </c>
      <c r="RO12">
        <v>7934</v>
      </c>
      <c r="RP12">
        <v>7816</v>
      </c>
      <c r="RQ12">
        <v>7707</v>
      </c>
      <c r="RR12">
        <v>7546</v>
      </c>
      <c r="RS12">
        <v>7433</v>
      </c>
      <c r="RT12">
        <v>7356</v>
      </c>
      <c r="RU12">
        <v>7214</v>
      </c>
      <c r="RV12">
        <v>7093</v>
      </c>
      <c r="RW12">
        <v>6958</v>
      </c>
      <c r="RX12">
        <v>6815</v>
      </c>
      <c r="RY12">
        <v>6724</v>
      </c>
      <c r="RZ12">
        <v>6675</v>
      </c>
      <c r="SA12">
        <v>6554</v>
      </c>
      <c r="SB12">
        <v>6516</v>
      </c>
      <c r="SC12">
        <v>6462</v>
      </c>
      <c r="SD12">
        <v>6411</v>
      </c>
      <c r="SE12">
        <v>6367</v>
      </c>
      <c r="SF12">
        <v>6328</v>
      </c>
      <c r="SG12">
        <v>6315</v>
      </c>
      <c r="SH12">
        <v>6294</v>
      </c>
      <c r="SI12">
        <v>6262</v>
      </c>
      <c r="SJ12">
        <v>6204</v>
      </c>
      <c r="SK12">
        <v>6171</v>
      </c>
      <c r="SL12">
        <v>6139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780341.60849999997</v>
      </c>
      <c r="SU12">
        <v>773786.46970000002</v>
      </c>
      <c r="SV12">
        <v>762915.9915</v>
      </c>
      <c r="SW12">
        <v>756706.48439999996</v>
      </c>
      <c r="SX12">
        <v>748805.8223</v>
      </c>
      <c r="SY12">
        <v>739037.61710000003</v>
      </c>
      <c r="SZ12">
        <v>725540.03170000005</v>
      </c>
      <c r="TA12">
        <v>710537.03090000001</v>
      </c>
      <c r="TB12">
        <v>701008.54539999994</v>
      </c>
      <c r="TC12">
        <v>683729.15619999997</v>
      </c>
      <c r="TD12">
        <v>668523.60279999999</v>
      </c>
      <c r="TE12">
        <v>654565.0172</v>
      </c>
      <c r="TF12">
        <v>637980.39890000003</v>
      </c>
      <c r="TG12">
        <v>618764.72499999998</v>
      </c>
      <c r="TH12">
        <v>606341.34149999998</v>
      </c>
      <c r="TI12">
        <v>589457.45920000004</v>
      </c>
      <c r="TJ12">
        <v>571244.89610000001</v>
      </c>
      <c r="TK12">
        <v>557253.04189999995</v>
      </c>
      <c r="TL12">
        <v>544794.2757</v>
      </c>
      <c r="TM12">
        <v>530041.01630000002</v>
      </c>
      <c r="TN12">
        <v>517179.29239999998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288536.00469999999</v>
      </c>
      <c r="TW12">
        <v>302479.40220000001</v>
      </c>
      <c r="TX12">
        <v>308791.10110000003</v>
      </c>
      <c r="TY12">
        <v>323840.5368</v>
      </c>
      <c r="TZ12">
        <v>335892.16600000003</v>
      </c>
      <c r="UA12">
        <v>350175.97639999999</v>
      </c>
      <c r="UB12">
        <v>355943.5074</v>
      </c>
      <c r="UC12">
        <v>361645.13699999999</v>
      </c>
      <c r="UD12">
        <v>365794.97360000003</v>
      </c>
      <c r="UE12">
        <v>371356.41</v>
      </c>
      <c r="UF12">
        <v>374034.511</v>
      </c>
      <c r="UG12">
        <v>376913.43079999997</v>
      </c>
      <c r="UH12">
        <v>379796.55800000002</v>
      </c>
      <c r="UI12">
        <v>382666.95600000001</v>
      </c>
      <c r="UJ12">
        <v>379514.32780000003</v>
      </c>
      <c r="UK12">
        <v>377414.59539999999</v>
      </c>
      <c r="UL12">
        <v>377433.43079999997</v>
      </c>
      <c r="UM12">
        <v>371785.60930000001</v>
      </c>
      <c r="UN12">
        <v>367102.59299999999</v>
      </c>
      <c r="UO12">
        <v>363172.53320000001</v>
      </c>
      <c r="UP12">
        <v>359417.4448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121292.46980000001</v>
      </c>
      <c r="UY12">
        <v>132479.63930000001</v>
      </c>
      <c r="UZ12">
        <v>129920.21120000001</v>
      </c>
      <c r="VA12">
        <v>148840.63029999999</v>
      </c>
      <c r="VB12">
        <v>144505.4663</v>
      </c>
      <c r="VC12">
        <v>136729.70730000001</v>
      </c>
      <c r="VD12">
        <v>145444.8554</v>
      </c>
      <c r="VE12">
        <v>147932.81640000001</v>
      </c>
      <c r="VF12">
        <v>142536.03219999999</v>
      </c>
      <c r="VG12">
        <v>152117.31</v>
      </c>
      <c r="VH12">
        <v>153840.3216</v>
      </c>
      <c r="VI12">
        <v>158321.10769999999</v>
      </c>
      <c r="VJ12">
        <v>151776.35649999999</v>
      </c>
      <c r="VK12">
        <v>152048.5422</v>
      </c>
      <c r="VL12">
        <v>156732.2861</v>
      </c>
      <c r="VM12">
        <v>152167.26800000001</v>
      </c>
      <c r="VN12">
        <v>158901.2451</v>
      </c>
      <c r="VO12">
        <v>156774.7787</v>
      </c>
      <c r="VP12">
        <v>150589.28339999999</v>
      </c>
      <c r="VQ12">
        <v>153277.5356</v>
      </c>
      <c r="VR12">
        <v>147286.85269999999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292271.21509999997</v>
      </c>
      <c r="WA12">
        <v>212818.84599999999</v>
      </c>
      <c r="WB12">
        <v>206620.23879999999</v>
      </c>
      <c r="WC12">
        <v>133734.7824</v>
      </c>
      <c r="WD12">
        <v>324598.98639999999</v>
      </c>
      <c r="WE12">
        <v>504231.43520000001</v>
      </c>
      <c r="WF12">
        <v>244772.54139999999</v>
      </c>
      <c r="WG12">
        <v>297054.05499999999</v>
      </c>
      <c r="WH12">
        <v>403762.79330000002</v>
      </c>
      <c r="WI12">
        <v>280001.93709999998</v>
      </c>
      <c r="WJ12">
        <v>271846.54090000002</v>
      </c>
      <c r="WK12">
        <v>316714.41649999999</v>
      </c>
      <c r="WL12">
        <v>409986.29969999997</v>
      </c>
      <c r="WM12">
        <v>298533.71340000001</v>
      </c>
      <c r="WN12">
        <v>241532.1306</v>
      </c>
      <c r="WO12">
        <v>515893.87109999999</v>
      </c>
      <c r="WP12">
        <v>591934.71530000004</v>
      </c>
      <c r="WQ12">
        <v>618901.1213</v>
      </c>
      <c r="WR12">
        <v>557955.24109999998</v>
      </c>
      <c r="WS12">
        <v>458365.02260000003</v>
      </c>
      <c r="WT12">
        <v>404558.71370000002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14700000</v>
      </c>
      <c r="ZG12">
        <v>14900000</v>
      </c>
      <c r="ZH12">
        <v>14700000</v>
      </c>
      <c r="ZI12">
        <v>14400000</v>
      </c>
      <c r="ZJ12">
        <v>14400000</v>
      </c>
      <c r="ZK12">
        <v>14100000</v>
      </c>
      <c r="ZL12">
        <v>13800000</v>
      </c>
      <c r="ZM12">
        <v>13500000</v>
      </c>
      <c r="ZN12">
        <v>13400000</v>
      </c>
      <c r="ZO12">
        <v>13100000</v>
      </c>
      <c r="ZP12">
        <v>12900000</v>
      </c>
      <c r="ZQ12">
        <v>12900000</v>
      </c>
      <c r="ZR12">
        <v>12600000</v>
      </c>
      <c r="ZS12">
        <v>12500000</v>
      </c>
      <c r="ZT12">
        <v>12200000</v>
      </c>
      <c r="ZU12">
        <v>12100000</v>
      </c>
      <c r="ZV12">
        <v>12100000</v>
      </c>
      <c r="ZW12">
        <v>11800000</v>
      </c>
      <c r="ZX12">
        <v>11600000</v>
      </c>
      <c r="ZY12">
        <v>11400000</v>
      </c>
      <c r="ZZ12">
        <v>11000000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21500000</v>
      </c>
      <c r="ABK12">
        <v>22200000</v>
      </c>
      <c r="ABL12">
        <v>22500000</v>
      </c>
      <c r="ABM12">
        <v>22600000</v>
      </c>
      <c r="ABN12">
        <v>23100000</v>
      </c>
      <c r="ABO12">
        <v>23300000</v>
      </c>
      <c r="ABP12">
        <v>23500000</v>
      </c>
      <c r="ABQ12">
        <v>23400000</v>
      </c>
      <c r="ABR12">
        <v>23300000</v>
      </c>
      <c r="ABS12">
        <v>23000000</v>
      </c>
      <c r="ABT12">
        <v>22800000</v>
      </c>
      <c r="ABU12">
        <v>22500000</v>
      </c>
      <c r="ABV12">
        <v>22100000</v>
      </c>
      <c r="ABW12">
        <v>21900000</v>
      </c>
      <c r="ABX12">
        <v>21600000</v>
      </c>
      <c r="ABY12">
        <v>21300000</v>
      </c>
      <c r="ABZ12">
        <v>20900000</v>
      </c>
      <c r="ACA12">
        <v>20500000</v>
      </c>
      <c r="ACB12">
        <v>20000000</v>
      </c>
      <c r="ACC12">
        <v>20000000</v>
      </c>
      <c r="ACD12">
        <v>19600000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5660000</v>
      </c>
      <c r="ADO12">
        <v>5560000</v>
      </c>
      <c r="ADP12">
        <v>5410000</v>
      </c>
      <c r="ADQ12">
        <v>5310000</v>
      </c>
      <c r="ADR12">
        <v>5220000</v>
      </c>
      <c r="ADS12">
        <v>5120000</v>
      </c>
      <c r="ADT12">
        <v>5050000</v>
      </c>
      <c r="ADU12">
        <v>4910000</v>
      </c>
      <c r="ADV12">
        <v>4790000</v>
      </c>
      <c r="ADW12">
        <v>4690000</v>
      </c>
      <c r="ADX12">
        <v>4540000</v>
      </c>
      <c r="ADY12">
        <v>4420000</v>
      </c>
      <c r="ADZ12">
        <v>4300000</v>
      </c>
      <c r="AEA12">
        <v>4180000</v>
      </c>
      <c r="AEB12">
        <v>4080000</v>
      </c>
      <c r="AEC12">
        <v>3990000</v>
      </c>
      <c r="AED12">
        <v>3870000</v>
      </c>
      <c r="AEE12">
        <v>3780000</v>
      </c>
      <c r="AEF12">
        <v>3710000</v>
      </c>
      <c r="AEG12">
        <v>3640000</v>
      </c>
      <c r="AEH12">
        <v>3530000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5620000</v>
      </c>
      <c r="AEQ12">
        <v>5370000</v>
      </c>
      <c r="AER12">
        <v>5160000</v>
      </c>
      <c r="AES12">
        <v>4910000</v>
      </c>
      <c r="AET12">
        <v>4690000</v>
      </c>
      <c r="AEU12">
        <v>4470000</v>
      </c>
      <c r="AEV12">
        <v>4250000</v>
      </c>
      <c r="AEW12">
        <v>4070000</v>
      </c>
      <c r="AEX12">
        <v>3920000</v>
      </c>
      <c r="AEY12">
        <v>3740000</v>
      </c>
      <c r="AEZ12">
        <v>3610000</v>
      </c>
      <c r="AFA12">
        <v>3470000</v>
      </c>
      <c r="AFB12">
        <v>3350000</v>
      </c>
      <c r="AFC12">
        <v>3230000</v>
      </c>
      <c r="AFD12">
        <v>3110000</v>
      </c>
      <c r="AFE12">
        <v>3020000</v>
      </c>
      <c r="AFF12">
        <v>2920000</v>
      </c>
      <c r="AFG12">
        <v>2820000</v>
      </c>
      <c r="AFH12">
        <v>2710000</v>
      </c>
      <c r="AFI12">
        <v>2620000</v>
      </c>
      <c r="AFJ12">
        <v>2530000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246.61976519999999</v>
      </c>
      <c r="AGU12">
        <v>258.53757569999999</v>
      </c>
      <c r="AGV12">
        <v>263.9323607</v>
      </c>
      <c r="AGW12">
        <v>276.79553279999999</v>
      </c>
      <c r="AGX12">
        <v>287.09639609999999</v>
      </c>
      <c r="AGY12">
        <v>299.30516710000001</v>
      </c>
      <c r="AGZ12">
        <v>304.23483659999999</v>
      </c>
      <c r="AHA12">
        <v>309.1081782</v>
      </c>
      <c r="AHB12">
        <v>312.65515929999998</v>
      </c>
      <c r="AHC12">
        <v>317.40867400000002</v>
      </c>
      <c r="AHD12">
        <v>319.6977215</v>
      </c>
      <c r="AHE12">
        <v>322.15841460000001</v>
      </c>
      <c r="AHF12">
        <v>324.62270369999999</v>
      </c>
      <c r="AHG12">
        <v>327.0761129</v>
      </c>
      <c r="AHH12">
        <v>324.38147370000002</v>
      </c>
      <c r="AHI12">
        <v>322.58677390000003</v>
      </c>
      <c r="AHJ12">
        <v>322.60287310000001</v>
      </c>
      <c r="AHK12">
        <v>317.77552259999999</v>
      </c>
      <c r="AHL12">
        <v>313.77281799999997</v>
      </c>
      <c r="AHM12">
        <v>310.41368640000002</v>
      </c>
      <c r="AHN12">
        <v>307.20410759999999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13.978431649999999</v>
      </c>
      <c r="AHW12">
        <v>15.26770447</v>
      </c>
      <c r="AHX12">
        <v>14.972741470000001</v>
      </c>
      <c r="AHY12">
        <v>17.153237799999999</v>
      </c>
      <c r="AHZ12">
        <v>16.65362893</v>
      </c>
      <c r="AIA12">
        <v>15.75750639</v>
      </c>
      <c r="AIB12">
        <v>16.761889450000002</v>
      </c>
      <c r="AIC12">
        <v>17.048616169999999</v>
      </c>
      <c r="AID12">
        <v>16.42666019</v>
      </c>
      <c r="AIE12">
        <v>17.53086094</v>
      </c>
      <c r="AIF12">
        <v>17.729430560000001</v>
      </c>
      <c r="AIG12">
        <v>18.24582174</v>
      </c>
      <c r="AIH12">
        <v>17.491567530000001</v>
      </c>
      <c r="AII12">
        <v>17.522935749999998</v>
      </c>
      <c r="AIJ12">
        <v>18.062716940000001</v>
      </c>
      <c r="AIK12">
        <v>17.536618390000001</v>
      </c>
      <c r="AIL12">
        <v>18.312680069999999</v>
      </c>
      <c r="AIM12">
        <v>18.067614030000001</v>
      </c>
      <c r="AIN12">
        <v>17.3547625</v>
      </c>
      <c r="AIO12">
        <v>17.664571909999999</v>
      </c>
      <c r="AIP12">
        <v>16.97417166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1.1259258169999999</v>
      </c>
      <c r="AIY12">
        <v>0.81984889599999999</v>
      </c>
      <c r="AIZ12">
        <v>0.795969802</v>
      </c>
      <c r="AJA12">
        <v>0.51519081</v>
      </c>
      <c r="AJB12">
        <v>1.2504631319999999</v>
      </c>
      <c r="AJC12">
        <v>1.942467001</v>
      </c>
      <c r="AJD12">
        <v>0.94294514600000001</v>
      </c>
      <c r="AJE12">
        <v>1.1443509059999999</v>
      </c>
      <c r="AJF12">
        <v>1.555428415</v>
      </c>
      <c r="AJG12">
        <v>1.0786604820000001</v>
      </c>
      <c r="AJH12">
        <v>1.0472431870000001</v>
      </c>
      <c r="AJI12">
        <v>1.22008915</v>
      </c>
      <c r="AJJ12">
        <v>1.5794034299999999</v>
      </c>
      <c r="AJK12">
        <v>1.150051041</v>
      </c>
      <c r="AJL12">
        <v>0.93046200700000004</v>
      </c>
      <c r="AJM12">
        <v>1.987394579</v>
      </c>
      <c r="AJN12">
        <v>2.2803291730000002</v>
      </c>
      <c r="AJO12">
        <v>2.384212727</v>
      </c>
      <c r="AJP12">
        <v>2.1494289499999999</v>
      </c>
      <c r="AJQ12">
        <v>1.7657743420000001</v>
      </c>
      <c r="AJR12">
        <v>1.5584945649999999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106.53381039999999</v>
      </c>
      <c r="AKA12">
        <v>168.735637</v>
      </c>
      <c r="AKB12">
        <v>216.21377609999999</v>
      </c>
      <c r="AKC12">
        <v>86.122440060000002</v>
      </c>
      <c r="AKD12">
        <v>216.9032282</v>
      </c>
      <c r="AKE12">
        <v>203.21635610000001</v>
      </c>
      <c r="AKF12">
        <v>183.2519437</v>
      </c>
      <c r="AKG12">
        <v>213.78590729999999</v>
      </c>
      <c r="AKH12">
        <v>148.39038110000001</v>
      </c>
      <c r="AKI12">
        <v>187.58361070000001</v>
      </c>
      <c r="AKJ12">
        <v>284.46462789999998</v>
      </c>
      <c r="AKK12">
        <v>160.6664901</v>
      </c>
      <c r="AKL12">
        <v>204.34098979999999</v>
      </c>
      <c r="AKM12">
        <v>170.64879759999999</v>
      </c>
      <c r="AKN12">
        <v>201.90708720000001</v>
      </c>
      <c r="AKO12">
        <v>253.68471600000001</v>
      </c>
      <c r="AKP12">
        <v>70.44889877</v>
      </c>
      <c r="AKQ12">
        <v>198.19262459999999</v>
      </c>
      <c r="AKR12">
        <v>187.64239499999999</v>
      </c>
      <c r="AKS12">
        <v>197.78442910000001</v>
      </c>
      <c r="AKT12">
        <v>180.3275151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117.7652652</v>
      </c>
      <c r="AME12">
        <v>119.22690350000001</v>
      </c>
      <c r="AMF12">
        <v>117.4639938</v>
      </c>
      <c r="AMG12">
        <v>115.08784780000001</v>
      </c>
      <c r="AMH12">
        <v>115.4364252</v>
      </c>
      <c r="AMI12">
        <v>113.05933949999999</v>
      </c>
      <c r="AMJ12">
        <v>110.89158070000001</v>
      </c>
      <c r="AMK12">
        <v>108.09871200000001</v>
      </c>
      <c r="AML12">
        <v>107.3366431</v>
      </c>
      <c r="AMM12">
        <v>105.39454139999999</v>
      </c>
      <c r="AMN12">
        <v>103.4745143</v>
      </c>
      <c r="AMO12">
        <v>103.0328755</v>
      </c>
      <c r="AMP12">
        <v>101.20987270000001</v>
      </c>
      <c r="AMQ12">
        <v>99.863115919999998</v>
      </c>
      <c r="AMR12">
        <v>97.842749749999996</v>
      </c>
      <c r="AMS12">
        <v>97.321431140000001</v>
      </c>
      <c r="AMT12">
        <v>96.789340940000002</v>
      </c>
      <c r="AMU12">
        <v>94.661191529999996</v>
      </c>
      <c r="AMV12">
        <v>92.930048749999997</v>
      </c>
      <c r="AMW12">
        <v>91.066199119999993</v>
      </c>
      <c r="AMX12">
        <v>87.818657000000002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333.79266380000001</v>
      </c>
      <c r="ANG12">
        <v>209.64971510000001</v>
      </c>
      <c r="ANH12">
        <v>215.1365721</v>
      </c>
      <c r="ANI12">
        <v>255.91664370000001</v>
      </c>
      <c r="ANJ12">
        <v>208.4541739</v>
      </c>
      <c r="ANK12">
        <v>243.8518139</v>
      </c>
      <c r="ANL12">
        <v>204.10478620000001</v>
      </c>
      <c r="ANM12">
        <v>292.81385369999998</v>
      </c>
      <c r="ANN12">
        <v>203.68355679999999</v>
      </c>
      <c r="ANO12">
        <v>205.69288</v>
      </c>
      <c r="ANP12">
        <v>234.37806570000001</v>
      </c>
      <c r="ANQ12">
        <v>170.0178373</v>
      </c>
      <c r="ANR12">
        <v>206.91656230000001</v>
      </c>
      <c r="ANS12">
        <v>173.7611689</v>
      </c>
      <c r="ANT12">
        <v>162.21783690000001</v>
      </c>
      <c r="ANU12">
        <v>203.95547389999999</v>
      </c>
      <c r="ANV12">
        <v>157.16006830000001</v>
      </c>
      <c r="ANW12">
        <v>218.4832619</v>
      </c>
      <c r="ANX12">
        <v>152.1701036</v>
      </c>
      <c r="ANY12">
        <v>107.6343457</v>
      </c>
      <c r="ANZ12">
        <v>191.39502250000001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74.272679289999999</v>
      </c>
      <c r="AOI12">
        <v>76.713172479999997</v>
      </c>
      <c r="AOJ12">
        <v>77.466565299999999</v>
      </c>
      <c r="AOK12">
        <v>78.018169069999999</v>
      </c>
      <c r="AOL12">
        <v>79.643481879999996</v>
      </c>
      <c r="AOM12">
        <v>80.517338899999999</v>
      </c>
      <c r="AON12">
        <v>81.230253840000003</v>
      </c>
      <c r="AOO12">
        <v>80.699337139999997</v>
      </c>
      <c r="AOP12">
        <v>80.330613020000001</v>
      </c>
      <c r="AOQ12">
        <v>79.487347499999998</v>
      </c>
      <c r="AOR12">
        <v>78.568451339999996</v>
      </c>
      <c r="AOS12">
        <v>77.653970049999998</v>
      </c>
      <c r="AOT12">
        <v>76.352614180000003</v>
      </c>
      <c r="AOU12">
        <v>75.475605259999995</v>
      </c>
      <c r="AOV12">
        <v>74.651969230000006</v>
      </c>
      <c r="AOW12">
        <v>73.616969650000001</v>
      </c>
      <c r="AOX12">
        <v>72.231285670000005</v>
      </c>
      <c r="AOY12">
        <v>70.771818280000005</v>
      </c>
      <c r="AOZ12">
        <v>69.157352329999995</v>
      </c>
      <c r="APA12">
        <v>68.979624950000002</v>
      </c>
      <c r="APB12">
        <v>67.475947469999994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824.92115630000001</v>
      </c>
      <c r="APK12">
        <v>656.96659690000001</v>
      </c>
      <c r="APL12">
        <v>1011.742841</v>
      </c>
      <c r="APM12">
        <v>873.5992109</v>
      </c>
      <c r="APN12">
        <v>797.38739659999999</v>
      </c>
      <c r="APO12">
        <v>944.42950229999997</v>
      </c>
      <c r="APP12">
        <v>898.08046469999999</v>
      </c>
      <c r="APQ12">
        <v>1139.159801</v>
      </c>
      <c r="APR12">
        <v>917.83052580000003</v>
      </c>
      <c r="APS12">
        <v>1062.3120610000001</v>
      </c>
      <c r="APT12">
        <v>1117.2756240000001</v>
      </c>
      <c r="APU12">
        <v>1036.632341</v>
      </c>
      <c r="APV12">
        <v>880.53045399999996</v>
      </c>
      <c r="APW12">
        <v>885.47502599999996</v>
      </c>
      <c r="APX12">
        <v>983.32358929999998</v>
      </c>
      <c r="APY12">
        <v>860.52513869999996</v>
      </c>
      <c r="APZ12">
        <v>1022.650982</v>
      </c>
      <c r="AQA12">
        <v>892.63962189999995</v>
      </c>
      <c r="AQB12">
        <v>918.72196110000004</v>
      </c>
      <c r="AQC12">
        <v>756.7063296</v>
      </c>
      <c r="AQD12">
        <v>811.17022980000002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40.572235460000002</v>
      </c>
      <c r="ARO12">
        <v>38.800653879999999</v>
      </c>
      <c r="ARP12">
        <v>37.280300769999997</v>
      </c>
      <c r="ARQ12">
        <v>35.495769889999998</v>
      </c>
      <c r="ARR12">
        <v>33.883884870000003</v>
      </c>
      <c r="ARS12">
        <v>32.270852419999997</v>
      </c>
      <c r="ART12">
        <v>30.68701519</v>
      </c>
      <c r="ARU12">
        <v>29.395392820000001</v>
      </c>
      <c r="ARV12">
        <v>28.331241680000002</v>
      </c>
      <c r="ARW12">
        <v>27.007448159999999</v>
      </c>
      <c r="ARX12">
        <v>26.068795489999999</v>
      </c>
      <c r="ARY12">
        <v>25.099762859999998</v>
      </c>
      <c r="ARZ12">
        <v>24.176376860000001</v>
      </c>
      <c r="ASA12">
        <v>23.31111598</v>
      </c>
      <c r="ASB12">
        <v>22.493521950000002</v>
      </c>
      <c r="ASC12">
        <v>21.793506919999999</v>
      </c>
      <c r="ASD12">
        <v>21.088382960000001</v>
      </c>
      <c r="ASE12">
        <v>20.370063349999999</v>
      </c>
      <c r="ASF12">
        <v>19.593583899999999</v>
      </c>
      <c r="ASG12">
        <v>18.921711370000001</v>
      </c>
      <c r="ASH12">
        <v>18.27533201</v>
      </c>
    </row>
    <row r="13" spans="1:1178" x14ac:dyDescent="0.25">
      <c r="A13">
        <v>9</v>
      </c>
      <c r="B13">
        <v>22400</v>
      </c>
      <c r="C13">
        <v>0</v>
      </c>
      <c r="D13">
        <v>0</v>
      </c>
      <c r="E13">
        <v>0</v>
      </c>
      <c r="F13">
        <v>306</v>
      </c>
      <c r="G13">
        <v>309</v>
      </c>
      <c r="H13">
        <v>358</v>
      </c>
      <c r="I13">
        <v>345</v>
      </c>
      <c r="J13">
        <v>333</v>
      </c>
      <c r="K13">
        <v>328</v>
      </c>
      <c r="L13">
        <v>319</v>
      </c>
      <c r="M13">
        <v>332</v>
      </c>
      <c r="N13">
        <v>325</v>
      </c>
      <c r="O13">
        <v>310</v>
      </c>
      <c r="P13">
        <v>336</v>
      </c>
      <c r="Q13">
        <v>306</v>
      </c>
      <c r="R13">
        <v>369</v>
      </c>
      <c r="S13">
        <v>352</v>
      </c>
      <c r="T13">
        <v>340</v>
      </c>
      <c r="U13">
        <v>317</v>
      </c>
      <c r="V13">
        <v>320</v>
      </c>
      <c r="W13">
        <v>313</v>
      </c>
      <c r="X13">
        <v>332</v>
      </c>
      <c r="Y13">
        <v>316</v>
      </c>
      <c r="Z13">
        <v>276</v>
      </c>
      <c r="AA13">
        <v>309</v>
      </c>
      <c r="AB13">
        <v>317</v>
      </c>
      <c r="AC13">
        <v>322</v>
      </c>
      <c r="AD13">
        <v>328</v>
      </c>
      <c r="AE13">
        <v>0</v>
      </c>
      <c r="AF13">
        <v>0</v>
      </c>
      <c r="AG13">
        <v>0</v>
      </c>
      <c r="AH13">
        <v>91</v>
      </c>
      <c r="AI13">
        <v>83</v>
      </c>
      <c r="AJ13">
        <v>96</v>
      </c>
      <c r="AK13">
        <v>90</v>
      </c>
      <c r="AL13">
        <v>120</v>
      </c>
      <c r="AM13">
        <v>106</v>
      </c>
      <c r="AN13">
        <v>98</v>
      </c>
      <c r="AO13">
        <v>98</v>
      </c>
      <c r="AP13">
        <v>119</v>
      </c>
      <c r="AQ13">
        <v>156</v>
      </c>
      <c r="AR13">
        <v>134</v>
      </c>
      <c r="AS13">
        <v>134</v>
      </c>
      <c r="AT13">
        <v>139</v>
      </c>
      <c r="AU13">
        <v>140</v>
      </c>
      <c r="AV13">
        <v>148</v>
      </c>
      <c r="AW13">
        <v>181</v>
      </c>
      <c r="AX13">
        <v>150</v>
      </c>
      <c r="AY13">
        <v>200</v>
      </c>
      <c r="AZ13">
        <v>170</v>
      </c>
      <c r="BA13">
        <v>156</v>
      </c>
      <c r="BB13">
        <v>177</v>
      </c>
      <c r="BC13">
        <v>197</v>
      </c>
      <c r="BD13">
        <v>220</v>
      </c>
      <c r="BE13">
        <v>229</v>
      </c>
      <c r="BF13">
        <v>194</v>
      </c>
      <c r="BG13">
        <v>0</v>
      </c>
      <c r="BH13">
        <v>0</v>
      </c>
      <c r="BI13">
        <v>0</v>
      </c>
      <c r="BJ13">
        <v>112</v>
      </c>
      <c r="BK13">
        <v>95</v>
      </c>
      <c r="BL13">
        <v>122</v>
      </c>
      <c r="BM13">
        <v>117</v>
      </c>
      <c r="BN13">
        <v>122</v>
      </c>
      <c r="BO13">
        <v>120</v>
      </c>
      <c r="BP13">
        <v>147</v>
      </c>
      <c r="BQ13">
        <v>125</v>
      </c>
      <c r="BR13">
        <v>131</v>
      </c>
      <c r="BS13">
        <v>119</v>
      </c>
      <c r="BT13">
        <v>131</v>
      </c>
      <c r="BU13">
        <v>120</v>
      </c>
      <c r="BV13">
        <v>147</v>
      </c>
      <c r="BW13">
        <v>154</v>
      </c>
      <c r="BX13">
        <v>152</v>
      </c>
      <c r="BY13">
        <v>169</v>
      </c>
      <c r="BZ13">
        <v>158</v>
      </c>
      <c r="CA13">
        <v>150</v>
      </c>
      <c r="CB13">
        <v>168</v>
      </c>
      <c r="CC13">
        <v>184</v>
      </c>
      <c r="CD13">
        <v>161</v>
      </c>
      <c r="CE13">
        <v>186</v>
      </c>
      <c r="CF13">
        <v>166</v>
      </c>
      <c r="CG13">
        <v>199</v>
      </c>
      <c r="CH13">
        <v>166</v>
      </c>
      <c r="CI13">
        <v>0</v>
      </c>
      <c r="CJ13">
        <v>0</v>
      </c>
      <c r="CK13">
        <v>0</v>
      </c>
      <c r="CL13">
        <v>61</v>
      </c>
      <c r="CM13">
        <v>49</v>
      </c>
      <c r="CN13">
        <v>50</v>
      </c>
      <c r="CO13">
        <v>51</v>
      </c>
      <c r="CP13">
        <v>47</v>
      </c>
      <c r="CQ13">
        <v>45</v>
      </c>
      <c r="CR13">
        <v>43</v>
      </c>
      <c r="CS13">
        <v>45</v>
      </c>
      <c r="CT13">
        <v>45</v>
      </c>
      <c r="CU13">
        <v>45</v>
      </c>
      <c r="CV13">
        <v>47</v>
      </c>
      <c r="CW13">
        <v>44</v>
      </c>
      <c r="CX13">
        <v>49</v>
      </c>
      <c r="CY13">
        <v>40</v>
      </c>
      <c r="CZ13">
        <v>51</v>
      </c>
      <c r="DA13">
        <v>38</v>
      </c>
      <c r="DB13">
        <v>58</v>
      </c>
      <c r="DC13">
        <v>47</v>
      </c>
      <c r="DD13">
        <v>56</v>
      </c>
      <c r="DE13">
        <v>54</v>
      </c>
      <c r="DF13">
        <v>55</v>
      </c>
      <c r="DG13">
        <v>53</v>
      </c>
      <c r="DH13">
        <v>57</v>
      </c>
      <c r="DI13">
        <v>46</v>
      </c>
      <c r="DJ13">
        <v>41</v>
      </c>
      <c r="DK13">
        <v>0</v>
      </c>
      <c r="DL13">
        <v>0</v>
      </c>
      <c r="DM13">
        <v>0</v>
      </c>
      <c r="DN13">
        <v>3</v>
      </c>
      <c r="DO13">
        <v>2</v>
      </c>
      <c r="DP13">
        <v>1</v>
      </c>
      <c r="DQ13">
        <v>4</v>
      </c>
      <c r="DR13">
        <v>1</v>
      </c>
      <c r="DS13">
        <v>6</v>
      </c>
      <c r="DT13">
        <v>1</v>
      </c>
      <c r="DU13">
        <v>5</v>
      </c>
      <c r="DV13">
        <v>0</v>
      </c>
      <c r="DW13">
        <v>1</v>
      </c>
      <c r="DX13">
        <v>4</v>
      </c>
      <c r="DY13">
        <v>2</v>
      </c>
      <c r="DZ13">
        <v>2</v>
      </c>
      <c r="EA13">
        <v>3</v>
      </c>
      <c r="EB13">
        <v>2</v>
      </c>
      <c r="EC13">
        <v>3</v>
      </c>
      <c r="ED13">
        <v>2</v>
      </c>
      <c r="EE13">
        <v>4</v>
      </c>
      <c r="EF13">
        <v>3</v>
      </c>
      <c r="EG13">
        <v>4</v>
      </c>
      <c r="EH13">
        <v>5</v>
      </c>
      <c r="EI13">
        <v>2</v>
      </c>
      <c r="EJ13">
        <v>4</v>
      </c>
      <c r="EK13">
        <v>5</v>
      </c>
      <c r="EL13">
        <v>5</v>
      </c>
      <c r="EM13">
        <v>0</v>
      </c>
      <c r="EN13">
        <v>0</v>
      </c>
      <c r="EO13">
        <v>0</v>
      </c>
      <c r="EP13">
        <v>10</v>
      </c>
      <c r="EQ13">
        <v>15</v>
      </c>
      <c r="ER13">
        <v>10</v>
      </c>
      <c r="ES13">
        <v>15</v>
      </c>
      <c r="ET13">
        <v>20</v>
      </c>
      <c r="EU13">
        <v>10</v>
      </c>
      <c r="EV13">
        <v>25</v>
      </c>
      <c r="EW13">
        <v>5</v>
      </c>
      <c r="EX13">
        <v>30</v>
      </c>
      <c r="EY13">
        <v>20</v>
      </c>
      <c r="EZ13">
        <v>5</v>
      </c>
      <c r="FA13">
        <v>10</v>
      </c>
      <c r="FB13">
        <v>5</v>
      </c>
      <c r="FC13">
        <v>0</v>
      </c>
      <c r="FD13">
        <v>20</v>
      </c>
      <c r="FE13">
        <v>5</v>
      </c>
      <c r="FF13">
        <v>10</v>
      </c>
      <c r="FG13">
        <v>15</v>
      </c>
      <c r="FH13">
        <v>25</v>
      </c>
      <c r="FI13">
        <v>15</v>
      </c>
      <c r="FJ13">
        <v>5</v>
      </c>
      <c r="FK13">
        <v>20</v>
      </c>
      <c r="FL13">
        <v>20</v>
      </c>
      <c r="FM13">
        <v>15</v>
      </c>
      <c r="FN13">
        <v>25</v>
      </c>
      <c r="FO13">
        <v>0</v>
      </c>
      <c r="FP13">
        <v>0</v>
      </c>
      <c r="FQ13">
        <v>6343</v>
      </c>
      <c r="FR13">
        <v>6672</v>
      </c>
      <c r="FS13">
        <v>6980</v>
      </c>
      <c r="FT13">
        <v>7272</v>
      </c>
      <c r="FU13">
        <v>7468</v>
      </c>
      <c r="FV13">
        <v>7672</v>
      </c>
      <c r="FW13">
        <v>7897</v>
      </c>
      <c r="FX13">
        <v>8094</v>
      </c>
      <c r="FY13">
        <v>8217</v>
      </c>
      <c r="FZ13">
        <v>8399</v>
      </c>
      <c r="GA13">
        <v>8519</v>
      </c>
      <c r="GB13">
        <v>8634</v>
      </c>
      <c r="GC13">
        <v>8760</v>
      </c>
      <c r="GD13">
        <v>8892</v>
      </c>
      <c r="GE13">
        <v>8995</v>
      </c>
      <c r="GF13">
        <v>9110</v>
      </c>
      <c r="GG13">
        <v>9184</v>
      </c>
      <c r="GH13">
        <v>9252</v>
      </c>
      <c r="GI13">
        <v>9372</v>
      </c>
      <c r="GJ13">
        <v>9402</v>
      </c>
      <c r="GK13">
        <v>9445</v>
      </c>
      <c r="GL13">
        <v>9514</v>
      </c>
      <c r="GM13">
        <v>9576</v>
      </c>
      <c r="GN13">
        <v>9594</v>
      </c>
      <c r="GO13">
        <v>9679</v>
      </c>
      <c r="GP13">
        <v>9734</v>
      </c>
      <c r="GQ13">
        <v>0</v>
      </c>
      <c r="GR13">
        <v>0</v>
      </c>
      <c r="GS13">
        <v>666</v>
      </c>
      <c r="GT13">
        <v>733</v>
      </c>
      <c r="GU13">
        <v>798</v>
      </c>
      <c r="GV13">
        <v>878</v>
      </c>
      <c r="GW13">
        <v>955</v>
      </c>
      <c r="GX13">
        <v>1029</v>
      </c>
      <c r="GY13">
        <v>1098</v>
      </c>
      <c r="GZ13">
        <v>1166</v>
      </c>
      <c r="HA13">
        <v>1253</v>
      </c>
      <c r="HB13">
        <v>1316</v>
      </c>
      <c r="HC13">
        <v>1374</v>
      </c>
      <c r="HD13">
        <v>1419</v>
      </c>
      <c r="HE13">
        <v>1492</v>
      </c>
      <c r="HF13">
        <v>1537</v>
      </c>
      <c r="HG13">
        <v>1593</v>
      </c>
      <c r="HH13">
        <v>1659</v>
      </c>
      <c r="HI13">
        <v>1707</v>
      </c>
      <c r="HJ13">
        <v>1764</v>
      </c>
      <c r="HK13">
        <v>1839</v>
      </c>
      <c r="HL13">
        <v>1915</v>
      </c>
      <c r="HM13">
        <v>1986</v>
      </c>
      <c r="HN13">
        <v>2032</v>
      </c>
      <c r="HO13">
        <v>2051</v>
      </c>
      <c r="HP13">
        <v>2109</v>
      </c>
      <c r="HQ13">
        <v>2150</v>
      </c>
      <c r="HR13">
        <v>2170</v>
      </c>
      <c r="HS13">
        <v>0</v>
      </c>
      <c r="HT13">
        <v>0</v>
      </c>
      <c r="HU13">
        <v>63</v>
      </c>
      <c r="HV13">
        <v>77</v>
      </c>
      <c r="HW13">
        <v>83</v>
      </c>
      <c r="HX13">
        <v>89</v>
      </c>
      <c r="HY13">
        <v>98</v>
      </c>
      <c r="HZ13">
        <v>106</v>
      </c>
      <c r="IA13">
        <v>121</v>
      </c>
      <c r="IB13">
        <v>134</v>
      </c>
      <c r="IC13">
        <v>148</v>
      </c>
      <c r="ID13">
        <v>154</v>
      </c>
      <c r="IE13">
        <v>166</v>
      </c>
      <c r="IF13">
        <v>175</v>
      </c>
      <c r="IG13">
        <v>172</v>
      </c>
      <c r="IH13">
        <v>181</v>
      </c>
      <c r="II13">
        <v>188</v>
      </c>
      <c r="IJ13">
        <v>203</v>
      </c>
      <c r="IK13">
        <v>209</v>
      </c>
      <c r="IL13">
        <v>203</v>
      </c>
      <c r="IM13">
        <v>213</v>
      </c>
      <c r="IN13">
        <v>215</v>
      </c>
      <c r="IO13">
        <v>221</v>
      </c>
      <c r="IP13">
        <v>227</v>
      </c>
      <c r="IQ13">
        <v>231</v>
      </c>
      <c r="IR13">
        <v>232</v>
      </c>
      <c r="IS13">
        <v>242</v>
      </c>
      <c r="IT13">
        <v>244</v>
      </c>
      <c r="IU13">
        <v>0</v>
      </c>
      <c r="IV13">
        <v>0</v>
      </c>
      <c r="IW13">
        <v>8</v>
      </c>
      <c r="IX13">
        <v>8</v>
      </c>
      <c r="IY13">
        <v>10</v>
      </c>
      <c r="IZ13">
        <v>8</v>
      </c>
      <c r="JA13">
        <v>7</v>
      </c>
      <c r="JB13">
        <v>7</v>
      </c>
      <c r="JC13">
        <v>6</v>
      </c>
      <c r="JD13">
        <v>6</v>
      </c>
      <c r="JE13">
        <v>6</v>
      </c>
      <c r="JF13">
        <v>8</v>
      </c>
      <c r="JG13">
        <v>9</v>
      </c>
      <c r="JH13">
        <v>8</v>
      </c>
      <c r="JI13">
        <v>7</v>
      </c>
      <c r="JJ13">
        <v>7</v>
      </c>
      <c r="JK13">
        <v>11</v>
      </c>
      <c r="JL13">
        <v>10</v>
      </c>
      <c r="JM13">
        <v>11</v>
      </c>
      <c r="JN13">
        <v>12</v>
      </c>
      <c r="JO13">
        <v>13</v>
      </c>
      <c r="JP13">
        <v>17</v>
      </c>
      <c r="JQ13">
        <v>17</v>
      </c>
      <c r="JR13">
        <v>14</v>
      </c>
      <c r="JS13">
        <v>13</v>
      </c>
      <c r="JT13">
        <v>16</v>
      </c>
      <c r="JU13">
        <v>22</v>
      </c>
      <c r="JV13">
        <v>25</v>
      </c>
      <c r="JW13">
        <v>0</v>
      </c>
      <c r="JX13">
        <v>0</v>
      </c>
      <c r="JY13">
        <v>0</v>
      </c>
      <c r="JZ13">
        <v>2</v>
      </c>
      <c r="KA13">
        <v>11</v>
      </c>
      <c r="KB13">
        <v>27</v>
      </c>
      <c r="KC13">
        <v>41</v>
      </c>
      <c r="KD13">
        <v>50</v>
      </c>
      <c r="KE13">
        <v>63</v>
      </c>
      <c r="KF13">
        <v>67</v>
      </c>
      <c r="KG13">
        <v>73</v>
      </c>
      <c r="KH13">
        <v>87</v>
      </c>
      <c r="KI13">
        <v>100</v>
      </c>
      <c r="KJ13">
        <v>117</v>
      </c>
      <c r="KK13">
        <v>136</v>
      </c>
      <c r="KL13">
        <v>155</v>
      </c>
      <c r="KM13">
        <v>171</v>
      </c>
      <c r="KN13">
        <v>186</v>
      </c>
      <c r="KO13">
        <v>203</v>
      </c>
      <c r="KP13">
        <v>228</v>
      </c>
      <c r="KQ13">
        <v>241</v>
      </c>
      <c r="KR13">
        <v>258</v>
      </c>
      <c r="KS13">
        <v>279</v>
      </c>
      <c r="KT13">
        <v>304</v>
      </c>
      <c r="KU13">
        <v>333</v>
      </c>
      <c r="KV13">
        <v>353</v>
      </c>
      <c r="KW13">
        <v>371</v>
      </c>
      <c r="KX13">
        <v>401</v>
      </c>
      <c r="KY13">
        <v>0</v>
      </c>
      <c r="KZ13">
        <v>0</v>
      </c>
      <c r="LA13">
        <v>0</v>
      </c>
      <c r="LB13">
        <v>195</v>
      </c>
      <c r="LC13">
        <v>382</v>
      </c>
      <c r="LD13">
        <v>563</v>
      </c>
      <c r="LE13">
        <v>737</v>
      </c>
      <c r="LF13">
        <v>902</v>
      </c>
      <c r="LG13">
        <v>1079</v>
      </c>
      <c r="LH13">
        <v>1212</v>
      </c>
      <c r="LI13">
        <v>1368</v>
      </c>
      <c r="LJ13">
        <v>1524</v>
      </c>
      <c r="LK13">
        <v>1675</v>
      </c>
      <c r="LL13">
        <v>1839</v>
      </c>
      <c r="LM13">
        <v>1993</v>
      </c>
      <c r="LN13">
        <v>2126</v>
      </c>
      <c r="LO13">
        <v>2268</v>
      </c>
      <c r="LP13">
        <v>2395</v>
      </c>
      <c r="LQ13">
        <v>2530</v>
      </c>
      <c r="LR13">
        <v>2690</v>
      </c>
      <c r="LS13">
        <v>2813</v>
      </c>
      <c r="LT13">
        <v>2928</v>
      </c>
      <c r="LU13">
        <v>3058</v>
      </c>
      <c r="LV13">
        <v>3188</v>
      </c>
      <c r="LW13">
        <v>3317</v>
      </c>
      <c r="LX13">
        <v>3456</v>
      </c>
      <c r="LY13">
        <v>3577</v>
      </c>
      <c r="LZ13">
        <v>3702</v>
      </c>
      <c r="MA13">
        <v>0</v>
      </c>
      <c r="MB13">
        <v>0</v>
      </c>
      <c r="MC13">
        <v>1478</v>
      </c>
      <c r="MD13">
        <v>1525</v>
      </c>
      <c r="ME13">
        <v>1585</v>
      </c>
      <c r="MF13">
        <v>1590</v>
      </c>
      <c r="MG13">
        <v>1652</v>
      </c>
      <c r="MH13">
        <v>1679</v>
      </c>
      <c r="MI13">
        <v>1706</v>
      </c>
      <c r="MJ13">
        <v>1742</v>
      </c>
      <c r="MK13">
        <v>1765</v>
      </c>
      <c r="ML13">
        <v>1781</v>
      </c>
      <c r="MM13">
        <v>1840</v>
      </c>
      <c r="MN13">
        <v>1870</v>
      </c>
      <c r="MO13">
        <v>1888</v>
      </c>
      <c r="MP13">
        <v>1914</v>
      </c>
      <c r="MQ13">
        <v>1946</v>
      </c>
      <c r="MR13">
        <v>1963</v>
      </c>
      <c r="MS13">
        <v>2014</v>
      </c>
      <c r="MT13">
        <v>2037</v>
      </c>
      <c r="MU13">
        <v>2048</v>
      </c>
      <c r="MV13">
        <v>2062</v>
      </c>
      <c r="MW13">
        <v>2103</v>
      </c>
      <c r="MX13">
        <v>2125</v>
      </c>
      <c r="MY13">
        <v>2163</v>
      </c>
      <c r="MZ13">
        <v>2175</v>
      </c>
      <c r="NA13">
        <v>2207</v>
      </c>
      <c r="NB13">
        <v>2241</v>
      </c>
      <c r="NC13">
        <v>0</v>
      </c>
      <c r="ND13">
        <v>0</v>
      </c>
      <c r="NE13">
        <v>0</v>
      </c>
      <c r="NF13">
        <v>34</v>
      </c>
      <c r="NG13">
        <v>66</v>
      </c>
      <c r="NH13">
        <v>109</v>
      </c>
      <c r="NI13">
        <v>144</v>
      </c>
      <c r="NJ13">
        <v>178</v>
      </c>
      <c r="NK13">
        <v>228</v>
      </c>
      <c r="NL13">
        <v>268</v>
      </c>
      <c r="NM13">
        <v>302</v>
      </c>
      <c r="NN13">
        <v>352</v>
      </c>
      <c r="NO13">
        <v>391</v>
      </c>
      <c r="NP13">
        <v>431</v>
      </c>
      <c r="NQ13">
        <v>471</v>
      </c>
      <c r="NR13">
        <v>511</v>
      </c>
      <c r="NS13">
        <v>551</v>
      </c>
      <c r="NT13">
        <v>605</v>
      </c>
      <c r="NU13">
        <v>647</v>
      </c>
      <c r="NV13">
        <v>691</v>
      </c>
      <c r="NW13">
        <v>740</v>
      </c>
      <c r="NX13">
        <v>796</v>
      </c>
      <c r="NY13">
        <v>843</v>
      </c>
      <c r="NZ13">
        <v>888</v>
      </c>
      <c r="OA13">
        <v>936</v>
      </c>
      <c r="OB13">
        <v>985</v>
      </c>
      <c r="OC13">
        <v>1040</v>
      </c>
      <c r="OD13">
        <v>1090</v>
      </c>
      <c r="OE13">
        <v>0</v>
      </c>
      <c r="OF13">
        <v>0</v>
      </c>
      <c r="OG13">
        <v>2170</v>
      </c>
      <c r="OH13">
        <v>2266</v>
      </c>
      <c r="OI13">
        <v>2419</v>
      </c>
      <c r="OJ13">
        <v>2524</v>
      </c>
      <c r="OK13">
        <v>2635</v>
      </c>
      <c r="OL13">
        <v>2731</v>
      </c>
      <c r="OM13">
        <v>2811</v>
      </c>
      <c r="ON13">
        <v>2923</v>
      </c>
      <c r="OO13">
        <v>3041</v>
      </c>
      <c r="OP13">
        <v>3148</v>
      </c>
      <c r="OQ13">
        <v>3252</v>
      </c>
      <c r="OR13">
        <v>3361</v>
      </c>
      <c r="OS13">
        <v>3407</v>
      </c>
      <c r="OT13">
        <v>3462</v>
      </c>
      <c r="OU13">
        <v>3535</v>
      </c>
      <c r="OV13">
        <v>3592</v>
      </c>
      <c r="OW13">
        <v>3670</v>
      </c>
      <c r="OX13">
        <v>3714</v>
      </c>
      <c r="OY13">
        <v>3740</v>
      </c>
      <c r="OZ13">
        <v>3789</v>
      </c>
      <c r="PA13">
        <v>3842</v>
      </c>
      <c r="PB13">
        <v>3891</v>
      </c>
      <c r="PC13">
        <v>3960</v>
      </c>
      <c r="PD13">
        <v>3986</v>
      </c>
      <c r="PE13">
        <v>4039</v>
      </c>
      <c r="PF13">
        <v>4068</v>
      </c>
      <c r="PG13">
        <v>0</v>
      </c>
      <c r="PH13">
        <v>0</v>
      </c>
      <c r="PI13">
        <v>0</v>
      </c>
      <c r="PJ13">
        <v>73</v>
      </c>
      <c r="PK13">
        <v>131</v>
      </c>
      <c r="PL13">
        <v>205</v>
      </c>
      <c r="PM13">
        <v>272</v>
      </c>
      <c r="PN13">
        <v>365</v>
      </c>
      <c r="PO13">
        <v>452</v>
      </c>
      <c r="PP13">
        <v>542</v>
      </c>
      <c r="PQ13">
        <v>623</v>
      </c>
      <c r="PR13">
        <v>707</v>
      </c>
      <c r="PS13">
        <v>795</v>
      </c>
      <c r="PT13">
        <v>887</v>
      </c>
      <c r="PU13">
        <v>1008</v>
      </c>
      <c r="PV13">
        <v>1132</v>
      </c>
      <c r="PW13">
        <v>1250</v>
      </c>
      <c r="PX13">
        <v>1364</v>
      </c>
      <c r="PY13">
        <v>1471</v>
      </c>
      <c r="PZ13">
        <v>1583</v>
      </c>
      <c r="QA13">
        <v>1727</v>
      </c>
      <c r="QB13">
        <v>1855</v>
      </c>
      <c r="QC13">
        <v>1978</v>
      </c>
      <c r="QD13">
        <v>2115</v>
      </c>
      <c r="QE13">
        <v>2260</v>
      </c>
      <c r="QF13">
        <v>2406</v>
      </c>
      <c r="QG13">
        <v>2544</v>
      </c>
      <c r="QH13">
        <v>2690</v>
      </c>
      <c r="QI13">
        <v>0</v>
      </c>
      <c r="QJ13">
        <v>0</v>
      </c>
      <c r="QK13">
        <v>7537</v>
      </c>
      <c r="QL13">
        <v>7666</v>
      </c>
      <c r="QM13">
        <v>7791</v>
      </c>
      <c r="QN13">
        <v>7803</v>
      </c>
      <c r="QO13">
        <v>7902</v>
      </c>
      <c r="QP13">
        <v>7913</v>
      </c>
      <c r="QQ13">
        <v>7979</v>
      </c>
      <c r="QR13">
        <v>8067</v>
      </c>
      <c r="QS13">
        <v>8004</v>
      </c>
      <c r="QT13">
        <v>8064</v>
      </c>
      <c r="QU13">
        <v>8075</v>
      </c>
      <c r="QV13">
        <v>8094</v>
      </c>
      <c r="QW13">
        <v>8091</v>
      </c>
      <c r="QX13">
        <v>8065</v>
      </c>
      <c r="QY13">
        <v>8113</v>
      </c>
      <c r="QZ13">
        <v>8162</v>
      </c>
      <c r="RA13">
        <v>8251</v>
      </c>
      <c r="RB13">
        <v>8242</v>
      </c>
      <c r="RC13">
        <v>8196</v>
      </c>
      <c r="RD13">
        <v>8256</v>
      </c>
      <c r="RE13">
        <v>8331</v>
      </c>
      <c r="RF13">
        <v>8395</v>
      </c>
      <c r="RG13">
        <v>8322</v>
      </c>
      <c r="RH13">
        <v>8352</v>
      </c>
      <c r="RI13">
        <v>8424</v>
      </c>
      <c r="RJ13">
        <v>8493</v>
      </c>
      <c r="RK13">
        <v>0</v>
      </c>
      <c r="RL13">
        <v>0</v>
      </c>
      <c r="RM13">
        <v>8421</v>
      </c>
      <c r="RN13">
        <v>8326</v>
      </c>
      <c r="RO13">
        <v>8245</v>
      </c>
      <c r="RP13">
        <v>8225</v>
      </c>
      <c r="RQ13">
        <v>8205</v>
      </c>
      <c r="RR13">
        <v>8165</v>
      </c>
      <c r="RS13">
        <v>8118</v>
      </c>
      <c r="RT13">
        <v>8070</v>
      </c>
      <c r="RU13">
        <v>8132</v>
      </c>
      <c r="RV13">
        <v>8070</v>
      </c>
      <c r="RW13">
        <v>8114</v>
      </c>
      <c r="RX13">
        <v>8124</v>
      </c>
      <c r="RY13">
        <v>8102</v>
      </c>
      <c r="RZ13">
        <v>8158</v>
      </c>
      <c r="SA13">
        <v>8138</v>
      </c>
      <c r="SB13">
        <v>8164</v>
      </c>
      <c r="SC13">
        <v>8186</v>
      </c>
      <c r="SD13">
        <v>8218</v>
      </c>
      <c r="SE13">
        <v>8234</v>
      </c>
      <c r="SF13">
        <v>8239</v>
      </c>
      <c r="SG13">
        <v>8255</v>
      </c>
      <c r="SH13">
        <v>8251</v>
      </c>
      <c r="SI13">
        <v>8315</v>
      </c>
      <c r="SJ13">
        <v>8322</v>
      </c>
      <c r="SK13">
        <v>8281</v>
      </c>
      <c r="SL13">
        <v>8274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1350000</v>
      </c>
      <c r="SU13">
        <v>1350000</v>
      </c>
      <c r="SV13">
        <v>1340000</v>
      </c>
      <c r="SW13">
        <v>1320000</v>
      </c>
      <c r="SX13">
        <v>1310000</v>
      </c>
      <c r="SY13">
        <v>1290000</v>
      </c>
      <c r="SZ13">
        <v>1270000</v>
      </c>
      <c r="TA13">
        <v>1250000</v>
      </c>
      <c r="TB13">
        <v>1230000</v>
      </c>
      <c r="TC13">
        <v>1210000</v>
      </c>
      <c r="TD13">
        <v>1190000</v>
      </c>
      <c r="TE13">
        <v>1170000</v>
      </c>
      <c r="TF13">
        <v>1140000</v>
      </c>
      <c r="TG13">
        <v>1120000</v>
      </c>
      <c r="TH13">
        <v>1090000</v>
      </c>
      <c r="TI13">
        <v>1070000</v>
      </c>
      <c r="TJ13">
        <v>1040000</v>
      </c>
      <c r="TK13">
        <v>1020000</v>
      </c>
      <c r="TL13">
        <v>991373.92940000002</v>
      </c>
      <c r="TM13">
        <v>971026.41650000005</v>
      </c>
      <c r="TN13">
        <v>948101.14760000003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288639.28340000001</v>
      </c>
      <c r="TW13">
        <v>299023.40210000001</v>
      </c>
      <c r="TX13">
        <v>308293.35489999998</v>
      </c>
      <c r="TY13">
        <v>321646.96639999998</v>
      </c>
      <c r="TZ13">
        <v>327979.7672</v>
      </c>
      <c r="UA13">
        <v>332460.97340000002</v>
      </c>
      <c r="UB13">
        <v>333348.96429999999</v>
      </c>
      <c r="UC13">
        <v>340289.31540000002</v>
      </c>
      <c r="UD13">
        <v>340342.45929999999</v>
      </c>
      <c r="UE13">
        <v>342468.64569999999</v>
      </c>
      <c r="UF13">
        <v>346269.46970000002</v>
      </c>
      <c r="UG13">
        <v>345910.79239999998</v>
      </c>
      <c r="UH13">
        <v>347049.91889999999</v>
      </c>
      <c r="UI13">
        <v>351267.42</v>
      </c>
      <c r="UJ13">
        <v>355130.27309999999</v>
      </c>
      <c r="UK13">
        <v>357569.88630000001</v>
      </c>
      <c r="UL13">
        <v>355196.0857</v>
      </c>
      <c r="UM13">
        <v>348075.05729999999</v>
      </c>
      <c r="UN13">
        <v>347493.43</v>
      </c>
      <c r="UO13">
        <v>343930.94530000002</v>
      </c>
      <c r="UP13">
        <v>337019.71159999998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394482.11629999999</v>
      </c>
      <c r="UY13">
        <v>437189.37609999999</v>
      </c>
      <c r="UZ13">
        <v>470058.38400000002</v>
      </c>
      <c r="VA13">
        <v>504047.53529999999</v>
      </c>
      <c r="VB13">
        <v>509205.72320000001</v>
      </c>
      <c r="VC13">
        <v>532897.17590000003</v>
      </c>
      <c r="VD13">
        <v>545426.39950000006</v>
      </c>
      <c r="VE13">
        <v>520462.36180000001</v>
      </c>
      <c r="VF13">
        <v>531743.55090000003</v>
      </c>
      <c r="VG13">
        <v>536221.57149999996</v>
      </c>
      <c r="VH13">
        <v>562140.97820000001</v>
      </c>
      <c r="VI13">
        <v>561899.01210000005</v>
      </c>
      <c r="VJ13">
        <v>529871.78639999998</v>
      </c>
      <c r="VK13">
        <v>539780.43189999997</v>
      </c>
      <c r="VL13">
        <v>528979.41040000005</v>
      </c>
      <c r="VM13">
        <v>527904.49179999996</v>
      </c>
      <c r="VN13">
        <v>526443.43729999999</v>
      </c>
      <c r="VO13">
        <v>520116.47930000001</v>
      </c>
      <c r="VP13">
        <v>507153.46189999999</v>
      </c>
      <c r="VQ13">
        <v>513605.364</v>
      </c>
      <c r="VR13">
        <v>502767.0257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336683.63010000001</v>
      </c>
      <c r="WA13">
        <v>280180.55209999997</v>
      </c>
      <c r="WB13">
        <v>272019.9535</v>
      </c>
      <c r="WC13">
        <v>264097.04220000003</v>
      </c>
      <c r="WD13">
        <v>341873.19380000001</v>
      </c>
      <c r="WE13">
        <v>373405.1874</v>
      </c>
      <c r="WF13">
        <v>322248.27389999997</v>
      </c>
      <c r="WG13">
        <v>273754.60159999999</v>
      </c>
      <c r="WH13">
        <v>265781.1666</v>
      </c>
      <c r="WI13">
        <v>405491.37770000001</v>
      </c>
      <c r="WJ13">
        <v>357891.772</v>
      </c>
      <c r="WK13">
        <v>382214.51380000002</v>
      </c>
      <c r="WL13">
        <v>404816.78419999999</v>
      </c>
      <c r="WM13">
        <v>425778.17109999998</v>
      </c>
      <c r="WN13">
        <v>540569.74670000002</v>
      </c>
      <c r="WO13">
        <v>524824.99679999996</v>
      </c>
      <c r="WP13">
        <v>419620.2145</v>
      </c>
      <c r="WQ13">
        <v>378298.39030000003</v>
      </c>
      <c r="WR13">
        <v>452036.91149999999</v>
      </c>
      <c r="WS13">
        <v>603447.33330000006</v>
      </c>
      <c r="WT13">
        <v>665762.7243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24500000</v>
      </c>
      <c r="ZG13">
        <v>24200000</v>
      </c>
      <c r="ZH13">
        <v>24000000</v>
      </c>
      <c r="ZI13">
        <v>23600000</v>
      </c>
      <c r="ZJ13">
        <v>23100000</v>
      </c>
      <c r="ZK13">
        <v>23200000</v>
      </c>
      <c r="ZL13">
        <v>22900000</v>
      </c>
      <c r="ZM13">
        <v>22400000</v>
      </c>
      <c r="ZN13">
        <v>22100000</v>
      </c>
      <c r="ZO13">
        <v>21800000</v>
      </c>
      <c r="ZP13">
        <v>21400000</v>
      </c>
      <c r="ZQ13">
        <v>21300000</v>
      </c>
      <c r="ZR13">
        <v>20900000</v>
      </c>
      <c r="ZS13">
        <v>20400000</v>
      </c>
      <c r="ZT13">
        <v>19900000</v>
      </c>
      <c r="ZU13">
        <v>19700000</v>
      </c>
      <c r="ZV13">
        <v>19400000</v>
      </c>
      <c r="ZW13">
        <v>19100000</v>
      </c>
      <c r="ZX13">
        <v>18700000</v>
      </c>
      <c r="ZY13">
        <v>18400000</v>
      </c>
      <c r="ZZ13">
        <v>18100000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8360000</v>
      </c>
      <c r="ABK13">
        <v>8360000</v>
      </c>
      <c r="ABL13">
        <v>8440000</v>
      </c>
      <c r="ABM13">
        <v>8520000</v>
      </c>
      <c r="ABN13">
        <v>8570000</v>
      </c>
      <c r="ABO13">
        <v>8590000</v>
      </c>
      <c r="ABP13">
        <v>8620000</v>
      </c>
      <c r="ABQ13">
        <v>8480000</v>
      </c>
      <c r="ABR13">
        <v>8370000</v>
      </c>
      <c r="ABS13">
        <v>8300000</v>
      </c>
      <c r="ABT13">
        <v>8190000</v>
      </c>
      <c r="ABU13">
        <v>8120000</v>
      </c>
      <c r="ABV13">
        <v>7980000</v>
      </c>
      <c r="ABW13">
        <v>7800000</v>
      </c>
      <c r="ABX13">
        <v>7670000</v>
      </c>
      <c r="ABY13">
        <v>7550000</v>
      </c>
      <c r="ABZ13">
        <v>7430000</v>
      </c>
      <c r="ACA13">
        <v>7340000</v>
      </c>
      <c r="ACB13">
        <v>7170000</v>
      </c>
      <c r="ACC13">
        <v>7050000</v>
      </c>
      <c r="ACD13">
        <v>6900000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1880000</v>
      </c>
      <c r="ADO13">
        <v>1840000</v>
      </c>
      <c r="ADP13">
        <v>1800000</v>
      </c>
      <c r="ADQ13">
        <v>1740000</v>
      </c>
      <c r="ADR13">
        <v>1700000</v>
      </c>
      <c r="ADS13">
        <v>1650000</v>
      </c>
      <c r="ADT13">
        <v>1610000</v>
      </c>
      <c r="ADU13">
        <v>1560000</v>
      </c>
      <c r="ADV13">
        <v>1510000</v>
      </c>
      <c r="ADW13">
        <v>1470000</v>
      </c>
      <c r="ADX13">
        <v>1440000</v>
      </c>
      <c r="ADY13">
        <v>1410000</v>
      </c>
      <c r="ADZ13">
        <v>1370000</v>
      </c>
      <c r="AEA13">
        <v>1320000</v>
      </c>
      <c r="AEB13">
        <v>1290000</v>
      </c>
      <c r="AEC13">
        <v>1270000</v>
      </c>
      <c r="AED13">
        <v>1240000</v>
      </c>
      <c r="AEE13">
        <v>1190000</v>
      </c>
      <c r="AEF13">
        <v>1160000</v>
      </c>
      <c r="AEG13">
        <v>1140000</v>
      </c>
      <c r="AEH13">
        <v>1120000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6560000</v>
      </c>
      <c r="AEQ13">
        <v>6330000</v>
      </c>
      <c r="AER13">
        <v>6110000</v>
      </c>
      <c r="AES13">
        <v>5980000</v>
      </c>
      <c r="AET13">
        <v>5760000</v>
      </c>
      <c r="AEU13">
        <v>5620000</v>
      </c>
      <c r="AEV13">
        <v>5470000</v>
      </c>
      <c r="AEW13">
        <v>5290000</v>
      </c>
      <c r="AEX13">
        <v>5170000</v>
      </c>
      <c r="AEY13">
        <v>5010000</v>
      </c>
      <c r="AEZ13">
        <v>4880000</v>
      </c>
      <c r="AFA13">
        <v>4750000</v>
      </c>
      <c r="AFB13">
        <v>4630000</v>
      </c>
      <c r="AFC13">
        <v>4500000</v>
      </c>
      <c r="AFD13">
        <v>4380000</v>
      </c>
      <c r="AFE13">
        <v>4260000</v>
      </c>
      <c r="AFF13">
        <v>4130000</v>
      </c>
      <c r="AFG13">
        <v>4040000</v>
      </c>
      <c r="AFH13">
        <v>3930000</v>
      </c>
      <c r="AFI13">
        <v>3790000</v>
      </c>
      <c r="AFJ13">
        <v>3680000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182.2008496</v>
      </c>
      <c r="AGU13">
        <v>188.75572740000001</v>
      </c>
      <c r="AGV13">
        <v>194.60729850000001</v>
      </c>
      <c r="AGW13">
        <v>203.036641</v>
      </c>
      <c r="AGX13">
        <v>207.03416229999999</v>
      </c>
      <c r="AGY13">
        <v>209.8628818</v>
      </c>
      <c r="AGZ13">
        <v>210.42341769999999</v>
      </c>
      <c r="AHA13">
        <v>214.8044495</v>
      </c>
      <c r="AHB13">
        <v>214.8379961</v>
      </c>
      <c r="AHC13">
        <v>216.18013139999999</v>
      </c>
      <c r="AHD13">
        <v>218.57936599999999</v>
      </c>
      <c r="AHE13">
        <v>218.35295429999999</v>
      </c>
      <c r="AHF13">
        <v>219.0720172</v>
      </c>
      <c r="AHG13">
        <v>221.7342754</v>
      </c>
      <c r="AHH13">
        <v>224.17266530000001</v>
      </c>
      <c r="AHI13">
        <v>225.71264840000001</v>
      </c>
      <c r="AHJ13">
        <v>224.21420889999999</v>
      </c>
      <c r="AHK13">
        <v>219.7191263</v>
      </c>
      <c r="AHL13">
        <v>219.3519795</v>
      </c>
      <c r="AHM13">
        <v>217.10319430000001</v>
      </c>
      <c r="AHN13">
        <v>212.74054269999999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19.630654270000001</v>
      </c>
      <c r="AHW13">
        <v>21.755900050000001</v>
      </c>
      <c r="AHX13">
        <v>23.39156388</v>
      </c>
      <c r="AHY13">
        <v>25.08296953</v>
      </c>
      <c r="AHZ13">
        <v>25.339656959999999</v>
      </c>
      <c r="AIA13">
        <v>26.518617169999999</v>
      </c>
      <c r="AIB13">
        <v>27.142110209999998</v>
      </c>
      <c r="AIC13">
        <v>25.899822230000002</v>
      </c>
      <c r="AID13">
        <v>26.46120921</v>
      </c>
      <c r="AIE13">
        <v>26.68404941</v>
      </c>
      <c r="AIF13">
        <v>27.973879520000001</v>
      </c>
      <c r="AIG13">
        <v>27.961838539999999</v>
      </c>
      <c r="AIH13">
        <v>26.368064400000002</v>
      </c>
      <c r="AII13">
        <v>26.861149350000002</v>
      </c>
      <c r="AIJ13">
        <v>26.323657000000001</v>
      </c>
      <c r="AIK13">
        <v>26.270165710000001</v>
      </c>
      <c r="AIL13">
        <v>26.19745911</v>
      </c>
      <c r="AIM13">
        <v>25.882610039999999</v>
      </c>
      <c r="AIN13">
        <v>25.237530069999998</v>
      </c>
      <c r="AIO13">
        <v>25.558596739999999</v>
      </c>
      <c r="AIP13">
        <v>25.01924739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2.1843404089999998</v>
      </c>
      <c r="AIY13">
        <v>1.817759009</v>
      </c>
      <c r="AIZ13">
        <v>1.7648145710000001</v>
      </c>
      <c r="AJA13">
        <v>1.713412205</v>
      </c>
      <c r="AJB13">
        <v>2.2180093269999999</v>
      </c>
      <c r="AJC13">
        <v>2.4225830030000002</v>
      </c>
      <c r="AJD13">
        <v>2.090686518</v>
      </c>
      <c r="AJE13">
        <v>1.776068644</v>
      </c>
      <c r="AJF13">
        <v>1.7243384900000001</v>
      </c>
      <c r="AJG13">
        <v>2.6307522030000001</v>
      </c>
      <c r="AJH13">
        <v>2.3219348659999999</v>
      </c>
      <c r="AJI13">
        <v>2.4797362650000001</v>
      </c>
      <c r="AJJ13">
        <v>2.6263755670000002</v>
      </c>
      <c r="AJK13">
        <v>2.7623691240000001</v>
      </c>
      <c r="AJL13">
        <v>3.5071153929999999</v>
      </c>
      <c r="AJM13">
        <v>3.4049664009999998</v>
      </c>
      <c r="AJN13">
        <v>2.7224174529999998</v>
      </c>
      <c r="AJO13">
        <v>2.454329188</v>
      </c>
      <c r="AJP13">
        <v>2.9327309189999999</v>
      </c>
      <c r="AJQ13">
        <v>3.9150534119999998</v>
      </c>
      <c r="AJR13">
        <v>4.3193440110000001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151.48328549999999</v>
      </c>
      <c r="AKA13">
        <v>177.258105</v>
      </c>
      <c r="AKB13">
        <v>73.454671020000006</v>
      </c>
      <c r="AKC13">
        <v>98.806492829999996</v>
      </c>
      <c r="AKD13">
        <v>199.78823629999999</v>
      </c>
      <c r="AKE13">
        <v>179.5555335</v>
      </c>
      <c r="AKF13">
        <v>217.84965990000001</v>
      </c>
      <c r="AKG13">
        <v>203.970956</v>
      </c>
      <c r="AKH13">
        <v>206.9724286</v>
      </c>
      <c r="AKI13">
        <v>194.82602560000001</v>
      </c>
      <c r="AKJ13">
        <v>176.15796560000001</v>
      </c>
      <c r="AKK13">
        <v>219.7398393</v>
      </c>
      <c r="AKL13">
        <v>299.21570070000001</v>
      </c>
      <c r="AKM13">
        <v>125.2990654</v>
      </c>
      <c r="AKN13">
        <v>173.17560399999999</v>
      </c>
      <c r="AKO13">
        <v>180.7478136</v>
      </c>
      <c r="AKP13">
        <v>234.06291849999999</v>
      </c>
      <c r="AKQ13">
        <v>251.5292766</v>
      </c>
      <c r="AKR13">
        <v>149.37985689999999</v>
      </c>
      <c r="AKS13">
        <v>145.7088507</v>
      </c>
      <c r="AKT13">
        <v>227.67887379999999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134.73304769999999</v>
      </c>
      <c r="AME13">
        <v>132.9123203</v>
      </c>
      <c r="AMF13">
        <v>131.76411179999999</v>
      </c>
      <c r="AMG13">
        <v>129.61536090000001</v>
      </c>
      <c r="AMH13">
        <v>126.9809168</v>
      </c>
      <c r="AMI13">
        <v>127.3664773</v>
      </c>
      <c r="AMJ13">
        <v>125.67291710000001</v>
      </c>
      <c r="AMK13">
        <v>123.1869932</v>
      </c>
      <c r="AML13">
        <v>121.24604290000001</v>
      </c>
      <c r="AMM13">
        <v>119.682665</v>
      </c>
      <c r="AMN13">
        <v>117.2118418</v>
      </c>
      <c r="AMO13">
        <v>116.7544473</v>
      </c>
      <c r="AMP13">
        <v>114.6483398</v>
      </c>
      <c r="AMQ13">
        <v>111.9101477</v>
      </c>
      <c r="AMR13">
        <v>109.3933577</v>
      </c>
      <c r="AMS13">
        <v>108.3189247</v>
      </c>
      <c r="AMT13">
        <v>106.264151</v>
      </c>
      <c r="AMU13">
        <v>105.01398450000001</v>
      </c>
      <c r="AMV13">
        <v>102.5209577</v>
      </c>
      <c r="AMW13">
        <v>100.999332</v>
      </c>
      <c r="AMX13">
        <v>99.568233050000003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296.78161390000002</v>
      </c>
      <c r="ANG13">
        <v>365.18288769999998</v>
      </c>
      <c r="ANH13">
        <v>248.1829711</v>
      </c>
      <c r="ANI13">
        <v>197.3190117</v>
      </c>
      <c r="ANJ13">
        <v>286.72161399999999</v>
      </c>
      <c r="ANK13">
        <v>231.5613409</v>
      </c>
      <c r="ANL13">
        <v>211.14881220000001</v>
      </c>
      <c r="ANM13">
        <v>200.77201059999999</v>
      </c>
      <c r="ANN13">
        <v>182.33159280000001</v>
      </c>
      <c r="ANO13">
        <v>185.977889</v>
      </c>
      <c r="ANP13">
        <v>213.02033180000001</v>
      </c>
      <c r="ANQ13">
        <v>218.75341520000001</v>
      </c>
      <c r="ANR13">
        <v>211.79465569999999</v>
      </c>
      <c r="ANS13">
        <v>181.7428409</v>
      </c>
      <c r="ANT13">
        <v>197.97919329999999</v>
      </c>
      <c r="ANU13">
        <v>164.66680969999999</v>
      </c>
      <c r="ANV13">
        <v>164.7023366</v>
      </c>
      <c r="ANW13">
        <v>149.6696527</v>
      </c>
      <c r="ANX13">
        <v>150.92733440000001</v>
      </c>
      <c r="ANY13">
        <v>167.63347490000001</v>
      </c>
      <c r="ANZ13">
        <v>143.43533780000001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90.047482579999993</v>
      </c>
      <c r="AOI13">
        <v>89.985699440000005</v>
      </c>
      <c r="AOJ13">
        <v>90.84567199</v>
      </c>
      <c r="AOK13">
        <v>91.760257120000006</v>
      </c>
      <c r="AOL13">
        <v>92.22224722</v>
      </c>
      <c r="AOM13">
        <v>92.49415501</v>
      </c>
      <c r="AON13">
        <v>92.810057139999998</v>
      </c>
      <c r="AOO13">
        <v>91.340090259999997</v>
      </c>
      <c r="AOP13">
        <v>90.111276459999999</v>
      </c>
      <c r="AOQ13">
        <v>89.331427009999999</v>
      </c>
      <c r="AOR13">
        <v>88.128008620000003</v>
      </c>
      <c r="AOS13">
        <v>87.419127630000006</v>
      </c>
      <c r="AOT13">
        <v>85.890489680000002</v>
      </c>
      <c r="AOU13">
        <v>83.972591609999995</v>
      </c>
      <c r="AOV13">
        <v>82.594919680000004</v>
      </c>
      <c r="AOW13">
        <v>81.310918279999996</v>
      </c>
      <c r="AOX13">
        <v>79.949455689999994</v>
      </c>
      <c r="AOY13">
        <v>78.997298850000007</v>
      </c>
      <c r="AOZ13">
        <v>77.199968920000003</v>
      </c>
      <c r="APA13">
        <v>75.94802061</v>
      </c>
      <c r="APB13">
        <v>74.265366040000004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888.64090390000001</v>
      </c>
      <c r="APK13">
        <v>781.59002269999996</v>
      </c>
      <c r="APL13">
        <v>886.91435839999997</v>
      </c>
      <c r="APM13">
        <v>735.24205319999999</v>
      </c>
      <c r="APN13">
        <v>769.66827190000004</v>
      </c>
      <c r="APO13">
        <v>833.93138469999997</v>
      </c>
      <c r="APP13">
        <v>746.5430983</v>
      </c>
      <c r="APQ13">
        <v>980.68594199999995</v>
      </c>
      <c r="APR13">
        <v>888.30816240000001</v>
      </c>
      <c r="APS13">
        <v>900.2142073</v>
      </c>
      <c r="APT13">
        <v>826.85389889999999</v>
      </c>
      <c r="APU13">
        <v>753.93842770000003</v>
      </c>
      <c r="APV13">
        <v>742.51518999999996</v>
      </c>
      <c r="APW13">
        <v>962.41944460000002</v>
      </c>
      <c r="APX13">
        <v>826.99702300000001</v>
      </c>
      <c r="APY13">
        <v>676.35954240000001</v>
      </c>
      <c r="APZ13">
        <v>799.24832240000001</v>
      </c>
      <c r="AQA13">
        <v>777.97398069999997</v>
      </c>
      <c r="AQB13">
        <v>787.11670560000005</v>
      </c>
      <c r="AQC13">
        <v>677.79158229999996</v>
      </c>
      <c r="AQD13">
        <v>714.96744799999999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74.155559690000004</v>
      </c>
      <c r="ARO13">
        <v>71.581261900000001</v>
      </c>
      <c r="ARP13">
        <v>69.085453580000006</v>
      </c>
      <c r="ARQ13">
        <v>67.588564689999998</v>
      </c>
      <c r="ARR13">
        <v>65.119665929999996</v>
      </c>
      <c r="ARS13">
        <v>63.567686790000003</v>
      </c>
      <c r="ART13">
        <v>61.792262139999998</v>
      </c>
      <c r="ARU13">
        <v>59.830026320000002</v>
      </c>
      <c r="ARV13">
        <v>58.488896990000001</v>
      </c>
      <c r="ARW13">
        <v>56.646123019999997</v>
      </c>
      <c r="ARX13">
        <v>55.17194276</v>
      </c>
      <c r="ARY13">
        <v>53.709337640000001</v>
      </c>
      <c r="ARZ13">
        <v>52.348828660000002</v>
      </c>
      <c r="ASA13">
        <v>50.923057270000001</v>
      </c>
      <c r="ASB13">
        <v>49.469883199999998</v>
      </c>
      <c r="ASC13">
        <v>48.122284350000001</v>
      </c>
      <c r="ASD13">
        <v>46.698025700000002</v>
      </c>
      <c r="ASE13">
        <v>45.689558509999998</v>
      </c>
      <c r="ASF13">
        <v>44.396138209999997</v>
      </c>
      <c r="ASG13">
        <v>42.890691009999998</v>
      </c>
      <c r="ASH13">
        <v>41.606247719999999</v>
      </c>
    </row>
    <row r="14" spans="1:1178" x14ac:dyDescent="0.25">
      <c r="A14">
        <v>10</v>
      </c>
      <c r="B14">
        <v>22400</v>
      </c>
      <c r="C14">
        <v>0</v>
      </c>
      <c r="D14">
        <v>0</v>
      </c>
      <c r="E14">
        <v>0</v>
      </c>
      <c r="F14">
        <v>240</v>
      </c>
      <c r="G14">
        <v>276</v>
      </c>
      <c r="H14">
        <v>240</v>
      </c>
      <c r="I14">
        <v>252</v>
      </c>
      <c r="J14">
        <v>281</v>
      </c>
      <c r="K14">
        <v>261</v>
      </c>
      <c r="L14">
        <v>269</v>
      </c>
      <c r="M14">
        <v>291</v>
      </c>
      <c r="N14">
        <v>295</v>
      </c>
      <c r="O14">
        <v>260</v>
      </c>
      <c r="P14">
        <v>297</v>
      </c>
      <c r="Q14">
        <v>301</v>
      </c>
      <c r="R14">
        <v>295</v>
      </c>
      <c r="S14">
        <v>292</v>
      </c>
      <c r="T14">
        <v>285</v>
      </c>
      <c r="U14">
        <v>294</v>
      </c>
      <c r="V14">
        <v>292</v>
      </c>
      <c r="W14">
        <v>293</v>
      </c>
      <c r="X14">
        <v>309</v>
      </c>
      <c r="Y14">
        <v>261</v>
      </c>
      <c r="Z14">
        <v>270</v>
      </c>
      <c r="AA14">
        <v>298</v>
      </c>
      <c r="AB14">
        <v>300</v>
      </c>
      <c r="AC14">
        <v>273</v>
      </c>
      <c r="AD14">
        <v>282</v>
      </c>
      <c r="AE14">
        <v>0</v>
      </c>
      <c r="AF14">
        <v>0</v>
      </c>
      <c r="AG14">
        <v>0</v>
      </c>
      <c r="AH14">
        <v>60</v>
      </c>
      <c r="AI14">
        <v>69</v>
      </c>
      <c r="AJ14">
        <v>60</v>
      </c>
      <c r="AK14">
        <v>58</v>
      </c>
      <c r="AL14">
        <v>73</v>
      </c>
      <c r="AM14">
        <v>73</v>
      </c>
      <c r="AN14">
        <v>70</v>
      </c>
      <c r="AO14">
        <v>75</v>
      </c>
      <c r="AP14">
        <v>95</v>
      </c>
      <c r="AQ14">
        <v>64</v>
      </c>
      <c r="AR14">
        <v>94</v>
      </c>
      <c r="AS14">
        <v>98</v>
      </c>
      <c r="AT14">
        <v>108</v>
      </c>
      <c r="AU14">
        <v>98</v>
      </c>
      <c r="AV14">
        <v>96</v>
      </c>
      <c r="AW14">
        <v>115</v>
      </c>
      <c r="AX14">
        <v>114</v>
      </c>
      <c r="AY14">
        <v>120</v>
      </c>
      <c r="AZ14">
        <v>133</v>
      </c>
      <c r="BA14">
        <v>127</v>
      </c>
      <c r="BB14">
        <v>155</v>
      </c>
      <c r="BC14">
        <v>125</v>
      </c>
      <c r="BD14">
        <v>146</v>
      </c>
      <c r="BE14">
        <v>156</v>
      </c>
      <c r="BF14">
        <v>147</v>
      </c>
      <c r="BG14">
        <v>0</v>
      </c>
      <c r="BH14">
        <v>0</v>
      </c>
      <c r="BI14">
        <v>0</v>
      </c>
      <c r="BJ14">
        <v>114</v>
      </c>
      <c r="BK14">
        <v>146</v>
      </c>
      <c r="BL14">
        <v>144</v>
      </c>
      <c r="BM14">
        <v>129</v>
      </c>
      <c r="BN14">
        <v>118</v>
      </c>
      <c r="BO14">
        <v>180</v>
      </c>
      <c r="BP14">
        <v>151</v>
      </c>
      <c r="BQ14">
        <v>135</v>
      </c>
      <c r="BR14">
        <v>145</v>
      </c>
      <c r="BS14">
        <v>177</v>
      </c>
      <c r="BT14">
        <v>149</v>
      </c>
      <c r="BU14">
        <v>168</v>
      </c>
      <c r="BV14">
        <v>161</v>
      </c>
      <c r="BW14">
        <v>187</v>
      </c>
      <c r="BX14">
        <v>202</v>
      </c>
      <c r="BY14">
        <v>160</v>
      </c>
      <c r="BZ14">
        <v>193</v>
      </c>
      <c r="CA14">
        <v>205</v>
      </c>
      <c r="CB14">
        <v>197</v>
      </c>
      <c r="CC14">
        <v>183</v>
      </c>
      <c r="CD14">
        <v>190</v>
      </c>
      <c r="CE14">
        <v>211</v>
      </c>
      <c r="CF14">
        <v>191</v>
      </c>
      <c r="CG14">
        <v>238</v>
      </c>
      <c r="CH14">
        <v>223</v>
      </c>
      <c r="CI14">
        <v>0</v>
      </c>
      <c r="CJ14">
        <v>0</v>
      </c>
      <c r="CK14">
        <v>0</v>
      </c>
      <c r="CL14">
        <v>28</v>
      </c>
      <c r="CM14">
        <v>20</v>
      </c>
      <c r="CN14">
        <v>34</v>
      </c>
      <c r="CO14">
        <v>30</v>
      </c>
      <c r="CP14">
        <v>46</v>
      </c>
      <c r="CQ14">
        <v>34</v>
      </c>
      <c r="CR14">
        <v>35</v>
      </c>
      <c r="CS14">
        <v>47</v>
      </c>
      <c r="CT14">
        <v>29</v>
      </c>
      <c r="CU14">
        <v>33</v>
      </c>
      <c r="CV14">
        <v>32</v>
      </c>
      <c r="CW14">
        <v>26</v>
      </c>
      <c r="CX14">
        <v>33</v>
      </c>
      <c r="CY14">
        <v>40</v>
      </c>
      <c r="CZ14">
        <v>39</v>
      </c>
      <c r="DA14">
        <v>24</v>
      </c>
      <c r="DB14">
        <v>36</v>
      </c>
      <c r="DC14">
        <v>29</v>
      </c>
      <c r="DD14">
        <v>44</v>
      </c>
      <c r="DE14">
        <v>40</v>
      </c>
      <c r="DF14">
        <v>42</v>
      </c>
      <c r="DG14">
        <v>32</v>
      </c>
      <c r="DH14">
        <v>29</v>
      </c>
      <c r="DI14">
        <v>40</v>
      </c>
      <c r="DJ14">
        <v>47</v>
      </c>
      <c r="DK14">
        <v>0</v>
      </c>
      <c r="DL14">
        <v>0</v>
      </c>
      <c r="DM14">
        <v>0</v>
      </c>
      <c r="DN14">
        <v>0</v>
      </c>
      <c r="DO14">
        <v>2</v>
      </c>
      <c r="DP14">
        <v>2</v>
      </c>
      <c r="DQ14">
        <v>1</v>
      </c>
      <c r="DR14">
        <v>2</v>
      </c>
      <c r="DS14">
        <v>4</v>
      </c>
      <c r="DT14">
        <v>3</v>
      </c>
      <c r="DU14">
        <v>6</v>
      </c>
      <c r="DV14">
        <v>4</v>
      </c>
      <c r="DW14">
        <v>2</v>
      </c>
      <c r="DX14">
        <v>2</v>
      </c>
      <c r="DY14">
        <v>3</v>
      </c>
      <c r="DZ14">
        <v>4</v>
      </c>
      <c r="EA14">
        <v>5</v>
      </c>
      <c r="EB14">
        <v>3</v>
      </c>
      <c r="EC14">
        <v>5</v>
      </c>
      <c r="ED14">
        <v>7</v>
      </c>
      <c r="EE14">
        <v>5</v>
      </c>
      <c r="EF14">
        <v>4</v>
      </c>
      <c r="EG14">
        <v>6</v>
      </c>
      <c r="EH14">
        <v>7</v>
      </c>
      <c r="EI14">
        <v>8</v>
      </c>
      <c r="EJ14">
        <v>8</v>
      </c>
      <c r="EK14">
        <v>5</v>
      </c>
      <c r="EL14">
        <v>6</v>
      </c>
      <c r="EM14">
        <v>0</v>
      </c>
      <c r="EN14">
        <v>0</v>
      </c>
      <c r="EO14">
        <v>0</v>
      </c>
      <c r="EP14">
        <v>5</v>
      </c>
      <c r="EQ14">
        <v>20</v>
      </c>
      <c r="ER14">
        <v>15</v>
      </c>
      <c r="ES14">
        <v>10</v>
      </c>
      <c r="ET14">
        <v>0</v>
      </c>
      <c r="EU14">
        <v>5</v>
      </c>
      <c r="EV14">
        <v>0</v>
      </c>
      <c r="EW14">
        <v>30</v>
      </c>
      <c r="EX14">
        <v>20</v>
      </c>
      <c r="EY14">
        <v>10</v>
      </c>
      <c r="EZ14">
        <v>15</v>
      </c>
      <c r="FA14">
        <v>15</v>
      </c>
      <c r="FB14">
        <v>10</v>
      </c>
      <c r="FC14">
        <v>20</v>
      </c>
      <c r="FD14">
        <v>15</v>
      </c>
      <c r="FE14">
        <v>25</v>
      </c>
      <c r="FF14">
        <v>15</v>
      </c>
      <c r="FG14">
        <v>25</v>
      </c>
      <c r="FH14">
        <v>35</v>
      </c>
      <c r="FI14">
        <v>25</v>
      </c>
      <c r="FJ14">
        <v>15</v>
      </c>
      <c r="FK14">
        <v>40</v>
      </c>
      <c r="FL14">
        <v>25</v>
      </c>
      <c r="FM14">
        <v>25</v>
      </c>
      <c r="FN14">
        <v>40</v>
      </c>
      <c r="FO14">
        <v>0</v>
      </c>
      <c r="FP14">
        <v>0</v>
      </c>
      <c r="FQ14">
        <v>6235</v>
      </c>
      <c r="FR14">
        <v>6393</v>
      </c>
      <c r="FS14">
        <v>6595</v>
      </c>
      <c r="FT14">
        <v>6777</v>
      </c>
      <c r="FU14">
        <v>6934</v>
      </c>
      <c r="FV14">
        <v>7070</v>
      </c>
      <c r="FW14">
        <v>7228</v>
      </c>
      <c r="FX14">
        <v>7317</v>
      </c>
      <c r="FY14">
        <v>7395</v>
      </c>
      <c r="FZ14">
        <v>7472</v>
      </c>
      <c r="GA14">
        <v>7541</v>
      </c>
      <c r="GB14">
        <v>7593</v>
      </c>
      <c r="GC14">
        <v>7694</v>
      </c>
      <c r="GD14">
        <v>7781</v>
      </c>
      <c r="GE14">
        <v>7858</v>
      </c>
      <c r="GF14">
        <v>7899</v>
      </c>
      <c r="GG14">
        <v>7938</v>
      </c>
      <c r="GH14">
        <v>7998</v>
      </c>
      <c r="GI14">
        <v>8062</v>
      </c>
      <c r="GJ14">
        <v>8062</v>
      </c>
      <c r="GK14">
        <v>8140</v>
      </c>
      <c r="GL14">
        <v>8171</v>
      </c>
      <c r="GM14">
        <v>8164</v>
      </c>
      <c r="GN14">
        <v>8174</v>
      </c>
      <c r="GO14">
        <v>8159</v>
      </c>
      <c r="GP14">
        <v>8199</v>
      </c>
      <c r="GQ14">
        <v>0</v>
      </c>
      <c r="GR14">
        <v>0</v>
      </c>
      <c r="GS14">
        <v>730</v>
      </c>
      <c r="GT14">
        <v>826</v>
      </c>
      <c r="GU14">
        <v>887</v>
      </c>
      <c r="GV14">
        <v>963</v>
      </c>
      <c r="GW14">
        <v>1062</v>
      </c>
      <c r="GX14">
        <v>1151</v>
      </c>
      <c r="GY14">
        <v>1241</v>
      </c>
      <c r="GZ14">
        <v>1319</v>
      </c>
      <c r="HA14">
        <v>1405</v>
      </c>
      <c r="HB14">
        <v>1469</v>
      </c>
      <c r="HC14">
        <v>1554</v>
      </c>
      <c r="HD14">
        <v>1630</v>
      </c>
      <c r="HE14">
        <v>1675</v>
      </c>
      <c r="HF14">
        <v>1764</v>
      </c>
      <c r="HG14">
        <v>1826</v>
      </c>
      <c r="HH14">
        <v>1883</v>
      </c>
      <c r="HI14">
        <v>1951</v>
      </c>
      <c r="HJ14">
        <v>2002</v>
      </c>
      <c r="HK14">
        <v>2053</v>
      </c>
      <c r="HL14">
        <v>2108</v>
      </c>
      <c r="HM14">
        <v>2141</v>
      </c>
      <c r="HN14">
        <v>2160</v>
      </c>
      <c r="HO14">
        <v>2206</v>
      </c>
      <c r="HP14">
        <v>2251</v>
      </c>
      <c r="HQ14">
        <v>2322</v>
      </c>
      <c r="HR14">
        <v>2346</v>
      </c>
      <c r="HS14">
        <v>0</v>
      </c>
      <c r="HT14">
        <v>0</v>
      </c>
      <c r="HU14">
        <v>54</v>
      </c>
      <c r="HV14">
        <v>61</v>
      </c>
      <c r="HW14">
        <v>66</v>
      </c>
      <c r="HX14">
        <v>74</v>
      </c>
      <c r="HY14">
        <v>85</v>
      </c>
      <c r="HZ14">
        <v>93</v>
      </c>
      <c r="IA14">
        <v>104</v>
      </c>
      <c r="IB14">
        <v>108</v>
      </c>
      <c r="IC14">
        <v>114</v>
      </c>
      <c r="ID14">
        <v>122</v>
      </c>
      <c r="IE14">
        <v>133</v>
      </c>
      <c r="IF14">
        <v>143</v>
      </c>
      <c r="IG14">
        <v>147</v>
      </c>
      <c r="IH14">
        <v>154</v>
      </c>
      <c r="II14">
        <v>160</v>
      </c>
      <c r="IJ14">
        <v>168</v>
      </c>
      <c r="IK14">
        <v>179</v>
      </c>
      <c r="IL14">
        <v>184</v>
      </c>
      <c r="IM14">
        <v>191</v>
      </c>
      <c r="IN14">
        <v>196</v>
      </c>
      <c r="IO14">
        <v>209</v>
      </c>
      <c r="IP14">
        <v>215</v>
      </c>
      <c r="IQ14">
        <v>214</v>
      </c>
      <c r="IR14">
        <v>223</v>
      </c>
      <c r="IS14">
        <v>218</v>
      </c>
      <c r="IT14">
        <v>228</v>
      </c>
      <c r="IU14">
        <v>0</v>
      </c>
      <c r="IV14">
        <v>0</v>
      </c>
      <c r="IW14">
        <v>5</v>
      </c>
      <c r="IX14">
        <v>3</v>
      </c>
      <c r="IY14">
        <v>1</v>
      </c>
      <c r="IZ14">
        <v>1</v>
      </c>
      <c r="JA14">
        <v>2</v>
      </c>
      <c r="JB14">
        <v>3</v>
      </c>
      <c r="JC14">
        <v>5</v>
      </c>
      <c r="JD14">
        <v>7</v>
      </c>
      <c r="JE14">
        <v>7</v>
      </c>
      <c r="JF14">
        <v>7</v>
      </c>
      <c r="JG14">
        <v>6</v>
      </c>
      <c r="JH14">
        <v>9</v>
      </c>
      <c r="JI14">
        <v>10</v>
      </c>
      <c r="JJ14">
        <v>6</v>
      </c>
      <c r="JK14">
        <v>9</v>
      </c>
      <c r="JL14">
        <v>8</v>
      </c>
      <c r="JM14">
        <v>7</v>
      </c>
      <c r="JN14">
        <v>6</v>
      </c>
      <c r="JO14">
        <v>10</v>
      </c>
      <c r="JP14">
        <v>12</v>
      </c>
      <c r="JQ14">
        <v>13</v>
      </c>
      <c r="JR14">
        <v>15</v>
      </c>
      <c r="JS14">
        <v>12</v>
      </c>
      <c r="JT14">
        <v>10</v>
      </c>
      <c r="JU14">
        <v>11</v>
      </c>
      <c r="JV14">
        <v>12</v>
      </c>
      <c r="JW14">
        <v>0</v>
      </c>
      <c r="JX14">
        <v>0</v>
      </c>
      <c r="JY14">
        <v>0</v>
      </c>
      <c r="JZ14">
        <v>7</v>
      </c>
      <c r="KA14">
        <v>15</v>
      </c>
      <c r="KB14">
        <v>20</v>
      </c>
      <c r="KC14">
        <v>23</v>
      </c>
      <c r="KD14">
        <v>27</v>
      </c>
      <c r="KE14">
        <v>31</v>
      </c>
      <c r="KF14">
        <v>42</v>
      </c>
      <c r="KG14">
        <v>52</v>
      </c>
      <c r="KH14">
        <v>61</v>
      </c>
      <c r="KI14">
        <v>72</v>
      </c>
      <c r="KJ14">
        <v>79</v>
      </c>
      <c r="KK14">
        <v>95</v>
      </c>
      <c r="KL14">
        <v>112</v>
      </c>
      <c r="KM14">
        <v>124</v>
      </c>
      <c r="KN14">
        <v>140</v>
      </c>
      <c r="KO14">
        <v>150</v>
      </c>
      <c r="KP14">
        <v>166</v>
      </c>
      <c r="KQ14">
        <v>174</v>
      </c>
      <c r="KR14">
        <v>187</v>
      </c>
      <c r="KS14">
        <v>203</v>
      </c>
      <c r="KT14">
        <v>226</v>
      </c>
      <c r="KU14">
        <v>250</v>
      </c>
      <c r="KV14">
        <v>271</v>
      </c>
      <c r="KW14">
        <v>287</v>
      </c>
      <c r="KX14">
        <v>302</v>
      </c>
      <c r="KY14">
        <v>0</v>
      </c>
      <c r="KZ14">
        <v>0</v>
      </c>
      <c r="LA14">
        <v>0</v>
      </c>
      <c r="LB14">
        <v>258</v>
      </c>
      <c r="LC14">
        <v>473</v>
      </c>
      <c r="LD14">
        <v>673</v>
      </c>
      <c r="LE14">
        <v>863</v>
      </c>
      <c r="LF14">
        <v>1044</v>
      </c>
      <c r="LG14">
        <v>1232</v>
      </c>
      <c r="LH14">
        <v>1444</v>
      </c>
      <c r="LI14">
        <v>1662</v>
      </c>
      <c r="LJ14">
        <v>1853</v>
      </c>
      <c r="LK14">
        <v>2055</v>
      </c>
      <c r="LL14">
        <v>2250</v>
      </c>
      <c r="LM14">
        <v>2455</v>
      </c>
      <c r="LN14">
        <v>2654</v>
      </c>
      <c r="LO14">
        <v>2875</v>
      </c>
      <c r="LP14">
        <v>3103</v>
      </c>
      <c r="LQ14">
        <v>3316</v>
      </c>
      <c r="LR14">
        <v>3527</v>
      </c>
      <c r="LS14">
        <v>3713</v>
      </c>
      <c r="LT14">
        <v>3932</v>
      </c>
      <c r="LU14">
        <v>4136</v>
      </c>
      <c r="LV14">
        <v>4338</v>
      </c>
      <c r="LW14">
        <v>4527</v>
      </c>
      <c r="LX14">
        <v>4734</v>
      </c>
      <c r="LY14">
        <v>4954</v>
      </c>
      <c r="LZ14">
        <v>5167</v>
      </c>
      <c r="MA14">
        <v>0</v>
      </c>
      <c r="MB14">
        <v>0</v>
      </c>
      <c r="MC14">
        <v>1419</v>
      </c>
      <c r="MD14">
        <v>1428</v>
      </c>
      <c r="ME14">
        <v>1407</v>
      </c>
      <c r="MF14">
        <v>1413</v>
      </c>
      <c r="MG14">
        <v>1416</v>
      </c>
      <c r="MH14">
        <v>1402</v>
      </c>
      <c r="MI14">
        <v>1412</v>
      </c>
      <c r="MJ14">
        <v>1421</v>
      </c>
      <c r="MK14">
        <v>1414</v>
      </c>
      <c r="ML14">
        <v>1417</v>
      </c>
      <c r="MM14">
        <v>1398</v>
      </c>
      <c r="MN14">
        <v>1375</v>
      </c>
      <c r="MO14">
        <v>1377</v>
      </c>
      <c r="MP14">
        <v>1369</v>
      </c>
      <c r="MQ14">
        <v>1382</v>
      </c>
      <c r="MR14">
        <v>1375</v>
      </c>
      <c r="MS14">
        <v>1388</v>
      </c>
      <c r="MT14">
        <v>1384</v>
      </c>
      <c r="MU14">
        <v>1396</v>
      </c>
      <c r="MV14">
        <v>1427</v>
      </c>
      <c r="MW14">
        <v>1424</v>
      </c>
      <c r="MX14">
        <v>1407</v>
      </c>
      <c r="MY14">
        <v>1402</v>
      </c>
      <c r="MZ14">
        <v>1410</v>
      </c>
      <c r="NA14">
        <v>1373</v>
      </c>
      <c r="NB14">
        <v>1373</v>
      </c>
      <c r="NC14">
        <v>0</v>
      </c>
      <c r="ND14">
        <v>0</v>
      </c>
      <c r="NE14">
        <v>0</v>
      </c>
      <c r="NF14">
        <v>51</v>
      </c>
      <c r="NG14">
        <v>91</v>
      </c>
      <c r="NH14">
        <v>126</v>
      </c>
      <c r="NI14">
        <v>168</v>
      </c>
      <c r="NJ14">
        <v>210</v>
      </c>
      <c r="NK14">
        <v>243</v>
      </c>
      <c r="NL14">
        <v>274</v>
      </c>
      <c r="NM14">
        <v>311</v>
      </c>
      <c r="NN14">
        <v>355</v>
      </c>
      <c r="NO14">
        <v>397</v>
      </c>
      <c r="NP14">
        <v>444</v>
      </c>
      <c r="NQ14">
        <v>481</v>
      </c>
      <c r="NR14">
        <v>512</v>
      </c>
      <c r="NS14">
        <v>550</v>
      </c>
      <c r="NT14">
        <v>579</v>
      </c>
      <c r="NU14">
        <v>615</v>
      </c>
      <c r="NV14">
        <v>654</v>
      </c>
      <c r="NW14">
        <v>689</v>
      </c>
      <c r="NX14">
        <v>731</v>
      </c>
      <c r="NY14">
        <v>767</v>
      </c>
      <c r="NZ14">
        <v>804</v>
      </c>
      <c r="OA14">
        <v>846</v>
      </c>
      <c r="OB14">
        <v>882</v>
      </c>
      <c r="OC14">
        <v>922</v>
      </c>
      <c r="OD14">
        <v>956</v>
      </c>
      <c r="OE14">
        <v>0</v>
      </c>
      <c r="OF14">
        <v>0</v>
      </c>
      <c r="OG14">
        <v>2100</v>
      </c>
      <c r="OH14">
        <v>2198</v>
      </c>
      <c r="OI14">
        <v>2338</v>
      </c>
      <c r="OJ14">
        <v>2442</v>
      </c>
      <c r="OK14">
        <v>2583</v>
      </c>
      <c r="OL14">
        <v>2661</v>
      </c>
      <c r="OM14">
        <v>2787</v>
      </c>
      <c r="ON14">
        <v>2885</v>
      </c>
      <c r="OO14">
        <v>2959</v>
      </c>
      <c r="OP14">
        <v>3036</v>
      </c>
      <c r="OQ14">
        <v>3120</v>
      </c>
      <c r="OR14">
        <v>3207</v>
      </c>
      <c r="OS14">
        <v>3299</v>
      </c>
      <c r="OT14">
        <v>3375</v>
      </c>
      <c r="OU14">
        <v>3438</v>
      </c>
      <c r="OV14">
        <v>3514</v>
      </c>
      <c r="OW14">
        <v>3605</v>
      </c>
      <c r="OX14">
        <v>3660</v>
      </c>
      <c r="OY14">
        <v>3746</v>
      </c>
      <c r="OZ14">
        <v>3798</v>
      </c>
      <c r="PA14">
        <v>3850</v>
      </c>
      <c r="PB14">
        <v>3878</v>
      </c>
      <c r="PC14">
        <v>3927</v>
      </c>
      <c r="PD14">
        <v>3949</v>
      </c>
      <c r="PE14">
        <v>3951</v>
      </c>
      <c r="PF14">
        <v>4008</v>
      </c>
      <c r="PG14">
        <v>0</v>
      </c>
      <c r="PH14">
        <v>0</v>
      </c>
      <c r="PI14">
        <v>0</v>
      </c>
      <c r="PJ14">
        <v>64</v>
      </c>
      <c r="PK14">
        <v>131</v>
      </c>
      <c r="PL14">
        <v>204</v>
      </c>
      <c r="PM14">
        <v>275</v>
      </c>
      <c r="PN14">
        <v>367</v>
      </c>
      <c r="PO14">
        <v>446</v>
      </c>
      <c r="PP14">
        <v>525</v>
      </c>
      <c r="PQ14">
        <v>613</v>
      </c>
      <c r="PR14">
        <v>712</v>
      </c>
      <c r="PS14">
        <v>810</v>
      </c>
      <c r="PT14">
        <v>919</v>
      </c>
      <c r="PU14">
        <v>1021</v>
      </c>
      <c r="PV14">
        <v>1120</v>
      </c>
      <c r="PW14">
        <v>1233</v>
      </c>
      <c r="PX14">
        <v>1344</v>
      </c>
      <c r="PY14">
        <v>1454</v>
      </c>
      <c r="PZ14">
        <v>1564</v>
      </c>
      <c r="QA14">
        <v>1668</v>
      </c>
      <c r="QB14">
        <v>1789</v>
      </c>
      <c r="QC14">
        <v>1896</v>
      </c>
      <c r="QD14">
        <v>2041</v>
      </c>
      <c r="QE14">
        <v>2173</v>
      </c>
      <c r="QF14">
        <v>2299</v>
      </c>
      <c r="QG14">
        <v>2437</v>
      </c>
      <c r="QH14">
        <v>2562</v>
      </c>
      <c r="QI14">
        <v>0</v>
      </c>
      <c r="QJ14">
        <v>0</v>
      </c>
      <c r="QK14">
        <v>7546</v>
      </c>
      <c r="QL14">
        <v>7808</v>
      </c>
      <c r="QM14">
        <v>8103</v>
      </c>
      <c r="QN14">
        <v>8397</v>
      </c>
      <c r="QO14">
        <v>8634</v>
      </c>
      <c r="QP14">
        <v>8942</v>
      </c>
      <c r="QQ14">
        <v>9123</v>
      </c>
      <c r="QR14">
        <v>9226</v>
      </c>
      <c r="QS14">
        <v>9339</v>
      </c>
      <c r="QT14">
        <v>9458</v>
      </c>
      <c r="QU14">
        <v>9539</v>
      </c>
      <c r="QV14">
        <v>9658</v>
      </c>
      <c r="QW14">
        <v>9760</v>
      </c>
      <c r="QX14">
        <v>9823</v>
      </c>
      <c r="QY14">
        <v>9924</v>
      </c>
      <c r="QZ14">
        <v>10004</v>
      </c>
      <c r="RA14">
        <v>10030</v>
      </c>
      <c r="RB14">
        <v>10082</v>
      </c>
      <c r="RC14">
        <v>10135</v>
      </c>
      <c r="RD14">
        <v>10166</v>
      </c>
      <c r="RE14">
        <v>10190</v>
      </c>
      <c r="RF14">
        <v>10178</v>
      </c>
      <c r="RG14">
        <v>10195</v>
      </c>
      <c r="RH14">
        <v>10201</v>
      </c>
      <c r="RI14">
        <v>10190</v>
      </c>
      <c r="RJ14">
        <v>10189</v>
      </c>
      <c r="RK14">
        <v>0</v>
      </c>
      <c r="RL14">
        <v>0</v>
      </c>
      <c r="RM14">
        <v>8493</v>
      </c>
      <c r="RN14">
        <v>8349</v>
      </c>
      <c r="RO14">
        <v>8210</v>
      </c>
      <c r="RP14">
        <v>8079</v>
      </c>
      <c r="RQ14">
        <v>7973</v>
      </c>
      <c r="RR14">
        <v>7877</v>
      </c>
      <c r="RS14">
        <v>7793</v>
      </c>
      <c r="RT14">
        <v>7709</v>
      </c>
      <c r="RU14">
        <v>7605</v>
      </c>
      <c r="RV14">
        <v>7548</v>
      </c>
      <c r="RW14">
        <v>7531</v>
      </c>
      <c r="RX14">
        <v>7471</v>
      </c>
      <c r="RY14">
        <v>7407</v>
      </c>
      <c r="RZ14">
        <v>7389</v>
      </c>
      <c r="SA14">
        <v>7277</v>
      </c>
      <c r="SB14">
        <v>7230</v>
      </c>
      <c r="SC14">
        <v>7201</v>
      </c>
      <c r="SD14">
        <v>7159</v>
      </c>
      <c r="SE14">
        <v>7160</v>
      </c>
      <c r="SF14">
        <v>7087</v>
      </c>
      <c r="SG14">
        <v>7067</v>
      </c>
      <c r="SH14">
        <v>7073</v>
      </c>
      <c r="SI14">
        <v>7022</v>
      </c>
      <c r="SJ14">
        <v>6972</v>
      </c>
      <c r="SK14">
        <v>6982</v>
      </c>
      <c r="SL14">
        <v>6963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991813.62890000001</v>
      </c>
      <c r="SU14">
        <v>984445.27119999996</v>
      </c>
      <c r="SV14">
        <v>967540.7463</v>
      </c>
      <c r="SW14">
        <v>949373.625</v>
      </c>
      <c r="SX14">
        <v>931319.34149999998</v>
      </c>
      <c r="SY14">
        <v>912543.28830000001</v>
      </c>
      <c r="SZ14">
        <v>892073.64639999997</v>
      </c>
      <c r="TA14">
        <v>877611.42229999998</v>
      </c>
      <c r="TB14">
        <v>861684.48959999997</v>
      </c>
      <c r="TC14">
        <v>844865.66350000002</v>
      </c>
      <c r="TD14">
        <v>824537.71380000003</v>
      </c>
      <c r="TE14">
        <v>804474.49679999996</v>
      </c>
      <c r="TF14">
        <v>786946.77749999997</v>
      </c>
      <c r="TG14">
        <v>770139.73400000005</v>
      </c>
      <c r="TH14">
        <v>747708.47959999996</v>
      </c>
      <c r="TI14">
        <v>732953.95449999999</v>
      </c>
      <c r="TJ14">
        <v>714315.82759999996</v>
      </c>
      <c r="TK14">
        <v>692916.38989999995</v>
      </c>
      <c r="TL14">
        <v>673558.38459999999</v>
      </c>
      <c r="TM14">
        <v>652740.1422</v>
      </c>
      <c r="TN14">
        <v>636835.18539999996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216105.8866</v>
      </c>
      <c r="TW14">
        <v>226217.30809999999</v>
      </c>
      <c r="TX14">
        <v>233432.66039999999</v>
      </c>
      <c r="TY14">
        <v>241410.37109999999</v>
      </c>
      <c r="TZ14">
        <v>245055.33989999999</v>
      </c>
      <c r="UA14">
        <v>251684.32269999999</v>
      </c>
      <c r="UB14">
        <v>256304.08590000001</v>
      </c>
      <c r="UC14">
        <v>255708.70449999999</v>
      </c>
      <c r="UD14">
        <v>261452.05309999999</v>
      </c>
      <c r="UE14">
        <v>262758.65149999998</v>
      </c>
      <c r="UF14">
        <v>263068.80160000001</v>
      </c>
      <c r="UG14">
        <v>264629.99650000001</v>
      </c>
      <c r="UH14">
        <v>263638.38959999999</v>
      </c>
      <c r="UI14">
        <v>262480.05089999997</v>
      </c>
      <c r="UJ14">
        <v>261662.04670000001</v>
      </c>
      <c r="UK14">
        <v>258017.74189999999</v>
      </c>
      <c r="UL14">
        <v>252725.71230000001</v>
      </c>
      <c r="UM14">
        <v>250590.13010000001</v>
      </c>
      <c r="UN14">
        <v>248254.26809999999</v>
      </c>
      <c r="UO14">
        <v>248625.81479999999</v>
      </c>
      <c r="UP14">
        <v>243879.21429999999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304260.33020000003</v>
      </c>
      <c r="UY14">
        <v>330337.97210000001</v>
      </c>
      <c r="UZ14">
        <v>333051.72690000001</v>
      </c>
      <c r="VA14">
        <v>341315.14620000002</v>
      </c>
      <c r="VB14">
        <v>354628.23910000001</v>
      </c>
      <c r="VC14">
        <v>375342.6373</v>
      </c>
      <c r="VD14">
        <v>391809.60019999999</v>
      </c>
      <c r="VE14">
        <v>391038.16440000001</v>
      </c>
      <c r="VF14">
        <v>397727.21299999999</v>
      </c>
      <c r="VG14">
        <v>401187.45480000001</v>
      </c>
      <c r="VH14">
        <v>408977.5024</v>
      </c>
      <c r="VI14">
        <v>423063.875</v>
      </c>
      <c r="VJ14">
        <v>422214.85600000003</v>
      </c>
      <c r="VK14">
        <v>425512.0172</v>
      </c>
      <c r="VL14">
        <v>423933.08279999997</v>
      </c>
      <c r="VM14">
        <v>438884.55670000002</v>
      </c>
      <c r="VN14">
        <v>438334.0906</v>
      </c>
      <c r="VO14">
        <v>423587.69650000002</v>
      </c>
      <c r="VP14">
        <v>428545.75949999999</v>
      </c>
      <c r="VQ14">
        <v>406735.05849999998</v>
      </c>
      <c r="VR14">
        <v>413002.55330000003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139260.99160000001</v>
      </c>
      <c r="WA14">
        <v>225341.41039999999</v>
      </c>
      <c r="WB14">
        <v>306289.29570000002</v>
      </c>
      <c r="WC14">
        <v>297368.24819999997</v>
      </c>
      <c r="WD14">
        <v>288707.03710000002</v>
      </c>
      <c r="WE14">
        <v>240255.50940000001</v>
      </c>
      <c r="WF14">
        <v>349886.66409999999</v>
      </c>
      <c r="WG14">
        <v>377439.7671</v>
      </c>
      <c r="WH14">
        <v>219867.82550000001</v>
      </c>
      <c r="WI14">
        <v>320195.86239999998</v>
      </c>
      <c r="WJ14">
        <v>276328.6839</v>
      </c>
      <c r="WK14">
        <v>234745.24110000001</v>
      </c>
      <c r="WL14">
        <v>195349.71520000001</v>
      </c>
      <c r="WM14">
        <v>316099.8628</v>
      </c>
      <c r="WN14">
        <v>368271.68489999999</v>
      </c>
      <c r="WO14">
        <v>387340.76890000002</v>
      </c>
      <c r="WP14">
        <v>433914.22950000002</v>
      </c>
      <c r="WQ14">
        <v>337020.76079999999</v>
      </c>
      <c r="WR14">
        <v>272670.5184</v>
      </c>
      <c r="WS14">
        <v>291201.5245</v>
      </c>
      <c r="WT14">
        <v>308421.73820000002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21100000</v>
      </c>
      <c r="ZG14">
        <v>20700000</v>
      </c>
      <c r="ZH14">
        <v>20200000</v>
      </c>
      <c r="ZI14">
        <v>19500000</v>
      </c>
      <c r="ZJ14">
        <v>19000000</v>
      </c>
      <c r="ZK14">
        <v>18200000</v>
      </c>
      <c r="ZL14">
        <v>17400000</v>
      </c>
      <c r="ZM14">
        <v>16900000</v>
      </c>
      <c r="ZN14">
        <v>16300000</v>
      </c>
      <c r="ZO14">
        <v>16000000</v>
      </c>
      <c r="ZP14">
        <v>15400000</v>
      </c>
      <c r="ZQ14">
        <v>15100000</v>
      </c>
      <c r="ZR14">
        <v>14600000</v>
      </c>
      <c r="ZS14">
        <v>14300000</v>
      </c>
      <c r="ZT14">
        <v>14200000</v>
      </c>
      <c r="ZU14">
        <v>13800000</v>
      </c>
      <c r="ZV14">
        <v>13200000</v>
      </c>
      <c r="ZW14">
        <v>12800000</v>
      </c>
      <c r="ZX14">
        <v>12500000</v>
      </c>
      <c r="ZY14">
        <v>11800000</v>
      </c>
      <c r="ZZ14">
        <v>11500000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9350000</v>
      </c>
      <c r="ABK14">
        <v>9510000</v>
      </c>
      <c r="ABL14">
        <v>9560000</v>
      </c>
      <c r="ABM14">
        <v>9520000</v>
      </c>
      <c r="ABN14">
        <v>9480000</v>
      </c>
      <c r="ABO14">
        <v>9460000</v>
      </c>
      <c r="ABP14">
        <v>9440000</v>
      </c>
      <c r="ABQ14">
        <v>9430000</v>
      </c>
      <c r="ABR14">
        <v>9360000</v>
      </c>
      <c r="ABS14">
        <v>9260000</v>
      </c>
      <c r="ABT14">
        <v>9190000</v>
      </c>
      <c r="ABU14">
        <v>9150000</v>
      </c>
      <c r="ABV14">
        <v>9020000</v>
      </c>
      <c r="ABW14">
        <v>8960000</v>
      </c>
      <c r="ABX14">
        <v>8820000</v>
      </c>
      <c r="ABY14">
        <v>8680000</v>
      </c>
      <c r="ABZ14">
        <v>8490000</v>
      </c>
      <c r="ACA14">
        <v>8350000</v>
      </c>
      <c r="ACB14">
        <v>8150000</v>
      </c>
      <c r="ACC14">
        <v>7920000</v>
      </c>
      <c r="ACD14">
        <v>7800000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2080000</v>
      </c>
      <c r="ADO14">
        <v>2060000</v>
      </c>
      <c r="ADP14">
        <v>2020000</v>
      </c>
      <c r="ADQ14">
        <v>1990000</v>
      </c>
      <c r="ADR14">
        <v>1950000</v>
      </c>
      <c r="ADS14">
        <v>1910000</v>
      </c>
      <c r="ADT14">
        <v>1880000</v>
      </c>
      <c r="ADU14">
        <v>1840000</v>
      </c>
      <c r="ADV14">
        <v>1800000</v>
      </c>
      <c r="ADW14">
        <v>1770000</v>
      </c>
      <c r="ADX14">
        <v>1730000</v>
      </c>
      <c r="ADY14">
        <v>1680000</v>
      </c>
      <c r="ADZ14">
        <v>1640000</v>
      </c>
      <c r="AEA14">
        <v>1600000</v>
      </c>
      <c r="AEB14">
        <v>1560000</v>
      </c>
      <c r="AEC14">
        <v>1520000</v>
      </c>
      <c r="AED14">
        <v>1470000</v>
      </c>
      <c r="AEE14">
        <v>1430000</v>
      </c>
      <c r="AEF14">
        <v>1390000</v>
      </c>
      <c r="AEG14">
        <v>1350000</v>
      </c>
      <c r="AEH14">
        <v>1310000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6180000</v>
      </c>
      <c r="AEQ14">
        <v>5930000</v>
      </c>
      <c r="AER14">
        <v>5700000</v>
      </c>
      <c r="AES14">
        <v>5460000</v>
      </c>
      <c r="AET14">
        <v>5260000</v>
      </c>
      <c r="AEU14">
        <v>5090000</v>
      </c>
      <c r="AEV14">
        <v>4910000</v>
      </c>
      <c r="AEW14">
        <v>4720000</v>
      </c>
      <c r="AEX14">
        <v>4570000</v>
      </c>
      <c r="AEY14">
        <v>4370000</v>
      </c>
      <c r="AEZ14">
        <v>4220000</v>
      </c>
      <c r="AFA14">
        <v>4080000</v>
      </c>
      <c r="AFB14">
        <v>3940000</v>
      </c>
      <c r="AFC14">
        <v>3820000</v>
      </c>
      <c r="AFD14">
        <v>3670000</v>
      </c>
      <c r="AFE14">
        <v>3560000</v>
      </c>
      <c r="AFF14">
        <v>3460000</v>
      </c>
      <c r="AFG14">
        <v>3330000</v>
      </c>
      <c r="AFH14">
        <v>3210000</v>
      </c>
      <c r="AFI14">
        <v>3120000</v>
      </c>
      <c r="AFJ14">
        <v>3020000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199.95689630000001</v>
      </c>
      <c r="AGU14">
        <v>209.31271949999999</v>
      </c>
      <c r="AGV14">
        <v>215.9888886</v>
      </c>
      <c r="AGW14">
        <v>223.3704472</v>
      </c>
      <c r="AGX14">
        <v>226.74303760000001</v>
      </c>
      <c r="AGY14">
        <v>232.87665509999999</v>
      </c>
      <c r="AGZ14">
        <v>237.15119630000001</v>
      </c>
      <c r="AHA14">
        <v>236.60030599999999</v>
      </c>
      <c r="AHB14">
        <v>241.91447020000001</v>
      </c>
      <c r="AHC14">
        <v>243.12343010000001</v>
      </c>
      <c r="AHD14">
        <v>243.4104036</v>
      </c>
      <c r="AHE14">
        <v>244.8549348</v>
      </c>
      <c r="AHF14">
        <v>243.93742789999999</v>
      </c>
      <c r="AHG14">
        <v>242.86564859999999</v>
      </c>
      <c r="AHH14">
        <v>242.10877160000001</v>
      </c>
      <c r="AHI14">
        <v>238.73679559999999</v>
      </c>
      <c r="AHJ14">
        <v>233.8402246</v>
      </c>
      <c r="AHK14">
        <v>231.8642284</v>
      </c>
      <c r="AHL14">
        <v>229.70291889999999</v>
      </c>
      <c r="AHM14">
        <v>230.04670100000001</v>
      </c>
      <c r="AHN14">
        <v>225.65480059999999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19.72487276</v>
      </c>
      <c r="AHW14">
        <v>21.415458470000001</v>
      </c>
      <c r="AHX14">
        <v>21.591388309999999</v>
      </c>
      <c r="AHY14">
        <v>22.12709697</v>
      </c>
      <c r="AHZ14">
        <v>22.990170590000002</v>
      </c>
      <c r="AIA14">
        <v>24.333062930000001</v>
      </c>
      <c r="AIB14">
        <v>25.40059858</v>
      </c>
      <c r="AIC14">
        <v>25.35058721</v>
      </c>
      <c r="AID14">
        <v>25.7842311</v>
      </c>
      <c r="AIE14">
        <v>26.008554889999999</v>
      </c>
      <c r="AIF14">
        <v>26.513575370000002</v>
      </c>
      <c r="AIG14">
        <v>27.426779889999999</v>
      </c>
      <c r="AIH14">
        <v>27.37173889</v>
      </c>
      <c r="AII14">
        <v>27.585490329999999</v>
      </c>
      <c r="AIJ14">
        <v>27.483129699999999</v>
      </c>
      <c r="AIK14">
        <v>28.45241781</v>
      </c>
      <c r="AIL14">
        <v>28.416731680000002</v>
      </c>
      <c r="AIM14">
        <v>27.460738670000001</v>
      </c>
      <c r="AIN14">
        <v>27.782164609999999</v>
      </c>
      <c r="AIO14">
        <v>26.368200120000001</v>
      </c>
      <c r="AIP14">
        <v>26.774515130000001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0.64824791199999998</v>
      </c>
      <c r="AIY14">
        <v>1.048944841</v>
      </c>
      <c r="AIZ14">
        <v>1.42575027</v>
      </c>
      <c r="AJA14">
        <v>1.3842235629999999</v>
      </c>
      <c r="AJB14">
        <v>1.343906372</v>
      </c>
      <c r="AJC14">
        <v>1.1183686859999999</v>
      </c>
      <c r="AJD14">
        <v>1.6286922619999999</v>
      </c>
      <c r="AJE14">
        <v>1.756949581</v>
      </c>
      <c r="AJF14">
        <v>1.023465775</v>
      </c>
      <c r="AJG14">
        <v>1.4904841390000001</v>
      </c>
      <c r="AJH14">
        <v>1.286286204</v>
      </c>
      <c r="AJI14">
        <v>1.092718863</v>
      </c>
      <c r="AJJ14">
        <v>0.90933608600000004</v>
      </c>
      <c r="AJK14">
        <v>1.4714176139999999</v>
      </c>
      <c r="AJL14">
        <v>1.7142729480000001</v>
      </c>
      <c r="AJM14">
        <v>1.803037891</v>
      </c>
      <c r="AJN14">
        <v>2.019833335</v>
      </c>
      <c r="AJO14">
        <v>1.5688025910000001</v>
      </c>
      <c r="AJP14">
        <v>1.269257759</v>
      </c>
      <c r="AJQ14">
        <v>1.355517995</v>
      </c>
      <c r="AJR14">
        <v>1.4356766059999999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78.030949480000004</v>
      </c>
      <c r="AKA14">
        <v>66.165810609999994</v>
      </c>
      <c r="AKB14">
        <v>177.7214051</v>
      </c>
      <c r="AKC14">
        <v>133.96698459999999</v>
      </c>
      <c r="AKD14">
        <v>155.87427030000001</v>
      </c>
      <c r="AKE14">
        <v>182.5379949</v>
      </c>
      <c r="AKF14">
        <v>91.651485070000007</v>
      </c>
      <c r="AKG14">
        <v>225.59252040000001</v>
      </c>
      <c r="AKH14">
        <v>179.35347770000001</v>
      </c>
      <c r="AKI14">
        <v>120.7326824</v>
      </c>
      <c r="AKJ14">
        <v>192.2984697</v>
      </c>
      <c r="AKK14">
        <v>125.8098686</v>
      </c>
      <c r="AKL14">
        <v>208.79027149999999</v>
      </c>
      <c r="AKM14">
        <v>112.0576722</v>
      </c>
      <c r="AKN14">
        <v>136.04433470000001</v>
      </c>
      <c r="AKO14">
        <v>168.5282741</v>
      </c>
      <c r="AKP14">
        <v>233.10829150000001</v>
      </c>
      <c r="AKQ14">
        <v>194.56781359999999</v>
      </c>
      <c r="AKR14">
        <v>146.31420990000001</v>
      </c>
      <c r="AKS14">
        <v>117.07130189999999</v>
      </c>
      <c r="AKT14">
        <v>139.75553980000001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78.02753414</v>
      </c>
      <c r="AME14">
        <v>76.295221949999998</v>
      </c>
      <c r="AMF14">
        <v>74.545167899999996</v>
      </c>
      <c r="AMG14">
        <v>72.017427499999997</v>
      </c>
      <c r="AMH14">
        <v>70.068177289999994</v>
      </c>
      <c r="AMI14">
        <v>67.115204320000004</v>
      </c>
      <c r="AMJ14">
        <v>64.088368919999994</v>
      </c>
      <c r="AMK14">
        <v>62.312221710000003</v>
      </c>
      <c r="AML14">
        <v>60.145829560000003</v>
      </c>
      <c r="AMM14">
        <v>58.948517770000002</v>
      </c>
      <c r="AMN14">
        <v>56.941685700000001</v>
      </c>
      <c r="AMO14">
        <v>55.80586744</v>
      </c>
      <c r="AMP14">
        <v>54.024314189999998</v>
      </c>
      <c r="AMQ14">
        <v>52.905566110000002</v>
      </c>
      <c r="AMR14">
        <v>52.505245809999998</v>
      </c>
      <c r="AMS14">
        <v>50.86879939</v>
      </c>
      <c r="AMT14">
        <v>48.797589680000002</v>
      </c>
      <c r="AMU14">
        <v>47.207941390000002</v>
      </c>
      <c r="AMV14">
        <v>46.094481780000002</v>
      </c>
      <c r="AMW14">
        <v>43.577582790000001</v>
      </c>
      <c r="AMX14">
        <v>42.308332800000002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303.49791670000002</v>
      </c>
      <c r="ANG14">
        <v>218.63435140000001</v>
      </c>
      <c r="ANH14">
        <v>224.04520819999999</v>
      </c>
      <c r="ANI14">
        <v>227.04826410000001</v>
      </c>
      <c r="ANJ14">
        <v>264.36855379999997</v>
      </c>
      <c r="ANK14">
        <v>277.95586589999999</v>
      </c>
      <c r="ANL14">
        <v>255.38142339999999</v>
      </c>
      <c r="ANM14">
        <v>230.42195340000001</v>
      </c>
      <c r="ANN14">
        <v>147.044016</v>
      </c>
      <c r="ANO14">
        <v>161.92491999999999</v>
      </c>
      <c r="ANP14">
        <v>138.17153010000001</v>
      </c>
      <c r="ANQ14">
        <v>176.65497049999999</v>
      </c>
      <c r="ANR14">
        <v>168.29435140000001</v>
      </c>
      <c r="ANS14">
        <v>146.03496240000001</v>
      </c>
      <c r="ANT14">
        <v>161.77604210000001</v>
      </c>
      <c r="ANU14">
        <v>127.54088849999999</v>
      </c>
      <c r="ANV14">
        <v>153.90581510000001</v>
      </c>
      <c r="ANW14">
        <v>156.25464700000001</v>
      </c>
      <c r="ANX14">
        <v>85.708561759999995</v>
      </c>
      <c r="ANY14">
        <v>139.4274605</v>
      </c>
      <c r="ANZ14">
        <v>122.4180635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88.595047039999997</v>
      </c>
      <c r="AOI14">
        <v>90.087453830000001</v>
      </c>
      <c r="AOJ14">
        <v>90.539050689999996</v>
      </c>
      <c r="AOK14">
        <v>90.15666942</v>
      </c>
      <c r="AOL14">
        <v>89.808498790000002</v>
      </c>
      <c r="AOM14">
        <v>89.605163989999994</v>
      </c>
      <c r="AON14">
        <v>89.421135460000002</v>
      </c>
      <c r="AOO14">
        <v>89.307166629999998</v>
      </c>
      <c r="AOP14">
        <v>88.703457470000004</v>
      </c>
      <c r="AOQ14">
        <v>87.727432370000002</v>
      </c>
      <c r="AOR14">
        <v>87.055071909999995</v>
      </c>
      <c r="AOS14">
        <v>86.708238960000003</v>
      </c>
      <c r="AOT14">
        <v>85.467097910000007</v>
      </c>
      <c r="AOU14">
        <v>84.927515720000002</v>
      </c>
      <c r="AOV14">
        <v>83.598480370000004</v>
      </c>
      <c r="AOW14">
        <v>82.274817459999994</v>
      </c>
      <c r="AOX14">
        <v>80.459397839999994</v>
      </c>
      <c r="AOY14">
        <v>79.102944489999999</v>
      </c>
      <c r="AOZ14">
        <v>77.229221600000002</v>
      </c>
      <c r="APA14">
        <v>75.017800879999996</v>
      </c>
      <c r="APB14">
        <v>73.883555569999999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997.14983859999995</v>
      </c>
      <c r="APK14">
        <v>752.08342100000004</v>
      </c>
      <c r="APL14">
        <v>831.81305299999997</v>
      </c>
      <c r="APM14">
        <v>816.33007810000004</v>
      </c>
      <c r="APN14">
        <v>934.226134</v>
      </c>
      <c r="APO14">
        <v>921.56436369999994</v>
      </c>
      <c r="APP14">
        <v>939.18050310000001</v>
      </c>
      <c r="APQ14">
        <v>874.27852050000001</v>
      </c>
      <c r="APR14">
        <v>854.67724499999997</v>
      </c>
      <c r="APS14">
        <v>877.47770290000005</v>
      </c>
      <c r="APT14">
        <v>875.16085729999998</v>
      </c>
      <c r="APU14">
        <v>784.43952309999997</v>
      </c>
      <c r="APV14">
        <v>732.35866550000003</v>
      </c>
      <c r="APW14">
        <v>785.63602839999999</v>
      </c>
      <c r="APX14">
        <v>795.41561679999995</v>
      </c>
      <c r="APY14">
        <v>705.99313389999998</v>
      </c>
      <c r="APZ14">
        <v>956.52239310000004</v>
      </c>
      <c r="AQA14">
        <v>695.07362920000003</v>
      </c>
      <c r="AQB14">
        <v>727.07472419999999</v>
      </c>
      <c r="AQC14">
        <v>765.35807709999995</v>
      </c>
      <c r="AQD14">
        <v>640.4773778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106.1686007</v>
      </c>
      <c r="ARO14">
        <v>101.9771099</v>
      </c>
      <c r="ARP14">
        <v>97.939716880000006</v>
      </c>
      <c r="ARQ14">
        <v>93.804309790000005</v>
      </c>
      <c r="ARR14">
        <v>90.389553410000005</v>
      </c>
      <c r="ARS14">
        <v>87.559197409999996</v>
      </c>
      <c r="ART14">
        <v>84.331657480000004</v>
      </c>
      <c r="ARU14">
        <v>81.174013560000006</v>
      </c>
      <c r="ARV14">
        <v>78.618203739999998</v>
      </c>
      <c r="ARW14">
        <v>75.171393399999999</v>
      </c>
      <c r="ARX14">
        <v>72.510566519999998</v>
      </c>
      <c r="ARY14">
        <v>70.11623487</v>
      </c>
      <c r="ARZ14">
        <v>67.676971170000002</v>
      </c>
      <c r="ASA14">
        <v>65.714975319999994</v>
      </c>
      <c r="ASB14">
        <v>63.150462400000002</v>
      </c>
      <c r="ASC14">
        <v>61.138104329999997</v>
      </c>
      <c r="ASD14">
        <v>59.40777825</v>
      </c>
      <c r="ASE14">
        <v>57.261570229999997</v>
      </c>
      <c r="ASF14">
        <v>55.197903349999997</v>
      </c>
      <c r="ASG14">
        <v>53.667062319999999</v>
      </c>
      <c r="ASH14">
        <v>51.962154400000003</v>
      </c>
    </row>
    <row r="15" spans="1:1178" x14ac:dyDescent="0.25">
      <c r="A15">
        <v>11</v>
      </c>
      <c r="B15">
        <v>22400</v>
      </c>
      <c r="C15">
        <v>0</v>
      </c>
      <c r="D15">
        <v>0</v>
      </c>
      <c r="E15">
        <v>0</v>
      </c>
      <c r="F15">
        <v>240</v>
      </c>
      <c r="G15">
        <v>274</v>
      </c>
      <c r="H15">
        <v>237</v>
      </c>
      <c r="I15">
        <v>247</v>
      </c>
      <c r="J15">
        <v>281</v>
      </c>
      <c r="K15">
        <v>257</v>
      </c>
      <c r="L15">
        <v>267</v>
      </c>
      <c r="M15">
        <v>284</v>
      </c>
      <c r="N15">
        <v>287</v>
      </c>
      <c r="O15">
        <v>257</v>
      </c>
      <c r="P15">
        <v>290</v>
      </c>
      <c r="Q15">
        <v>297</v>
      </c>
      <c r="R15">
        <v>284</v>
      </c>
      <c r="S15">
        <v>285</v>
      </c>
      <c r="T15">
        <v>274</v>
      </c>
      <c r="U15">
        <v>290</v>
      </c>
      <c r="V15">
        <v>288</v>
      </c>
      <c r="W15">
        <v>283</v>
      </c>
      <c r="X15">
        <v>301</v>
      </c>
      <c r="Y15">
        <v>251</v>
      </c>
      <c r="Z15">
        <v>259</v>
      </c>
      <c r="AA15">
        <v>292</v>
      </c>
      <c r="AB15">
        <v>290</v>
      </c>
      <c r="AC15">
        <v>269</v>
      </c>
      <c r="AD15">
        <v>280</v>
      </c>
      <c r="AE15">
        <v>0</v>
      </c>
      <c r="AF15">
        <v>0</v>
      </c>
      <c r="AG15">
        <v>0</v>
      </c>
      <c r="AH15">
        <v>60</v>
      </c>
      <c r="AI15">
        <v>69</v>
      </c>
      <c r="AJ15">
        <v>59</v>
      </c>
      <c r="AK15">
        <v>58</v>
      </c>
      <c r="AL15">
        <v>72</v>
      </c>
      <c r="AM15">
        <v>73</v>
      </c>
      <c r="AN15">
        <v>70</v>
      </c>
      <c r="AO15">
        <v>75</v>
      </c>
      <c r="AP15">
        <v>94</v>
      </c>
      <c r="AQ15">
        <v>64</v>
      </c>
      <c r="AR15">
        <v>94</v>
      </c>
      <c r="AS15">
        <v>98</v>
      </c>
      <c r="AT15">
        <v>107</v>
      </c>
      <c r="AU15">
        <v>98</v>
      </c>
      <c r="AV15">
        <v>95</v>
      </c>
      <c r="AW15">
        <v>112</v>
      </c>
      <c r="AX15">
        <v>113</v>
      </c>
      <c r="AY15">
        <v>120</v>
      </c>
      <c r="AZ15">
        <v>131</v>
      </c>
      <c r="BA15">
        <v>123</v>
      </c>
      <c r="BB15">
        <v>153</v>
      </c>
      <c r="BC15">
        <v>124</v>
      </c>
      <c r="BD15">
        <v>146</v>
      </c>
      <c r="BE15">
        <v>154</v>
      </c>
      <c r="BF15">
        <v>143</v>
      </c>
      <c r="BG15">
        <v>0</v>
      </c>
      <c r="BH15">
        <v>0</v>
      </c>
      <c r="BI15">
        <v>0</v>
      </c>
      <c r="BJ15">
        <v>114</v>
      </c>
      <c r="BK15">
        <v>146</v>
      </c>
      <c r="BL15">
        <v>144</v>
      </c>
      <c r="BM15">
        <v>127</v>
      </c>
      <c r="BN15">
        <v>117</v>
      </c>
      <c r="BO15">
        <v>179</v>
      </c>
      <c r="BP15">
        <v>149</v>
      </c>
      <c r="BQ15">
        <v>133</v>
      </c>
      <c r="BR15">
        <v>142</v>
      </c>
      <c r="BS15">
        <v>172</v>
      </c>
      <c r="BT15">
        <v>150</v>
      </c>
      <c r="BU15">
        <v>163</v>
      </c>
      <c r="BV15">
        <v>159</v>
      </c>
      <c r="BW15">
        <v>185</v>
      </c>
      <c r="BX15">
        <v>200</v>
      </c>
      <c r="BY15">
        <v>154</v>
      </c>
      <c r="BZ15">
        <v>188</v>
      </c>
      <c r="CA15">
        <v>202</v>
      </c>
      <c r="CB15">
        <v>191</v>
      </c>
      <c r="CC15">
        <v>179</v>
      </c>
      <c r="CD15">
        <v>186</v>
      </c>
      <c r="CE15">
        <v>201</v>
      </c>
      <c r="CF15">
        <v>186</v>
      </c>
      <c r="CG15">
        <v>233</v>
      </c>
      <c r="CH15">
        <v>218</v>
      </c>
      <c r="CI15">
        <v>0</v>
      </c>
      <c r="CJ15">
        <v>0</v>
      </c>
      <c r="CK15">
        <v>0</v>
      </c>
      <c r="CL15">
        <v>28</v>
      </c>
      <c r="CM15">
        <v>20</v>
      </c>
      <c r="CN15">
        <v>34</v>
      </c>
      <c r="CO15">
        <v>30</v>
      </c>
      <c r="CP15">
        <v>46</v>
      </c>
      <c r="CQ15">
        <v>34</v>
      </c>
      <c r="CR15">
        <v>35</v>
      </c>
      <c r="CS15">
        <v>47</v>
      </c>
      <c r="CT15">
        <v>29</v>
      </c>
      <c r="CU15">
        <v>33</v>
      </c>
      <c r="CV15">
        <v>32</v>
      </c>
      <c r="CW15">
        <v>26</v>
      </c>
      <c r="CX15">
        <v>33</v>
      </c>
      <c r="CY15">
        <v>39</v>
      </c>
      <c r="CZ15">
        <v>39</v>
      </c>
      <c r="DA15">
        <v>24</v>
      </c>
      <c r="DB15">
        <v>37</v>
      </c>
      <c r="DC15">
        <v>29</v>
      </c>
      <c r="DD15">
        <v>43</v>
      </c>
      <c r="DE15">
        <v>40</v>
      </c>
      <c r="DF15">
        <v>42</v>
      </c>
      <c r="DG15">
        <v>31</v>
      </c>
      <c r="DH15">
        <v>29</v>
      </c>
      <c r="DI15">
        <v>39</v>
      </c>
      <c r="DJ15">
        <v>47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2</v>
      </c>
      <c r="DQ15">
        <v>1</v>
      </c>
      <c r="DR15">
        <v>2</v>
      </c>
      <c r="DS15">
        <v>4</v>
      </c>
      <c r="DT15">
        <v>3</v>
      </c>
      <c r="DU15">
        <v>6</v>
      </c>
      <c r="DV15">
        <v>4</v>
      </c>
      <c r="DW15">
        <v>2</v>
      </c>
      <c r="DX15">
        <v>2</v>
      </c>
      <c r="DY15">
        <v>2</v>
      </c>
      <c r="DZ15">
        <v>4</v>
      </c>
      <c r="EA15">
        <v>4</v>
      </c>
      <c r="EB15">
        <v>3</v>
      </c>
      <c r="EC15">
        <v>5</v>
      </c>
      <c r="ED15">
        <v>7</v>
      </c>
      <c r="EE15">
        <v>5</v>
      </c>
      <c r="EF15">
        <v>3</v>
      </c>
      <c r="EG15">
        <v>6</v>
      </c>
      <c r="EH15">
        <v>6</v>
      </c>
      <c r="EI15">
        <v>8</v>
      </c>
      <c r="EJ15">
        <v>8</v>
      </c>
      <c r="EK15">
        <v>5</v>
      </c>
      <c r="EL15">
        <v>6</v>
      </c>
      <c r="EM15">
        <v>0</v>
      </c>
      <c r="EN15">
        <v>0</v>
      </c>
      <c r="EO15">
        <v>0</v>
      </c>
      <c r="EP15">
        <v>5</v>
      </c>
      <c r="EQ15">
        <v>20</v>
      </c>
      <c r="ER15">
        <v>15</v>
      </c>
      <c r="ES15">
        <v>10</v>
      </c>
      <c r="ET15">
        <v>0</v>
      </c>
      <c r="EU15">
        <v>5</v>
      </c>
      <c r="EV15">
        <v>0</v>
      </c>
      <c r="EW15">
        <v>30</v>
      </c>
      <c r="EX15">
        <v>20</v>
      </c>
      <c r="EY15">
        <v>10</v>
      </c>
      <c r="EZ15">
        <v>15</v>
      </c>
      <c r="FA15">
        <v>15</v>
      </c>
      <c r="FB15">
        <v>10</v>
      </c>
      <c r="FC15">
        <v>20</v>
      </c>
      <c r="FD15">
        <v>15</v>
      </c>
      <c r="FE15">
        <v>25</v>
      </c>
      <c r="FF15">
        <v>10</v>
      </c>
      <c r="FG15">
        <v>25</v>
      </c>
      <c r="FH15">
        <v>30</v>
      </c>
      <c r="FI15">
        <v>25</v>
      </c>
      <c r="FJ15">
        <v>15</v>
      </c>
      <c r="FK15">
        <v>35</v>
      </c>
      <c r="FL15">
        <v>25</v>
      </c>
      <c r="FM15">
        <v>20</v>
      </c>
      <c r="FN15">
        <v>40</v>
      </c>
      <c r="FO15">
        <v>0</v>
      </c>
      <c r="FP15">
        <v>0</v>
      </c>
      <c r="FQ15">
        <v>6883</v>
      </c>
      <c r="FR15">
        <v>7149</v>
      </c>
      <c r="FS15">
        <v>7398</v>
      </c>
      <c r="FT15">
        <v>7651</v>
      </c>
      <c r="FU15">
        <v>7817</v>
      </c>
      <c r="FV15">
        <v>7957</v>
      </c>
      <c r="FW15">
        <v>8172</v>
      </c>
      <c r="FX15">
        <v>8282</v>
      </c>
      <c r="FY15">
        <v>8339</v>
      </c>
      <c r="FZ15">
        <v>8429</v>
      </c>
      <c r="GA15">
        <v>8494</v>
      </c>
      <c r="GB15">
        <v>8563</v>
      </c>
      <c r="GC15">
        <v>8630</v>
      </c>
      <c r="GD15">
        <v>8663</v>
      </c>
      <c r="GE15">
        <v>8746</v>
      </c>
      <c r="GF15">
        <v>8767</v>
      </c>
      <c r="GG15">
        <v>8751</v>
      </c>
      <c r="GH15">
        <v>8795</v>
      </c>
      <c r="GI15">
        <v>8771</v>
      </c>
      <c r="GJ15">
        <v>8764</v>
      </c>
      <c r="GK15">
        <v>8685</v>
      </c>
      <c r="GL15">
        <v>8728</v>
      </c>
      <c r="GM15">
        <v>8692</v>
      </c>
      <c r="GN15">
        <v>8731</v>
      </c>
      <c r="GO15">
        <v>8717</v>
      </c>
      <c r="GP15">
        <v>8744</v>
      </c>
      <c r="GQ15">
        <v>0</v>
      </c>
      <c r="GR15">
        <v>0</v>
      </c>
      <c r="GS15">
        <v>841</v>
      </c>
      <c r="GT15">
        <v>1016</v>
      </c>
      <c r="GU15">
        <v>1165</v>
      </c>
      <c r="GV15">
        <v>1292</v>
      </c>
      <c r="GW15">
        <v>1427</v>
      </c>
      <c r="GX15">
        <v>1576</v>
      </c>
      <c r="GY15">
        <v>1692</v>
      </c>
      <c r="GZ15">
        <v>1792</v>
      </c>
      <c r="HA15">
        <v>1940</v>
      </c>
      <c r="HB15">
        <v>2067</v>
      </c>
      <c r="HC15">
        <v>2210</v>
      </c>
      <c r="HD15">
        <v>2352</v>
      </c>
      <c r="HE15">
        <v>2463</v>
      </c>
      <c r="HF15">
        <v>2567</v>
      </c>
      <c r="HG15">
        <v>2651</v>
      </c>
      <c r="HH15">
        <v>2749</v>
      </c>
      <c r="HI15">
        <v>2846</v>
      </c>
      <c r="HJ15">
        <v>2925</v>
      </c>
      <c r="HK15">
        <v>3005</v>
      </c>
      <c r="HL15">
        <v>3070</v>
      </c>
      <c r="HM15">
        <v>3163</v>
      </c>
      <c r="HN15">
        <v>3175</v>
      </c>
      <c r="HO15">
        <v>3241</v>
      </c>
      <c r="HP15">
        <v>3253</v>
      </c>
      <c r="HQ15">
        <v>3292</v>
      </c>
      <c r="HR15">
        <v>3330</v>
      </c>
      <c r="HS15">
        <v>0</v>
      </c>
      <c r="HT15">
        <v>0</v>
      </c>
      <c r="HU15">
        <v>60</v>
      </c>
      <c r="HV15">
        <v>61</v>
      </c>
      <c r="HW15">
        <v>75</v>
      </c>
      <c r="HX15">
        <v>84</v>
      </c>
      <c r="HY15">
        <v>95</v>
      </c>
      <c r="HZ15">
        <v>115</v>
      </c>
      <c r="IA15">
        <v>114</v>
      </c>
      <c r="IB15">
        <v>131</v>
      </c>
      <c r="IC15">
        <v>153</v>
      </c>
      <c r="ID15">
        <v>169</v>
      </c>
      <c r="IE15">
        <v>176</v>
      </c>
      <c r="IF15">
        <v>182</v>
      </c>
      <c r="IG15">
        <v>197</v>
      </c>
      <c r="IH15">
        <v>216</v>
      </c>
      <c r="II15">
        <v>228</v>
      </c>
      <c r="IJ15">
        <v>244</v>
      </c>
      <c r="IK15">
        <v>257</v>
      </c>
      <c r="IL15">
        <v>270</v>
      </c>
      <c r="IM15">
        <v>280</v>
      </c>
      <c r="IN15">
        <v>294</v>
      </c>
      <c r="IO15">
        <v>307</v>
      </c>
      <c r="IP15">
        <v>321</v>
      </c>
      <c r="IQ15">
        <v>319</v>
      </c>
      <c r="IR15">
        <v>338</v>
      </c>
      <c r="IS15">
        <v>352</v>
      </c>
      <c r="IT15">
        <v>358</v>
      </c>
      <c r="IU15">
        <v>0</v>
      </c>
      <c r="IV15">
        <v>0</v>
      </c>
      <c r="IW15">
        <v>9</v>
      </c>
      <c r="IX15">
        <v>6</v>
      </c>
      <c r="IY15">
        <v>7</v>
      </c>
      <c r="IZ15">
        <v>8</v>
      </c>
      <c r="JA15">
        <v>6</v>
      </c>
      <c r="JB15">
        <v>3</v>
      </c>
      <c r="JC15">
        <v>8</v>
      </c>
      <c r="JD15">
        <v>8</v>
      </c>
      <c r="JE15">
        <v>7</v>
      </c>
      <c r="JF15">
        <v>5</v>
      </c>
      <c r="JG15">
        <v>12</v>
      </c>
      <c r="JH15">
        <v>16</v>
      </c>
      <c r="JI15">
        <v>11</v>
      </c>
      <c r="JJ15">
        <v>13</v>
      </c>
      <c r="JK15">
        <v>13</v>
      </c>
      <c r="JL15">
        <v>12</v>
      </c>
      <c r="JM15">
        <v>11</v>
      </c>
      <c r="JN15">
        <v>12</v>
      </c>
      <c r="JO15">
        <v>12</v>
      </c>
      <c r="JP15">
        <v>10</v>
      </c>
      <c r="JQ15">
        <v>7</v>
      </c>
      <c r="JR15">
        <v>9</v>
      </c>
      <c r="JS15">
        <v>10</v>
      </c>
      <c r="JT15">
        <v>11</v>
      </c>
      <c r="JU15">
        <v>14</v>
      </c>
      <c r="JV15">
        <v>17</v>
      </c>
      <c r="JW15">
        <v>0</v>
      </c>
      <c r="JX15">
        <v>0</v>
      </c>
      <c r="JY15">
        <v>0</v>
      </c>
      <c r="JZ15">
        <v>11</v>
      </c>
      <c r="KA15">
        <v>16</v>
      </c>
      <c r="KB15">
        <v>23</v>
      </c>
      <c r="KC15">
        <v>34</v>
      </c>
      <c r="KD15">
        <v>48</v>
      </c>
      <c r="KE15">
        <v>61</v>
      </c>
      <c r="KF15">
        <v>71</v>
      </c>
      <c r="KG15">
        <v>85</v>
      </c>
      <c r="KH15">
        <v>105</v>
      </c>
      <c r="KI15">
        <v>125</v>
      </c>
      <c r="KJ15">
        <v>140</v>
      </c>
      <c r="KK15">
        <v>166</v>
      </c>
      <c r="KL15">
        <v>187</v>
      </c>
      <c r="KM15">
        <v>212</v>
      </c>
      <c r="KN15">
        <v>232</v>
      </c>
      <c r="KO15">
        <v>255</v>
      </c>
      <c r="KP15">
        <v>285</v>
      </c>
      <c r="KQ15">
        <v>304</v>
      </c>
      <c r="KR15">
        <v>333</v>
      </c>
      <c r="KS15">
        <v>359</v>
      </c>
      <c r="KT15">
        <v>385</v>
      </c>
      <c r="KU15">
        <v>410</v>
      </c>
      <c r="KV15">
        <v>438</v>
      </c>
      <c r="KW15">
        <v>467</v>
      </c>
      <c r="KX15">
        <v>500</v>
      </c>
      <c r="KY15">
        <v>0</v>
      </c>
      <c r="KZ15">
        <v>0</v>
      </c>
      <c r="LA15">
        <v>0</v>
      </c>
      <c r="LB15">
        <v>218</v>
      </c>
      <c r="LC15">
        <v>444</v>
      </c>
      <c r="LD15">
        <v>670</v>
      </c>
      <c r="LE15">
        <v>882</v>
      </c>
      <c r="LF15">
        <v>1111</v>
      </c>
      <c r="LG15">
        <v>1344</v>
      </c>
      <c r="LH15">
        <v>1565</v>
      </c>
      <c r="LI15">
        <v>1781</v>
      </c>
      <c r="LJ15">
        <v>1994</v>
      </c>
      <c r="LK15">
        <v>2182</v>
      </c>
      <c r="LL15">
        <v>2354</v>
      </c>
      <c r="LM15">
        <v>2540</v>
      </c>
      <c r="LN15">
        <v>2731</v>
      </c>
      <c r="LO15">
        <v>2939</v>
      </c>
      <c r="LP15">
        <v>3098</v>
      </c>
      <c r="LQ15">
        <v>3305</v>
      </c>
      <c r="LR15">
        <v>3483</v>
      </c>
      <c r="LS15">
        <v>3669</v>
      </c>
      <c r="LT15">
        <v>3824</v>
      </c>
      <c r="LU15">
        <v>3993</v>
      </c>
      <c r="LV15">
        <v>4176</v>
      </c>
      <c r="LW15">
        <v>4355</v>
      </c>
      <c r="LX15">
        <v>4517</v>
      </c>
      <c r="LY15">
        <v>4709</v>
      </c>
      <c r="LZ15">
        <v>4856</v>
      </c>
      <c r="MA15">
        <v>0</v>
      </c>
      <c r="MB15">
        <v>0</v>
      </c>
      <c r="MC15">
        <v>1485</v>
      </c>
      <c r="MD15">
        <v>1534</v>
      </c>
      <c r="ME15">
        <v>1587</v>
      </c>
      <c r="MF15">
        <v>1649</v>
      </c>
      <c r="MG15">
        <v>1665</v>
      </c>
      <c r="MH15">
        <v>1687</v>
      </c>
      <c r="MI15">
        <v>1718</v>
      </c>
      <c r="MJ15">
        <v>1753</v>
      </c>
      <c r="MK15">
        <v>1762</v>
      </c>
      <c r="ML15">
        <v>1811</v>
      </c>
      <c r="MM15">
        <v>1864</v>
      </c>
      <c r="MN15">
        <v>1879</v>
      </c>
      <c r="MO15">
        <v>1913</v>
      </c>
      <c r="MP15">
        <v>1938</v>
      </c>
      <c r="MQ15">
        <v>1963</v>
      </c>
      <c r="MR15">
        <v>1989</v>
      </c>
      <c r="MS15">
        <v>2021</v>
      </c>
      <c r="MT15">
        <v>2053</v>
      </c>
      <c r="MU15">
        <v>2063</v>
      </c>
      <c r="MV15">
        <v>2066</v>
      </c>
      <c r="MW15">
        <v>2105</v>
      </c>
      <c r="MX15">
        <v>2099</v>
      </c>
      <c r="MY15">
        <v>2070</v>
      </c>
      <c r="MZ15">
        <v>2068</v>
      </c>
      <c r="NA15">
        <v>2091</v>
      </c>
      <c r="NB15">
        <v>2102</v>
      </c>
      <c r="NC15">
        <v>0</v>
      </c>
      <c r="ND15">
        <v>0</v>
      </c>
      <c r="NE15">
        <v>0</v>
      </c>
      <c r="NF15">
        <v>34</v>
      </c>
      <c r="NG15">
        <v>69</v>
      </c>
      <c r="NH15">
        <v>90</v>
      </c>
      <c r="NI15">
        <v>135</v>
      </c>
      <c r="NJ15">
        <v>168</v>
      </c>
      <c r="NK15">
        <v>208</v>
      </c>
      <c r="NL15">
        <v>252</v>
      </c>
      <c r="NM15">
        <v>305</v>
      </c>
      <c r="NN15">
        <v>344</v>
      </c>
      <c r="NO15">
        <v>384</v>
      </c>
      <c r="NP15">
        <v>425</v>
      </c>
      <c r="NQ15">
        <v>461</v>
      </c>
      <c r="NR15">
        <v>507</v>
      </c>
      <c r="NS15">
        <v>546</v>
      </c>
      <c r="NT15">
        <v>588</v>
      </c>
      <c r="NU15">
        <v>625</v>
      </c>
      <c r="NV15">
        <v>659</v>
      </c>
      <c r="NW15">
        <v>694</v>
      </c>
      <c r="NX15">
        <v>734</v>
      </c>
      <c r="NY15">
        <v>771</v>
      </c>
      <c r="NZ15">
        <v>812</v>
      </c>
      <c r="OA15">
        <v>851</v>
      </c>
      <c r="OB15">
        <v>889</v>
      </c>
      <c r="OC15">
        <v>923</v>
      </c>
      <c r="OD15">
        <v>955</v>
      </c>
      <c r="OE15">
        <v>0</v>
      </c>
      <c r="OF15">
        <v>0</v>
      </c>
      <c r="OG15">
        <v>2069</v>
      </c>
      <c r="OH15">
        <v>2454</v>
      </c>
      <c r="OI15">
        <v>2778</v>
      </c>
      <c r="OJ15">
        <v>3116</v>
      </c>
      <c r="OK15">
        <v>3422</v>
      </c>
      <c r="OL15">
        <v>3755</v>
      </c>
      <c r="OM15">
        <v>4107</v>
      </c>
      <c r="ON15">
        <v>4390</v>
      </c>
      <c r="OO15">
        <v>4675</v>
      </c>
      <c r="OP15">
        <v>4935</v>
      </c>
      <c r="OQ15">
        <v>5181</v>
      </c>
      <c r="OR15">
        <v>5453</v>
      </c>
      <c r="OS15">
        <v>5643</v>
      </c>
      <c r="OT15">
        <v>5806</v>
      </c>
      <c r="OU15">
        <v>6036</v>
      </c>
      <c r="OV15">
        <v>6217</v>
      </c>
      <c r="OW15">
        <v>6413</v>
      </c>
      <c r="OX15">
        <v>6586</v>
      </c>
      <c r="OY15">
        <v>6686</v>
      </c>
      <c r="OZ15">
        <v>6853</v>
      </c>
      <c r="PA15">
        <v>6972</v>
      </c>
      <c r="PB15">
        <v>7083</v>
      </c>
      <c r="PC15">
        <v>7166</v>
      </c>
      <c r="PD15">
        <v>7244</v>
      </c>
      <c r="PE15">
        <v>7339</v>
      </c>
      <c r="PF15">
        <v>7456</v>
      </c>
      <c r="PG15">
        <v>0</v>
      </c>
      <c r="PH15">
        <v>0</v>
      </c>
      <c r="PI15">
        <v>0</v>
      </c>
      <c r="PJ15">
        <v>42</v>
      </c>
      <c r="PK15">
        <v>110</v>
      </c>
      <c r="PL15">
        <v>183</v>
      </c>
      <c r="PM15">
        <v>276</v>
      </c>
      <c r="PN15">
        <v>355</v>
      </c>
      <c r="PO15">
        <v>443</v>
      </c>
      <c r="PP15">
        <v>548</v>
      </c>
      <c r="PQ15">
        <v>652</v>
      </c>
      <c r="PR15">
        <v>757</v>
      </c>
      <c r="PS15">
        <v>877</v>
      </c>
      <c r="PT15">
        <v>984</v>
      </c>
      <c r="PU15">
        <v>1131</v>
      </c>
      <c r="PV15">
        <v>1272</v>
      </c>
      <c r="PW15">
        <v>1412</v>
      </c>
      <c r="PX15">
        <v>1570</v>
      </c>
      <c r="PY15">
        <v>1727</v>
      </c>
      <c r="PZ15">
        <v>1872</v>
      </c>
      <c r="QA15">
        <v>2067</v>
      </c>
      <c r="QB15">
        <v>2233</v>
      </c>
      <c r="QC15">
        <v>2415</v>
      </c>
      <c r="QD15">
        <v>2600</v>
      </c>
      <c r="QE15">
        <v>2776</v>
      </c>
      <c r="QF15">
        <v>2966</v>
      </c>
      <c r="QG15">
        <v>3156</v>
      </c>
      <c r="QH15">
        <v>3337</v>
      </c>
      <c r="QI15">
        <v>0</v>
      </c>
      <c r="QJ15">
        <v>0</v>
      </c>
      <c r="QK15">
        <v>7440</v>
      </c>
      <c r="QL15">
        <v>8002</v>
      </c>
      <c r="QM15">
        <v>8273</v>
      </c>
      <c r="QN15">
        <v>8475</v>
      </c>
      <c r="QO15">
        <v>8640</v>
      </c>
      <c r="QP15">
        <v>8708</v>
      </c>
      <c r="QQ15">
        <v>8752</v>
      </c>
      <c r="QR15">
        <v>8768</v>
      </c>
      <c r="QS15">
        <v>8879</v>
      </c>
      <c r="QT15">
        <v>8933</v>
      </c>
      <c r="QU15">
        <v>8919</v>
      </c>
      <c r="QV15">
        <v>9018</v>
      </c>
      <c r="QW15">
        <v>9031</v>
      </c>
      <c r="QX15">
        <v>9072</v>
      </c>
      <c r="QY15">
        <v>8993</v>
      </c>
      <c r="QZ15">
        <v>8986</v>
      </c>
      <c r="RA15">
        <v>8960</v>
      </c>
      <c r="RB15">
        <v>8993</v>
      </c>
      <c r="RC15">
        <v>8926</v>
      </c>
      <c r="RD15">
        <v>8884</v>
      </c>
      <c r="RE15">
        <v>8889</v>
      </c>
      <c r="RF15">
        <v>8886</v>
      </c>
      <c r="RG15">
        <v>8815</v>
      </c>
      <c r="RH15">
        <v>8866</v>
      </c>
      <c r="RI15">
        <v>8833</v>
      </c>
      <c r="RJ15">
        <v>8856</v>
      </c>
      <c r="RK15">
        <v>0</v>
      </c>
      <c r="RL15">
        <v>0</v>
      </c>
      <c r="RM15">
        <v>8360</v>
      </c>
      <c r="RN15">
        <v>8330</v>
      </c>
      <c r="RO15">
        <v>8417</v>
      </c>
      <c r="RP15">
        <v>8518</v>
      </c>
      <c r="RQ15">
        <v>8576</v>
      </c>
      <c r="RR15">
        <v>8630</v>
      </c>
      <c r="RS15">
        <v>8669</v>
      </c>
      <c r="RT15">
        <v>8748</v>
      </c>
      <c r="RU15">
        <v>8782</v>
      </c>
      <c r="RV15">
        <v>8785</v>
      </c>
      <c r="RW15">
        <v>8919</v>
      </c>
      <c r="RX15">
        <v>8961</v>
      </c>
      <c r="RY15">
        <v>9036</v>
      </c>
      <c r="RZ15">
        <v>9019</v>
      </c>
      <c r="SA15">
        <v>9071</v>
      </c>
      <c r="SB15">
        <v>9126</v>
      </c>
      <c r="SC15">
        <v>9202</v>
      </c>
      <c r="SD15">
        <v>9223</v>
      </c>
      <c r="SE15">
        <v>9259</v>
      </c>
      <c r="SF15">
        <v>9283</v>
      </c>
      <c r="SG15">
        <v>9257</v>
      </c>
      <c r="SH15">
        <v>9285</v>
      </c>
      <c r="SI15">
        <v>9343</v>
      </c>
      <c r="SJ15">
        <v>9357</v>
      </c>
      <c r="SK15">
        <v>9336</v>
      </c>
      <c r="SL15">
        <v>9322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1650000</v>
      </c>
      <c r="SU15">
        <v>1640000</v>
      </c>
      <c r="SV15">
        <v>1620000</v>
      </c>
      <c r="SW15">
        <v>1580000</v>
      </c>
      <c r="SX15">
        <v>1550000</v>
      </c>
      <c r="SY15">
        <v>1520000</v>
      </c>
      <c r="SZ15">
        <v>1490000</v>
      </c>
      <c r="TA15">
        <v>1450000</v>
      </c>
      <c r="TB15">
        <v>1420000</v>
      </c>
      <c r="TC15">
        <v>1390000</v>
      </c>
      <c r="TD15">
        <v>1350000</v>
      </c>
      <c r="TE15">
        <v>1310000</v>
      </c>
      <c r="TF15">
        <v>1280000</v>
      </c>
      <c r="TG15">
        <v>1240000</v>
      </c>
      <c r="TH15">
        <v>1200000</v>
      </c>
      <c r="TI15">
        <v>1150000</v>
      </c>
      <c r="TJ15">
        <v>1130000</v>
      </c>
      <c r="TK15">
        <v>1090000</v>
      </c>
      <c r="TL15">
        <v>1060000</v>
      </c>
      <c r="TM15">
        <v>1030000</v>
      </c>
      <c r="TN15">
        <v>1000000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133738.92850000001</v>
      </c>
      <c r="TW15">
        <v>139400.63759999999</v>
      </c>
      <c r="TX15">
        <v>143339.26790000001</v>
      </c>
      <c r="TY15">
        <v>150657.821</v>
      </c>
      <c r="TZ15">
        <v>155845.11859999999</v>
      </c>
      <c r="UA15">
        <v>161773.647</v>
      </c>
      <c r="UB15">
        <v>167153.54639999999</v>
      </c>
      <c r="UC15">
        <v>169943.8548</v>
      </c>
      <c r="UD15">
        <v>171960.89509999999</v>
      </c>
      <c r="UE15">
        <v>172415.51019999999</v>
      </c>
      <c r="UF15">
        <v>173581.7726</v>
      </c>
      <c r="UG15">
        <v>174472.52650000001</v>
      </c>
      <c r="UH15">
        <v>174092.7959</v>
      </c>
      <c r="UI15">
        <v>173644.9595</v>
      </c>
      <c r="UJ15">
        <v>172233.98730000001</v>
      </c>
      <c r="UK15">
        <v>172283.00870000001</v>
      </c>
      <c r="UL15">
        <v>167899.63829999999</v>
      </c>
      <c r="UM15">
        <v>166397.89850000001</v>
      </c>
      <c r="UN15">
        <v>162149.51149999999</v>
      </c>
      <c r="UO15">
        <v>159314.08859999999</v>
      </c>
      <c r="UP15">
        <v>156459.29370000001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199565.52410000001</v>
      </c>
      <c r="UY15">
        <v>192068.12789999999</v>
      </c>
      <c r="UZ15">
        <v>214281.42360000001</v>
      </c>
      <c r="VA15">
        <v>242978.26879999999</v>
      </c>
      <c r="VB15">
        <v>260570.64170000001</v>
      </c>
      <c r="VC15">
        <v>263459.717</v>
      </c>
      <c r="VD15">
        <v>264506.11479999998</v>
      </c>
      <c r="VE15">
        <v>277967.0576</v>
      </c>
      <c r="VF15">
        <v>295899.09039999999</v>
      </c>
      <c r="VG15">
        <v>303240.70750000002</v>
      </c>
      <c r="VH15">
        <v>315068.69630000001</v>
      </c>
      <c r="VI15">
        <v>322189.4595</v>
      </c>
      <c r="VJ15">
        <v>328628.13669999997</v>
      </c>
      <c r="VK15">
        <v>330873.34869999997</v>
      </c>
      <c r="VL15">
        <v>337298.07390000002</v>
      </c>
      <c r="VM15">
        <v>341953.99469999998</v>
      </c>
      <c r="VN15">
        <v>347133.96889999998</v>
      </c>
      <c r="VO15">
        <v>334923.43729999999</v>
      </c>
      <c r="VP15">
        <v>344535.7818</v>
      </c>
      <c r="VQ15">
        <v>348355.82</v>
      </c>
      <c r="VR15">
        <v>343974.46919999999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146852.4148</v>
      </c>
      <c r="WA15">
        <v>380200.42670000001</v>
      </c>
      <c r="WB15">
        <v>369126.62790000002</v>
      </c>
      <c r="WC15">
        <v>313578.446</v>
      </c>
      <c r="WD15">
        <v>217460.78090000001</v>
      </c>
      <c r="WE15">
        <v>506704.73210000002</v>
      </c>
      <c r="WF15">
        <v>655928.4558</v>
      </c>
      <c r="WG15">
        <v>437816.32370000001</v>
      </c>
      <c r="WH15">
        <v>502348.82679999998</v>
      </c>
      <c r="WI15">
        <v>487717.3076</v>
      </c>
      <c r="WJ15">
        <v>437087.95299999998</v>
      </c>
      <c r="WK15">
        <v>388994.13299999997</v>
      </c>
      <c r="WL15">
        <v>411997.31650000002</v>
      </c>
      <c r="WM15">
        <v>399997.3946</v>
      </c>
      <c r="WN15">
        <v>323622.48759999999</v>
      </c>
      <c r="WO15">
        <v>219937.61290000001</v>
      </c>
      <c r="WP15">
        <v>274540.7096</v>
      </c>
      <c r="WQ15">
        <v>296160.4203</v>
      </c>
      <c r="WR15">
        <v>316287.82750000001</v>
      </c>
      <c r="WS15">
        <v>390823.44079999998</v>
      </c>
      <c r="WT15">
        <v>460748.8553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20000000</v>
      </c>
      <c r="ZG15">
        <v>19700000</v>
      </c>
      <c r="ZH15">
        <v>19600000</v>
      </c>
      <c r="ZI15">
        <v>19100000</v>
      </c>
      <c r="ZJ15">
        <v>19100000</v>
      </c>
      <c r="ZK15">
        <v>19000000</v>
      </c>
      <c r="ZL15">
        <v>18600000</v>
      </c>
      <c r="ZM15">
        <v>18400000</v>
      </c>
      <c r="ZN15">
        <v>18100000</v>
      </c>
      <c r="ZO15">
        <v>17800000</v>
      </c>
      <c r="ZP15">
        <v>17500000</v>
      </c>
      <c r="ZQ15">
        <v>17300000</v>
      </c>
      <c r="ZR15">
        <v>17000000</v>
      </c>
      <c r="ZS15">
        <v>16600000</v>
      </c>
      <c r="ZT15">
        <v>16200000</v>
      </c>
      <c r="ZU15">
        <v>16000000</v>
      </c>
      <c r="ZV15">
        <v>15500000</v>
      </c>
      <c r="ZW15">
        <v>14800000</v>
      </c>
      <c r="ZX15">
        <v>14400000</v>
      </c>
      <c r="ZY15">
        <v>14100000</v>
      </c>
      <c r="ZZ15">
        <v>13800000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23100000</v>
      </c>
      <c r="ABK15">
        <v>24500000</v>
      </c>
      <c r="ABL15">
        <v>25400000</v>
      </c>
      <c r="ABM15">
        <v>26300000</v>
      </c>
      <c r="ABN15">
        <v>26900000</v>
      </c>
      <c r="ABO15">
        <v>27400000</v>
      </c>
      <c r="ABP15">
        <v>28000000</v>
      </c>
      <c r="ABQ15">
        <v>28200000</v>
      </c>
      <c r="ABR15">
        <v>28100000</v>
      </c>
      <c r="ABS15">
        <v>28400000</v>
      </c>
      <c r="ABT15">
        <v>28400000</v>
      </c>
      <c r="ABU15">
        <v>28500000</v>
      </c>
      <c r="ABV15">
        <v>28400000</v>
      </c>
      <c r="ABW15">
        <v>28000000</v>
      </c>
      <c r="ABX15">
        <v>27800000</v>
      </c>
      <c r="ABY15">
        <v>27500000</v>
      </c>
      <c r="ABZ15">
        <v>27100000</v>
      </c>
      <c r="ACA15">
        <v>26600000</v>
      </c>
      <c r="ACB15">
        <v>26100000</v>
      </c>
      <c r="ACC15">
        <v>25700000</v>
      </c>
      <c r="ACD15">
        <v>25400000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3430000</v>
      </c>
      <c r="ADO15">
        <v>3340000</v>
      </c>
      <c r="ADP15">
        <v>3250000</v>
      </c>
      <c r="ADQ15">
        <v>3200000</v>
      </c>
      <c r="ADR15">
        <v>3120000</v>
      </c>
      <c r="ADS15">
        <v>3030000</v>
      </c>
      <c r="ADT15">
        <v>2970000</v>
      </c>
      <c r="ADU15">
        <v>2890000</v>
      </c>
      <c r="ADV15">
        <v>2820000</v>
      </c>
      <c r="ADW15">
        <v>2710000</v>
      </c>
      <c r="ADX15">
        <v>2630000</v>
      </c>
      <c r="ADY15">
        <v>2550000</v>
      </c>
      <c r="ADZ15">
        <v>2480000</v>
      </c>
      <c r="AEA15">
        <v>2390000</v>
      </c>
      <c r="AEB15">
        <v>2310000</v>
      </c>
      <c r="AEC15">
        <v>2240000</v>
      </c>
      <c r="AED15">
        <v>2180000</v>
      </c>
      <c r="AEE15">
        <v>2100000</v>
      </c>
      <c r="AEF15">
        <v>2050000</v>
      </c>
      <c r="AEG15">
        <v>1980000</v>
      </c>
      <c r="AEH15">
        <v>1930000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10800000</v>
      </c>
      <c r="AEQ15">
        <v>10600000</v>
      </c>
      <c r="AER15">
        <v>10300000</v>
      </c>
      <c r="AES15">
        <v>10100000</v>
      </c>
      <c r="AET15">
        <v>9790000</v>
      </c>
      <c r="AEU15">
        <v>9650000</v>
      </c>
      <c r="AEV15">
        <v>9410000</v>
      </c>
      <c r="AEW15">
        <v>9210000</v>
      </c>
      <c r="AEX15">
        <v>8930000</v>
      </c>
      <c r="AEY15">
        <v>8720000</v>
      </c>
      <c r="AEZ15">
        <v>8510000</v>
      </c>
      <c r="AFA15">
        <v>8330000</v>
      </c>
      <c r="AFB15">
        <v>8110000</v>
      </c>
      <c r="AFC15">
        <v>7900000</v>
      </c>
      <c r="AFD15">
        <v>7690000</v>
      </c>
      <c r="AFE15">
        <v>7450000</v>
      </c>
      <c r="AFF15">
        <v>7250000</v>
      </c>
      <c r="AFG15">
        <v>7090000</v>
      </c>
      <c r="AFH15">
        <v>6890000</v>
      </c>
      <c r="AFI15">
        <v>6670000</v>
      </c>
      <c r="AFJ15">
        <v>6470000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213.3889495</v>
      </c>
      <c r="AGU15">
        <v>222.42256570000001</v>
      </c>
      <c r="AGV15">
        <v>228.70690039999999</v>
      </c>
      <c r="AGW15">
        <v>240.3841165</v>
      </c>
      <c r="AGX15">
        <v>248.66077910000001</v>
      </c>
      <c r="AGY15">
        <v>258.12012240000001</v>
      </c>
      <c r="AGZ15">
        <v>266.70409339999998</v>
      </c>
      <c r="AHA15">
        <v>271.15620749999999</v>
      </c>
      <c r="AHB15">
        <v>274.37452339999999</v>
      </c>
      <c r="AHC15">
        <v>275.09989050000001</v>
      </c>
      <c r="AHD15">
        <v>276.96073619999999</v>
      </c>
      <c r="AHE15">
        <v>278.38199070000002</v>
      </c>
      <c r="AHF15">
        <v>277.7761064</v>
      </c>
      <c r="AHG15">
        <v>277.061555</v>
      </c>
      <c r="AHH15">
        <v>274.81025920000002</v>
      </c>
      <c r="AHI15">
        <v>274.88847600000003</v>
      </c>
      <c r="AHJ15">
        <v>267.89453029999999</v>
      </c>
      <c r="AHK15">
        <v>265.49840920000003</v>
      </c>
      <c r="AHL15">
        <v>258.7198381</v>
      </c>
      <c r="AHM15">
        <v>254.19574069999999</v>
      </c>
      <c r="AHN15">
        <v>249.64073440000001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20.424930410000002</v>
      </c>
      <c r="AHW15">
        <v>19.65759448</v>
      </c>
      <c r="AHX15">
        <v>21.931058400000001</v>
      </c>
      <c r="AHY15">
        <v>24.868094079999999</v>
      </c>
      <c r="AHZ15">
        <v>26.66862047</v>
      </c>
      <c r="AIA15">
        <v>26.964308630000001</v>
      </c>
      <c r="AIB15">
        <v>27.07140429</v>
      </c>
      <c r="AIC15">
        <v>28.449091249999999</v>
      </c>
      <c r="AID15">
        <v>30.284380809999998</v>
      </c>
      <c r="AIE15">
        <v>31.035773219999999</v>
      </c>
      <c r="AIF15">
        <v>32.246332250000002</v>
      </c>
      <c r="AIG15">
        <v>32.975120910000001</v>
      </c>
      <c r="AIH15">
        <v>33.63410013</v>
      </c>
      <c r="AII15">
        <v>33.863890820000002</v>
      </c>
      <c r="AIJ15">
        <v>34.521442100000002</v>
      </c>
      <c r="AIK15">
        <v>34.997961570000001</v>
      </c>
      <c r="AIL15">
        <v>35.528116330000003</v>
      </c>
      <c r="AIM15">
        <v>34.278405200000002</v>
      </c>
      <c r="AIN15">
        <v>35.262199699999996</v>
      </c>
      <c r="AIO15">
        <v>35.65316911</v>
      </c>
      <c r="AIP15">
        <v>35.204751049999999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0.86186206499999996</v>
      </c>
      <c r="AIY15">
        <v>2.2313580970000002</v>
      </c>
      <c r="AIZ15">
        <v>2.1663670850000001</v>
      </c>
      <c r="AJA15">
        <v>1.8403603879999999</v>
      </c>
      <c r="AJB15">
        <v>1.2762554699999999</v>
      </c>
      <c r="AJC15">
        <v>2.9737991529999999</v>
      </c>
      <c r="AJD15">
        <v>3.8495781920000001</v>
      </c>
      <c r="AJE15">
        <v>2.5695000069999998</v>
      </c>
      <c r="AJF15">
        <v>2.9482347830000002</v>
      </c>
      <c r="AJG15">
        <v>2.862363867</v>
      </c>
      <c r="AJH15">
        <v>2.5652252729999998</v>
      </c>
      <c r="AJI15">
        <v>2.2829674760000001</v>
      </c>
      <c r="AJJ15">
        <v>2.417970848</v>
      </c>
      <c r="AJK15">
        <v>2.3475445119999998</v>
      </c>
      <c r="AJL15">
        <v>1.899307858</v>
      </c>
      <c r="AJM15">
        <v>1.290791748</v>
      </c>
      <c r="AJN15">
        <v>1.611251835</v>
      </c>
      <c r="AJO15">
        <v>1.7381357449999999</v>
      </c>
      <c r="AJP15">
        <v>1.8562614749999999</v>
      </c>
      <c r="AJQ15">
        <v>2.2937034999999999</v>
      </c>
      <c r="AJR15">
        <v>2.7040887300000001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276.24526900000001</v>
      </c>
      <c r="AKA15">
        <v>221.2761955</v>
      </c>
      <c r="AKB15">
        <v>145.5303681</v>
      </c>
      <c r="AKC15">
        <v>218.42363829999999</v>
      </c>
      <c r="AKD15">
        <v>290.99248010000002</v>
      </c>
      <c r="AKE15">
        <v>313.26960960000002</v>
      </c>
      <c r="AKF15">
        <v>197.5113585</v>
      </c>
      <c r="AKG15">
        <v>374.93513430000002</v>
      </c>
      <c r="AKH15">
        <v>285.44706239999999</v>
      </c>
      <c r="AKI15">
        <v>274.59317829999998</v>
      </c>
      <c r="AKJ15">
        <v>223.33093890000001</v>
      </c>
      <c r="AKK15">
        <v>265.64875899999998</v>
      </c>
      <c r="AKL15">
        <v>331.07307689999999</v>
      </c>
      <c r="AKM15">
        <v>198.89544190000001</v>
      </c>
      <c r="AKN15">
        <v>275.92896020000001</v>
      </c>
      <c r="AKO15">
        <v>199.72481719999999</v>
      </c>
      <c r="AKP15">
        <v>230.81196249999999</v>
      </c>
      <c r="AKQ15">
        <v>233.10293619999999</v>
      </c>
      <c r="AKR15">
        <v>267.07354409999999</v>
      </c>
      <c r="AKS15">
        <v>263.30672040000002</v>
      </c>
      <c r="AKT15">
        <v>284.22058729999998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82.536107060000006</v>
      </c>
      <c r="AME15">
        <v>81.604636209999995</v>
      </c>
      <c r="AMF15">
        <v>80.841872620000004</v>
      </c>
      <c r="AMG15">
        <v>78.890212930000004</v>
      </c>
      <c r="AMH15">
        <v>78.722422449999996</v>
      </c>
      <c r="AMI15">
        <v>78.666292530000007</v>
      </c>
      <c r="AMJ15">
        <v>76.989647309999995</v>
      </c>
      <c r="AMK15">
        <v>76.099761450000003</v>
      </c>
      <c r="AML15">
        <v>74.848805400000003</v>
      </c>
      <c r="AMM15">
        <v>73.606162400000002</v>
      </c>
      <c r="AMN15">
        <v>72.408814039999996</v>
      </c>
      <c r="AMO15">
        <v>71.430837159999996</v>
      </c>
      <c r="AMP15">
        <v>70.448402790000003</v>
      </c>
      <c r="AMQ15">
        <v>68.729661519999993</v>
      </c>
      <c r="AMR15">
        <v>66.824861850000005</v>
      </c>
      <c r="AMS15">
        <v>66.103221919999996</v>
      </c>
      <c r="AMT15">
        <v>63.994955519999998</v>
      </c>
      <c r="AMU15">
        <v>61.272616149999998</v>
      </c>
      <c r="AMV15">
        <v>59.430500539999997</v>
      </c>
      <c r="AMW15">
        <v>58.341240829999997</v>
      </c>
      <c r="AMX15">
        <v>56.93995451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270.9364612</v>
      </c>
      <c r="ANG15">
        <v>297.33182210000001</v>
      </c>
      <c r="ANH15">
        <v>242.58916930000001</v>
      </c>
      <c r="ANI15">
        <v>390.5915541</v>
      </c>
      <c r="ANJ15">
        <v>292.36671109999997</v>
      </c>
      <c r="ANK15">
        <v>208.48557439999999</v>
      </c>
      <c r="ANL15">
        <v>204.97331489999999</v>
      </c>
      <c r="ANM15">
        <v>191.00743489999999</v>
      </c>
      <c r="ANN15">
        <v>235.83416</v>
      </c>
      <c r="ANO15">
        <v>240.73621080000001</v>
      </c>
      <c r="ANP15">
        <v>204.76065360000001</v>
      </c>
      <c r="ANQ15">
        <v>191.84597969999999</v>
      </c>
      <c r="ANR15">
        <v>174.51048660000001</v>
      </c>
      <c r="ANS15">
        <v>155.7697924</v>
      </c>
      <c r="ANT15">
        <v>160.8745705</v>
      </c>
      <c r="ANU15">
        <v>169.34960000000001</v>
      </c>
      <c r="ANV15">
        <v>158.81600940000001</v>
      </c>
      <c r="ANW15">
        <v>157.45545200000001</v>
      </c>
      <c r="ANX15">
        <v>133.76338430000001</v>
      </c>
      <c r="ANY15">
        <v>117.82489270000001</v>
      </c>
      <c r="ANZ15">
        <v>96.907718110000005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206.5318145</v>
      </c>
      <c r="AOI15">
        <v>219.3130615</v>
      </c>
      <c r="AOJ15">
        <v>227.59729179999999</v>
      </c>
      <c r="AOK15">
        <v>235.3135633</v>
      </c>
      <c r="AOL15">
        <v>241.1655542</v>
      </c>
      <c r="AOM15">
        <v>245.81279670000001</v>
      </c>
      <c r="AON15">
        <v>251.18237859999999</v>
      </c>
      <c r="AOO15">
        <v>252.36347369999999</v>
      </c>
      <c r="AOP15">
        <v>252.09036850000001</v>
      </c>
      <c r="AOQ15">
        <v>254.44342219999999</v>
      </c>
      <c r="AOR15">
        <v>254.44014799999999</v>
      </c>
      <c r="AOS15">
        <v>254.81722830000001</v>
      </c>
      <c r="AOT15">
        <v>254.06921700000001</v>
      </c>
      <c r="AOU15">
        <v>250.4144987</v>
      </c>
      <c r="AOV15">
        <v>249.19343989999999</v>
      </c>
      <c r="AOW15">
        <v>246.1365036</v>
      </c>
      <c r="AOX15">
        <v>242.77203890000001</v>
      </c>
      <c r="AOY15">
        <v>238.4629999</v>
      </c>
      <c r="AOZ15">
        <v>234.03748160000001</v>
      </c>
      <c r="APA15">
        <v>230.2006988</v>
      </c>
      <c r="APB15">
        <v>227.05884510000001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880.8589581</v>
      </c>
      <c r="APK15">
        <v>903.93419819999997</v>
      </c>
      <c r="APL15">
        <v>1055.232391</v>
      </c>
      <c r="APM15">
        <v>968.99849440000003</v>
      </c>
      <c r="APN15">
        <v>1017.384181</v>
      </c>
      <c r="APO15">
        <v>1096.2156729999999</v>
      </c>
      <c r="APP15">
        <v>905.92117629999996</v>
      </c>
      <c r="APQ15">
        <v>1358.5086550000001</v>
      </c>
      <c r="APR15">
        <v>1238.7717889999999</v>
      </c>
      <c r="APS15">
        <v>1134.0736159999999</v>
      </c>
      <c r="APT15">
        <v>1235.055503</v>
      </c>
      <c r="APU15">
        <v>1164.403832</v>
      </c>
      <c r="APV15">
        <v>1085.3475390000001</v>
      </c>
      <c r="APW15">
        <v>1344.4712139999999</v>
      </c>
      <c r="APX15">
        <v>1082.3512639999999</v>
      </c>
      <c r="APY15">
        <v>1256.559487</v>
      </c>
      <c r="APZ15">
        <v>1220.5267610000001</v>
      </c>
      <c r="AQA15">
        <v>1053.0244339999999</v>
      </c>
      <c r="AQB15">
        <v>1097.3883900000001</v>
      </c>
      <c r="AQC15">
        <v>1102.4955210000001</v>
      </c>
      <c r="AQD15">
        <v>945.46099849999996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124.383503</v>
      </c>
      <c r="ARO15">
        <v>121.30641439999999</v>
      </c>
      <c r="ARP15">
        <v>118.8464771</v>
      </c>
      <c r="ARQ15">
        <v>115.8333846</v>
      </c>
      <c r="ARR15">
        <v>112.4980138</v>
      </c>
      <c r="ARS15">
        <v>110.887356</v>
      </c>
      <c r="ART15">
        <v>108.16459209999999</v>
      </c>
      <c r="ARU15">
        <v>105.8930938</v>
      </c>
      <c r="ARV15">
        <v>102.6154082</v>
      </c>
      <c r="ARW15">
        <v>100.20101769999999</v>
      </c>
      <c r="ARX15">
        <v>97.872392590000004</v>
      </c>
      <c r="ARY15">
        <v>95.813067599999997</v>
      </c>
      <c r="ARZ15">
        <v>93.234683309999994</v>
      </c>
      <c r="ASA15">
        <v>90.872431919999997</v>
      </c>
      <c r="ASB15">
        <v>88.454349379999996</v>
      </c>
      <c r="ASC15">
        <v>85.637480370000006</v>
      </c>
      <c r="ASD15">
        <v>83.394671180000003</v>
      </c>
      <c r="ASE15">
        <v>81.471463299999996</v>
      </c>
      <c r="ASF15">
        <v>79.217033060000006</v>
      </c>
      <c r="ASG15">
        <v>76.737131610000006</v>
      </c>
      <c r="ASH15">
        <v>74.390348340000003</v>
      </c>
    </row>
    <row r="16" spans="1:1178" x14ac:dyDescent="0.25">
      <c r="A16">
        <v>12</v>
      </c>
      <c r="B16">
        <v>22400</v>
      </c>
      <c r="C16">
        <v>0</v>
      </c>
      <c r="D16">
        <v>0</v>
      </c>
      <c r="E16">
        <v>0</v>
      </c>
      <c r="F16">
        <v>240</v>
      </c>
      <c r="G16">
        <v>273</v>
      </c>
      <c r="H16">
        <v>228</v>
      </c>
      <c r="I16">
        <v>244</v>
      </c>
      <c r="J16">
        <v>274</v>
      </c>
      <c r="K16">
        <v>254</v>
      </c>
      <c r="L16">
        <v>257</v>
      </c>
      <c r="M16">
        <v>272</v>
      </c>
      <c r="N16">
        <v>277</v>
      </c>
      <c r="O16">
        <v>240</v>
      </c>
      <c r="P16">
        <v>271</v>
      </c>
      <c r="Q16">
        <v>287</v>
      </c>
      <c r="R16">
        <v>276</v>
      </c>
      <c r="S16">
        <v>279</v>
      </c>
      <c r="T16">
        <v>256</v>
      </c>
      <c r="U16">
        <v>271</v>
      </c>
      <c r="V16">
        <v>275</v>
      </c>
      <c r="W16">
        <v>277</v>
      </c>
      <c r="X16">
        <v>280</v>
      </c>
      <c r="Y16">
        <v>235</v>
      </c>
      <c r="Z16">
        <v>244</v>
      </c>
      <c r="AA16">
        <v>280</v>
      </c>
      <c r="AB16">
        <v>274</v>
      </c>
      <c r="AC16">
        <v>246</v>
      </c>
      <c r="AD16">
        <v>272</v>
      </c>
      <c r="AE16">
        <v>0</v>
      </c>
      <c r="AF16">
        <v>0</v>
      </c>
      <c r="AG16">
        <v>0</v>
      </c>
      <c r="AH16">
        <v>60</v>
      </c>
      <c r="AI16">
        <v>69</v>
      </c>
      <c r="AJ16">
        <v>59</v>
      </c>
      <c r="AK16">
        <v>58</v>
      </c>
      <c r="AL16">
        <v>71</v>
      </c>
      <c r="AM16">
        <v>73</v>
      </c>
      <c r="AN16">
        <v>69</v>
      </c>
      <c r="AO16">
        <v>73</v>
      </c>
      <c r="AP16">
        <v>94</v>
      </c>
      <c r="AQ16">
        <v>63</v>
      </c>
      <c r="AR16">
        <v>94</v>
      </c>
      <c r="AS16">
        <v>96</v>
      </c>
      <c r="AT16">
        <v>105</v>
      </c>
      <c r="AU16">
        <v>95</v>
      </c>
      <c r="AV16">
        <v>96</v>
      </c>
      <c r="AW16">
        <v>110</v>
      </c>
      <c r="AX16">
        <v>111</v>
      </c>
      <c r="AY16">
        <v>118</v>
      </c>
      <c r="AZ16">
        <v>128</v>
      </c>
      <c r="BA16">
        <v>122</v>
      </c>
      <c r="BB16">
        <v>149</v>
      </c>
      <c r="BC16">
        <v>121</v>
      </c>
      <c r="BD16">
        <v>144</v>
      </c>
      <c r="BE16">
        <v>148</v>
      </c>
      <c r="BF16">
        <v>139</v>
      </c>
      <c r="BG16">
        <v>0</v>
      </c>
      <c r="BH16">
        <v>0</v>
      </c>
      <c r="BI16">
        <v>0</v>
      </c>
      <c r="BJ16">
        <v>114</v>
      </c>
      <c r="BK16">
        <v>146</v>
      </c>
      <c r="BL16">
        <v>142</v>
      </c>
      <c r="BM16">
        <v>124</v>
      </c>
      <c r="BN16">
        <v>115</v>
      </c>
      <c r="BO16">
        <v>172</v>
      </c>
      <c r="BP16">
        <v>146</v>
      </c>
      <c r="BQ16">
        <v>131</v>
      </c>
      <c r="BR16">
        <v>138</v>
      </c>
      <c r="BS16">
        <v>164</v>
      </c>
      <c r="BT16">
        <v>143</v>
      </c>
      <c r="BU16">
        <v>152</v>
      </c>
      <c r="BV16">
        <v>150</v>
      </c>
      <c r="BW16">
        <v>176</v>
      </c>
      <c r="BX16">
        <v>195</v>
      </c>
      <c r="BY16">
        <v>150</v>
      </c>
      <c r="BZ16">
        <v>183</v>
      </c>
      <c r="CA16">
        <v>197</v>
      </c>
      <c r="CB16">
        <v>177</v>
      </c>
      <c r="CC16">
        <v>173</v>
      </c>
      <c r="CD16">
        <v>180</v>
      </c>
      <c r="CE16">
        <v>192</v>
      </c>
      <c r="CF16">
        <v>168</v>
      </c>
      <c r="CG16">
        <v>213</v>
      </c>
      <c r="CH16">
        <v>203</v>
      </c>
      <c r="CI16">
        <v>0</v>
      </c>
      <c r="CJ16">
        <v>0</v>
      </c>
      <c r="CK16">
        <v>0</v>
      </c>
      <c r="CL16">
        <v>28</v>
      </c>
      <c r="CM16">
        <v>20</v>
      </c>
      <c r="CN16">
        <v>34</v>
      </c>
      <c r="CO16">
        <v>30</v>
      </c>
      <c r="CP16">
        <v>46</v>
      </c>
      <c r="CQ16">
        <v>34</v>
      </c>
      <c r="CR16">
        <v>34</v>
      </c>
      <c r="CS16">
        <v>47</v>
      </c>
      <c r="CT16">
        <v>29</v>
      </c>
      <c r="CU16">
        <v>32</v>
      </c>
      <c r="CV16">
        <v>32</v>
      </c>
      <c r="CW16">
        <v>27</v>
      </c>
      <c r="CX16">
        <v>33</v>
      </c>
      <c r="CY16">
        <v>39</v>
      </c>
      <c r="CZ16">
        <v>36</v>
      </c>
      <c r="DA16">
        <v>24</v>
      </c>
      <c r="DB16">
        <v>36</v>
      </c>
      <c r="DC16">
        <v>30</v>
      </c>
      <c r="DD16">
        <v>42</v>
      </c>
      <c r="DE16">
        <v>40</v>
      </c>
      <c r="DF16">
        <v>39</v>
      </c>
      <c r="DG16">
        <v>30</v>
      </c>
      <c r="DH16">
        <v>28</v>
      </c>
      <c r="DI16">
        <v>36</v>
      </c>
      <c r="DJ16">
        <v>47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2</v>
      </c>
      <c r="DQ16">
        <v>1</v>
      </c>
      <c r="DR16">
        <v>2</v>
      </c>
      <c r="DS16">
        <v>4</v>
      </c>
      <c r="DT16">
        <v>3</v>
      </c>
      <c r="DU16">
        <v>5</v>
      </c>
      <c r="DV16">
        <v>3</v>
      </c>
      <c r="DW16">
        <v>2</v>
      </c>
      <c r="DX16">
        <v>2</v>
      </c>
      <c r="DY16">
        <v>2</v>
      </c>
      <c r="DZ16">
        <v>3</v>
      </c>
      <c r="EA16">
        <v>4</v>
      </c>
      <c r="EB16">
        <v>3</v>
      </c>
      <c r="EC16">
        <v>5</v>
      </c>
      <c r="ED16">
        <v>6</v>
      </c>
      <c r="EE16">
        <v>5</v>
      </c>
      <c r="EF16">
        <v>3</v>
      </c>
      <c r="EG16">
        <v>5</v>
      </c>
      <c r="EH16">
        <v>4</v>
      </c>
      <c r="EI16">
        <v>4</v>
      </c>
      <c r="EJ16">
        <v>6</v>
      </c>
      <c r="EK16">
        <v>4</v>
      </c>
      <c r="EL16">
        <v>5</v>
      </c>
      <c r="EM16">
        <v>0</v>
      </c>
      <c r="EN16">
        <v>0</v>
      </c>
      <c r="EO16">
        <v>0</v>
      </c>
      <c r="EP16">
        <v>5</v>
      </c>
      <c r="EQ16">
        <v>20</v>
      </c>
      <c r="ER16">
        <v>15</v>
      </c>
      <c r="ES16">
        <v>10</v>
      </c>
      <c r="ET16">
        <v>0</v>
      </c>
      <c r="EU16">
        <v>5</v>
      </c>
      <c r="EV16">
        <v>0</v>
      </c>
      <c r="EW16">
        <v>30</v>
      </c>
      <c r="EX16">
        <v>15</v>
      </c>
      <c r="EY16">
        <v>10</v>
      </c>
      <c r="EZ16">
        <v>15</v>
      </c>
      <c r="FA16">
        <v>15</v>
      </c>
      <c r="FB16">
        <v>10</v>
      </c>
      <c r="FC16">
        <v>15</v>
      </c>
      <c r="FD16">
        <v>15</v>
      </c>
      <c r="FE16">
        <v>25</v>
      </c>
      <c r="FF16">
        <v>10</v>
      </c>
      <c r="FG16">
        <v>20</v>
      </c>
      <c r="FH16">
        <v>30</v>
      </c>
      <c r="FI16">
        <v>25</v>
      </c>
      <c r="FJ16">
        <v>15</v>
      </c>
      <c r="FK16">
        <v>20</v>
      </c>
      <c r="FL16">
        <v>20</v>
      </c>
      <c r="FM16">
        <v>15</v>
      </c>
      <c r="FN16">
        <v>25</v>
      </c>
      <c r="FO16">
        <v>0</v>
      </c>
      <c r="FP16">
        <v>0</v>
      </c>
      <c r="FQ16">
        <v>6362</v>
      </c>
      <c r="FR16">
        <v>6977</v>
      </c>
      <c r="FS16">
        <v>7498</v>
      </c>
      <c r="FT16">
        <v>7821</v>
      </c>
      <c r="FU16">
        <v>8059</v>
      </c>
      <c r="FV16">
        <v>8232</v>
      </c>
      <c r="FW16">
        <v>8347</v>
      </c>
      <c r="FX16">
        <v>8525</v>
      </c>
      <c r="FY16">
        <v>8600</v>
      </c>
      <c r="FZ16">
        <v>8636</v>
      </c>
      <c r="GA16">
        <v>8662</v>
      </c>
      <c r="GB16">
        <v>8711</v>
      </c>
      <c r="GC16">
        <v>8723</v>
      </c>
      <c r="GD16">
        <v>8714</v>
      </c>
      <c r="GE16">
        <v>8682</v>
      </c>
      <c r="GF16">
        <v>8650</v>
      </c>
      <c r="GG16">
        <v>8561</v>
      </c>
      <c r="GH16">
        <v>8516</v>
      </c>
      <c r="GI16">
        <v>8500</v>
      </c>
      <c r="GJ16">
        <v>8501</v>
      </c>
      <c r="GK16">
        <v>8482</v>
      </c>
      <c r="GL16">
        <v>8429</v>
      </c>
      <c r="GM16">
        <v>8426</v>
      </c>
      <c r="GN16">
        <v>8382</v>
      </c>
      <c r="GO16">
        <v>8360</v>
      </c>
      <c r="GP16">
        <v>8329</v>
      </c>
      <c r="GQ16">
        <v>0</v>
      </c>
      <c r="GR16">
        <v>0</v>
      </c>
      <c r="GS16">
        <v>596</v>
      </c>
      <c r="GT16">
        <v>907</v>
      </c>
      <c r="GU16">
        <v>1275</v>
      </c>
      <c r="GV16">
        <v>1644</v>
      </c>
      <c r="GW16">
        <v>2010</v>
      </c>
      <c r="GX16">
        <v>2390</v>
      </c>
      <c r="GY16">
        <v>2753</v>
      </c>
      <c r="GZ16">
        <v>3051</v>
      </c>
      <c r="HA16">
        <v>3391</v>
      </c>
      <c r="HB16">
        <v>3707</v>
      </c>
      <c r="HC16">
        <v>4030</v>
      </c>
      <c r="HD16">
        <v>4291</v>
      </c>
      <c r="HE16">
        <v>4498</v>
      </c>
      <c r="HF16">
        <v>4733</v>
      </c>
      <c r="HG16">
        <v>4957</v>
      </c>
      <c r="HH16">
        <v>5140</v>
      </c>
      <c r="HI16">
        <v>5372</v>
      </c>
      <c r="HJ16">
        <v>5497</v>
      </c>
      <c r="HK16">
        <v>5645</v>
      </c>
      <c r="HL16">
        <v>5759</v>
      </c>
      <c r="HM16">
        <v>5894</v>
      </c>
      <c r="HN16">
        <v>5970</v>
      </c>
      <c r="HO16">
        <v>6033</v>
      </c>
      <c r="HP16">
        <v>6176</v>
      </c>
      <c r="HQ16">
        <v>6232</v>
      </c>
      <c r="HR16">
        <v>6291</v>
      </c>
      <c r="HS16">
        <v>0</v>
      </c>
      <c r="HT16">
        <v>0</v>
      </c>
      <c r="HU16">
        <v>52</v>
      </c>
      <c r="HV16">
        <v>77</v>
      </c>
      <c r="HW16">
        <v>97</v>
      </c>
      <c r="HX16">
        <v>138</v>
      </c>
      <c r="HY16">
        <v>167</v>
      </c>
      <c r="HZ16">
        <v>193</v>
      </c>
      <c r="IA16">
        <v>235</v>
      </c>
      <c r="IB16">
        <v>292</v>
      </c>
      <c r="IC16">
        <v>336</v>
      </c>
      <c r="ID16">
        <v>401</v>
      </c>
      <c r="IE16">
        <v>435</v>
      </c>
      <c r="IF16">
        <v>475</v>
      </c>
      <c r="IG16">
        <v>545</v>
      </c>
      <c r="IH16">
        <v>594</v>
      </c>
      <c r="II16">
        <v>636</v>
      </c>
      <c r="IJ16">
        <v>700</v>
      </c>
      <c r="IK16">
        <v>765</v>
      </c>
      <c r="IL16">
        <v>840</v>
      </c>
      <c r="IM16">
        <v>892</v>
      </c>
      <c r="IN16">
        <v>935</v>
      </c>
      <c r="IO16">
        <v>986</v>
      </c>
      <c r="IP16">
        <v>1028</v>
      </c>
      <c r="IQ16">
        <v>1079</v>
      </c>
      <c r="IR16">
        <v>1097</v>
      </c>
      <c r="IS16">
        <v>1151</v>
      </c>
      <c r="IT16">
        <v>1180</v>
      </c>
      <c r="IU16">
        <v>0</v>
      </c>
      <c r="IV16">
        <v>0</v>
      </c>
      <c r="IW16">
        <v>9</v>
      </c>
      <c r="IX16">
        <v>4</v>
      </c>
      <c r="IY16">
        <v>3</v>
      </c>
      <c r="IZ16">
        <v>6</v>
      </c>
      <c r="JA16">
        <v>7</v>
      </c>
      <c r="JB16">
        <v>9</v>
      </c>
      <c r="JC16">
        <v>9</v>
      </c>
      <c r="JD16">
        <v>15</v>
      </c>
      <c r="JE16">
        <v>13</v>
      </c>
      <c r="JF16">
        <v>10</v>
      </c>
      <c r="JG16">
        <v>16</v>
      </c>
      <c r="JH16">
        <v>12</v>
      </c>
      <c r="JI16">
        <v>20</v>
      </c>
      <c r="JJ16">
        <v>28</v>
      </c>
      <c r="JK16">
        <v>29</v>
      </c>
      <c r="JL16">
        <v>28</v>
      </c>
      <c r="JM16">
        <v>32</v>
      </c>
      <c r="JN16">
        <v>46</v>
      </c>
      <c r="JO16">
        <v>33</v>
      </c>
      <c r="JP16">
        <v>37</v>
      </c>
      <c r="JQ16">
        <v>40</v>
      </c>
      <c r="JR16">
        <v>38</v>
      </c>
      <c r="JS16">
        <v>59</v>
      </c>
      <c r="JT16">
        <v>68</v>
      </c>
      <c r="JU16">
        <v>67</v>
      </c>
      <c r="JV16">
        <v>59</v>
      </c>
      <c r="JW16">
        <v>0</v>
      </c>
      <c r="JX16">
        <v>0</v>
      </c>
      <c r="JY16">
        <v>0</v>
      </c>
      <c r="JZ16">
        <v>11</v>
      </c>
      <c r="KA16">
        <v>18</v>
      </c>
      <c r="KB16">
        <v>27</v>
      </c>
      <c r="KC16">
        <v>36</v>
      </c>
      <c r="KD16">
        <v>52</v>
      </c>
      <c r="KE16">
        <v>79</v>
      </c>
      <c r="KF16">
        <v>109</v>
      </c>
      <c r="KG16">
        <v>148</v>
      </c>
      <c r="KH16">
        <v>174</v>
      </c>
      <c r="KI16">
        <v>201</v>
      </c>
      <c r="KJ16">
        <v>246</v>
      </c>
      <c r="KK16">
        <v>282</v>
      </c>
      <c r="KL16">
        <v>319</v>
      </c>
      <c r="KM16">
        <v>379</v>
      </c>
      <c r="KN16">
        <v>438</v>
      </c>
      <c r="KO16">
        <v>495</v>
      </c>
      <c r="KP16">
        <v>555</v>
      </c>
      <c r="KQ16">
        <v>631</v>
      </c>
      <c r="KR16">
        <v>697</v>
      </c>
      <c r="KS16">
        <v>772</v>
      </c>
      <c r="KT16">
        <v>854</v>
      </c>
      <c r="KU16">
        <v>917</v>
      </c>
      <c r="KV16">
        <v>997</v>
      </c>
      <c r="KW16">
        <v>1089</v>
      </c>
      <c r="KX16">
        <v>1201</v>
      </c>
      <c r="KY16">
        <v>0</v>
      </c>
      <c r="KZ16">
        <v>0</v>
      </c>
      <c r="LA16">
        <v>0</v>
      </c>
      <c r="LB16">
        <v>238</v>
      </c>
      <c r="LC16">
        <v>466</v>
      </c>
      <c r="LD16">
        <v>678</v>
      </c>
      <c r="LE16">
        <v>867</v>
      </c>
      <c r="LF16">
        <v>1090</v>
      </c>
      <c r="LG16">
        <v>1269</v>
      </c>
      <c r="LH16">
        <v>1442</v>
      </c>
      <c r="LI16">
        <v>1596</v>
      </c>
      <c r="LJ16">
        <v>1765</v>
      </c>
      <c r="LK16">
        <v>1942</v>
      </c>
      <c r="LL16">
        <v>2125</v>
      </c>
      <c r="LM16">
        <v>2273</v>
      </c>
      <c r="LN16">
        <v>2434</v>
      </c>
      <c r="LO16">
        <v>2593</v>
      </c>
      <c r="LP16">
        <v>2743</v>
      </c>
      <c r="LQ16">
        <v>2898</v>
      </c>
      <c r="LR16">
        <v>3053</v>
      </c>
      <c r="LS16">
        <v>3205</v>
      </c>
      <c r="LT16">
        <v>3356</v>
      </c>
      <c r="LU16">
        <v>3492</v>
      </c>
      <c r="LV16">
        <v>3653</v>
      </c>
      <c r="LW16">
        <v>3795</v>
      </c>
      <c r="LX16">
        <v>3955</v>
      </c>
      <c r="LY16">
        <v>4085</v>
      </c>
      <c r="LZ16">
        <v>4203</v>
      </c>
      <c r="MA16">
        <v>0</v>
      </c>
      <c r="MB16">
        <v>0</v>
      </c>
      <c r="MC16">
        <v>1464</v>
      </c>
      <c r="MD16">
        <v>1495</v>
      </c>
      <c r="ME16">
        <v>1527</v>
      </c>
      <c r="MF16">
        <v>1580</v>
      </c>
      <c r="MG16">
        <v>1628</v>
      </c>
      <c r="MH16">
        <v>1683</v>
      </c>
      <c r="MI16">
        <v>1722</v>
      </c>
      <c r="MJ16">
        <v>1786</v>
      </c>
      <c r="MK16">
        <v>1845</v>
      </c>
      <c r="ML16">
        <v>1891</v>
      </c>
      <c r="MM16">
        <v>1926</v>
      </c>
      <c r="MN16">
        <v>1967</v>
      </c>
      <c r="MO16">
        <v>2016</v>
      </c>
      <c r="MP16">
        <v>2073</v>
      </c>
      <c r="MQ16">
        <v>2117</v>
      </c>
      <c r="MR16">
        <v>2154</v>
      </c>
      <c r="MS16">
        <v>2225</v>
      </c>
      <c r="MT16">
        <v>2264</v>
      </c>
      <c r="MU16">
        <v>2324</v>
      </c>
      <c r="MV16">
        <v>2324</v>
      </c>
      <c r="MW16">
        <v>2367</v>
      </c>
      <c r="MX16">
        <v>2374</v>
      </c>
      <c r="MY16">
        <v>2408</v>
      </c>
      <c r="MZ16">
        <v>2431</v>
      </c>
      <c r="NA16">
        <v>2480</v>
      </c>
      <c r="NB16">
        <v>2486</v>
      </c>
      <c r="NC16">
        <v>0</v>
      </c>
      <c r="ND16">
        <v>0</v>
      </c>
      <c r="NE16">
        <v>0</v>
      </c>
      <c r="NF16">
        <v>44</v>
      </c>
      <c r="NG16">
        <v>80</v>
      </c>
      <c r="NH16">
        <v>125</v>
      </c>
      <c r="NI16">
        <v>172</v>
      </c>
      <c r="NJ16">
        <v>209</v>
      </c>
      <c r="NK16">
        <v>257</v>
      </c>
      <c r="NL16">
        <v>305</v>
      </c>
      <c r="NM16">
        <v>358</v>
      </c>
      <c r="NN16">
        <v>410</v>
      </c>
      <c r="NO16">
        <v>466</v>
      </c>
      <c r="NP16">
        <v>535</v>
      </c>
      <c r="NQ16">
        <v>605</v>
      </c>
      <c r="NR16">
        <v>677</v>
      </c>
      <c r="NS16">
        <v>730</v>
      </c>
      <c r="NT16">
        <v>785</v>
      </c>
      <c r="NU16">
        <v>846</v>
      </c>
      <c r="NV16">
        <v>910</v>
      </c>
      <c r="NW16">
        <v>966</v>
      </c>
      <c r="NX16">
        <v>1029</v>
      </c>
      <c r="NY16">
        <v>1080</v>
      </c>
      <c r="NZ16">
        <v>1169</v>
      </c>
      <c r="OA16">
        <v>1252</v>
      </c>
      <c r="OB16">
        <v>1329</v>
      </c>
      <c r="OC16">
        <v>1400</v>
      </c>
      <c r="OD16">
        <v>1488</v>
      </c>
      <c r="OE16">
        <v>0</v>
      </c>
      <c r="OF16">
        <v>0</v>
      </c>
      <c r="OG16">
        <v>2112</v>
      </c>
      <c r="OH16">
        <v>2205</v>
      </c>
      <c r="OI16">
        <v>2310</v>
      </c>
      <c r="OJ16">
        <v>2412</v>
      </c>
      <c r="OK16">
        <v>2500</v>
      </c>
      <c r="OL16">
        <v>2612</v>
      </c>
      <c r="OM16">
        <v>2705</v>
      </c>
      <c r="ON16">
        <v>2805</v>
      </c>
      <c r="OO16">
        <v>2934</v>
      </c>
      <c r="OP16">
        <v>3062</v>
      </c>
      <c r="OQ16">
        <v>3174</v>
      </c>
      <c r="OR16">
        <v>3319</v>
      </c>
      <c r="OS16">
        <v>3413</v>
      </c>
      <c r="OT16">
        <v>3500</v>
      </c>
      <c r="OU16">
        <v>3613</v>
      </c>
      <c r="OV16">
        <v>3698</v>
      </c>
      <c r="OW16">
        <v>3777</v>
      </c>
      <c r="OX16">
        <v>3864</v>
      </c>
      <c r="OY16">
        <v>3931</v>
      </c>
      <c r="OZ16">
        <v>4032</v>
      </c>
      <c r="PA16">
        <v>4114</v>
      </c>
      <c r="PB16">
        <v>4128</v>
      </c>
      <c r="PC16">
        <v>4173</v>
      </c>
      <c r="PD16">
        <v>4243</v>
      </c>
      <c r="PE16">
        <v>4307</v>
      </c>
      <c r="PF16">
        <v>4353</v>
      </c>
      <c r="PG16">
        <v>0</v>
      </c>
      <c r="PH16">
        <v>0</v>
      </c>
      <c r="PI16">
        <v>0</v>
      </c>
      <c r="PJ16">
        <v>47</v>
      </c>
      <c r="PK16">
        <v>94</v>
      </c>
      <c r="PL16">
        <v>151</v>
      </c>
      <c r="PM16">
        <v>209</v>
      </c>
      <c r="PN16">
        <v>257</v>
      </c>
      <c r="PO16">
        <v>321</v>
      </c>
      <c r="PP16">
        <v>376</v>
      </c>
      <c r="PQ16">
        <v>441</v>
      </c>
      <c r="PR16">
        <v>519</v>
      </c>
      <c r="PS16">
        <v>588</v>
      </c>
      <c r="PT16">
        <v>647</v>
      </c>
      <c r="PU16">
        <v>727</v>
      </c>
      <c r="PV16">
        <v>804</v>
      </c>
      <c r="PW16">
        <v>885</v>
      </c>
      <c r="PX16">
        <v>976</v>
      </c>
      <c r="PY16">
        <v>1064</v>
      </c>
      <c r="PZ16">
        <v>1161</v>
      </c>
      <c r="QA16">
        <v>1250</v>
      </c>
      <c r="QB16">
        <v>1350</v>
      </c>
      <c r="QC16">
        <v>1436</v>
      </c>
      <c r="QD16">
        <v>1547</v>
      </c>
      <c r="QE16">
        <v>1643</v>
      </c>
      <c r="QF16">
        <v>1750</v>
      </c>
      <c r="QG16">
        <v>1852</v>
      </c>
      <c r="QH16">
        <v>1959</v>
      </c>
      <c r="QI16">
        <v>0</v>
      </c>
      <c r="QJ16">
        <v>0</v>
      </c>
      <c r="QK16">
        <v>7407</v>
      </c>
      <c r="QL16">
        <v>7872</v>
      </c>
      <c r="QM16">
        <v>8199</v>
      </c>
      <c r="QN16">
        <v>8365</v>
      </c>
      <c r="QO16">
        <v>8460</v>
      </c>
      <c r="QP16">
        <v>8462</v>
      </c>
      <c r="QQ16">
        <v>8399</v>
      </c>
      <c r="QR16">
        <v>8440</v>
      </c>
      <c r="QS16">
        <v>8404</v>
      </c>
      <c r="QT16">
        <v>8358</v>
      </c>
      <c r="QU16">
        <v>8348</v>
      </c>
      <c r="QV16">
        <v>8272</v>
      </c>
      <c r="QW16">
        <v>8230</v>
      </c>
      <c r="QX16">
        <v>8206</v>
      </c>
      <c r="QY16">
        <v>8154</v>
      </c>
      <c r="QZ16">
        <v>8108</v>
      </c>
      <c r="RA16">
        <v>8099</v>
      </c>
      <c r="RB16">
        <v>8087</v>
      </c>
      <c r="RC16">
        <v>8071</v>
      </c>
      <c r="RD16">
        <v>8056</v>
      </c>
      <c r="RE16">
        <v>8106</v>
      </c>
      <c r="RF16">
        <v>8063</v>
      </c>
      <c r="RG16">
        <v>8056</v>
      </c>
      <c r="RH16">
        <v>8094</v>
      </c>
      <c r="RI16">
        <v>8062</v>
      </c>
      <c r="RJ16">
        <v>8097</v>
      </c>
      <c r="RK16">
        <v>0</v>
      </c>
      <c r="RL16">
        <v>0</v>
      </c>
      <c r="RM16">
        <v>8538</v>
      </c>
      <c r="RN16">
        <v>8674</v>
      </c>
      <c r="RO16">
        <v>8868</v>
      </c>
      <c r="RP16">
        <v>9068</v>
      </c>
      <c r="RQ16">
        <v>9270</v>
      </c>
      <c r="RR16">
        <v>9470</v>
      </c>
      <c r="RS16">
        <v>9656</v>
      </c>
      <c r="RT16">
        <v>9838</v>
      </c>
      <c r="RU16">
        <v>10051</v>
      </c>
      <c r="RV16">
        <v>10259</v>
      </c>
      <c r="RW16">
        <v>10404</v>
      </c>
      <c r="RX16">
        <v>10564</v>
      </c>
      <c r="RY16">
        <v>10706</v>
      </c>
      <c r="RZ16">
        <v>10824</v>
      </c>
      <c r="SA16">
        <v>10898</v>
      </c>
      <c r="SB16">
        <v>10996</v>
      </c>
      <c r="SC16">
        <v>11100</v>
      </c>
      <c r="SD16">
        <v>11157</v>
      </c>
      <c r="SE16">
        <v>11203</v>
      </c>
      <c r="SF16">
        <v>11234</v>
      </c>
      <c r="SG16">
        <v>11278</v>
      </c>
      <c r="SH16">
        <v>11312</v>
      </c>
      <c r="SI16">
        <v>11350</v>
      </c>
      <c r="SJ16">
        <v>11324</v>
      </c>
      <c r="SK16">
        <v>11374</v>
      </c>
      <c r="SL16">
        <v>11343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568447.46329999994</v>
      </c>
      <c r="SU16">
        <v>559600.58499999996</v>
      </c>
      <c r="SV16">
        <v>554887.45880000002</v>
      </c>
      <c r="SW16">
        <v>543465.21039999998</v>
      </c>
      <c r="SX16">
        <v>529844.83589999995</v>
      </c>
      <c r="SY16">
        <v>515961.17950000003</v>
      </c>
      <c r="SZ16">
        <v>503766.90899999999</v>
      </c>
      <c r="TA16">
        <v>489767.84710000001</v>
      </c>
      <c r="TB16">
        <v>475012.1617</v>
      </c>
      <c r="TC16">
        <v>459483.29859999998</v>
      </c>
      <c r="TD16">
        <v>444456.05940000003</v>
      </c>
      <c r="TE16">
        <v>427070.91580000002</v>
      </c>
      <c r="TF16">
        <v>412452.4877</v>
      </c>
      <c r="TG16">
        <v>399686.95649999997</v>
      </c>
      <c r="TH16">
        <v>388091.24129999999</v>
      </c>
      <c r="TI16">
        <v>375945.48080000002</v>
      </c>
      <c r="TJ16">
        <v>362714.9278</v>
      </c>
      <c r="TK16">
        <v>352025.08</v>
      </c>
      <c r="TL16">
        <v>339987.21250000002</v>
      </c>
      <c r="TM16">
        <v>329218.30839999998</v>
      </c>
      <c r="TN16">
        <v>318444.19689999998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728002.00829999999</v>
      </c>
      <c r="TW16">
        <v>814148.56759999995</v>
      </c>
      <c r="TX16">
        <v>875996.62849999999</v>
      </c>
      <c r="TY16">
        <v>945258.93700000003</v>
      </c>
      <c r="TZ16">
        <v>1000000</v>
      </c>
      <c r="UA16">
        <v>1060000</v>
      </c>
      <c r="UB16">
        <v>1090000</v>
      </c>
      <c r="UC16">
        <v>1110000</v>
      </c>
      <c r="UD16">
        <v>1140000</v>
      </c>
      <c r="UE16">
        <v>1160000</v>
      </c>
      <c r="UF16">
        <v>1160000</v>
      </c>
      <c r="UG16">
        <v>1180000</v>
      </c>
      <c r="UH16">
        <v>1170000</v>
      </c>
      <c r="UI16">
        <v>1170000</v>
      </c>
      <c r="UJ16">
        <v>1160000</v>
      </c>
      <c r="UK16">
        <v>1150000</v>
      </c>
      <c r="UL16">
        <v>1130000</v>
      </c>
      <c r="UM16">
        <v>1110000</v>
      </c>
      <c r="UN16">
        <v>1110000</v>
      </c>
      <c r="UO16">
        <v>1080000</v>
      </c>
      <c r="UP16">
        <v>1060000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801483.74899999995</v>
      </c>
      <c r="UY16">
        <v>947475.63260000001</v>
      </c>
      <c r="UZ16">
        <v>1140000</v>
      </c>
      <c r="VA16">
        <v>1280000</v>
      </c>
      <c r="VB16">
        <v>1480000</v>
      </c>
      <c r="VC16">
        <v>1560000</v>
      </c>
      <c r="VD16">
        <v>1650000</v>
      </c>
      <c r="VE16">
        <v>1840000</v>
      </c>
      <c r="VF16">
        <v>1950000</v>
      </c>
      <c r="VG16">
        <v>2020000</v>
      </c>
      <c r="VH16">
        <v>2160000</v>
      </c>
      <c r="VI16">
        <v>2300000</v>
      </c>
      <c r="VJ16">
        <v>2450000</v>
      </c>
      <c r="VK16">
        <v>2520000</v>
      </c>
      <c r="VL16">
        <v>2570000</v>
      </c>
      <c r="VM16">
        <v>2630000</v>
      </c>
      <c r="VN16">
        <v>2660000</v>
      </c>
      <c r="VO16">
        <v>2710000</v>
      </c>
      <c r="VP16">
        <v>2680000</v>
      </c>
      <c r="VQ16">
        <v>2730000</v>
      </c>
      <c r="VR16">
        <v>2710000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510284.90830000001</v>
      </c>
      <c r="WA16">
        <v>495422.24109999998</v>
      </c>
      <c r="WB16">
        <v>801654.11179999996</v>
      </c>
      <c r="WC16">
        <v>674530.96790000005</v>
      </c>
      <c r="WD16">
        <v>503757.25760000001</v>
      </c>
      <c r="WE16">
        <v>782535.54570000002</v>
      </c>
      <c r="WF16">
        <v>569807.4362</v>
      </c>
      <c r="WG16">
        <v>922018.50520000001</v>
      </c>
      <c r="WH16">
        <v>1250000</v>
      </c>
      <c r="WI16">
        <v>1260000</v>
      </c>
      <c r="WJ16">
        <v>1180000</v>
      </c>
      <c r="WK16">
        <v>1310000</v>
      </c>
      <c r="WL16">
        <v>1830000</v>
      </c>
      <c r="WM16">
        <v>1270000</v>
      </c>
      <c r="WN16">
        <v>1390000</v>
      </c>
      <c r="WO16">
        <v>1460000</v>
      </c>
      <c r="WP16">
        <v>1340000</v>
      </c>
      <c r="WQ16">
        <v>2020000</v>
      </c>
      <c r="WR16">
        <v>2260000</v>
      </c>
      <c r="WS16">
        <v>2170000</v>
      </c>
      <c r="WT16">
        <v>1850000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41700000</v>
      </c>
      <c r="ZG16">
        <v>41400000</v>
      </c>
      <c r="ZH16">
        <v>41700000</v>
      </c>
      <c r="ZI16">
        <v>41800000</v>
      </c>
      <c r="ZJ16">
        <v>41600000</v>
      </c>
      <c r="ZK16">
        <v>41200000</v>
      </c>
      <c r="ZL16">
        <v>40800000</v>
      </c>
      <c r="ZM16">
        <v>40600000</v>
      </c>
      <c r="ZN16">
        <v>40500000</v>
      </c>
      <c r="ZO16">
        <v>40200000</v>
      </c>
      <c r="ZP16">
        <v>39700000</v>
      </c>
      <c r="ZQ16">
        <v>39800000</v>
      </c>
      <c r="ZR16">
        <v>39300000</v>
      </c>
      <c r="ZS16">
        <v>39200000</v>
      </c>
      <c r="ZT16">
        <v>38100000</v>
      </c>
      <c r="ZU16">
        <v>37600000</v>
      </c>
      <c r="ZV16">
        <v>36600000</v>
      </c>
      <c r="ZW16">
        <v>36100000</v>
      </c>
      <c r="ZX16">
        <v>35400000</v>
      </c>
      <c r="ZY16">
        <v>35000000</v>
      </c>
      <c r="ZZ16">
        <v>34100000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26100000</v>
      </c>
      <c r="ABK16">
        <v>26300000</v>
      </c>
      <c r="ABL16">
        <v>26500000</v>
      </c>
      <c r="ABM16">
        <v>26900000</v>
      </c>
      <c r="ABN16">
        <v>27200000</v>
      </c>
      <c r="ABO16">
        <v>27400000</v>
      </c>
      <c r="ABP16">
        <v>27800000</v>
      </c>
      <c r="ABQ16">
        <v>27800000</v>
      </c>
      <c r="ABR16">
        <v>27700000</v>
      </c>
      <c r="ABS16">
        <v>27700000</v>
      </c>
      <c r="ABT16">
        <v>27500000</v>
      </c>
      <c r="ABU16">
        <v>27300000</v>
      </c>
      <c r="ABV16">
        <v>27100000</v>
      </c>
      <c r="ABW16">
        <v>26800000</v>
      </c>
      <c r="ABX16">
        <v>26700000</v>
      </c>
      <c r="ABY16">
        <v>26400000</v>
      </c>
      <c r="ABZ16">
        <v>25700000</v>
      </c>
      <c r="ACA16">
        <v>25300000</v>
      </c>
      <c r="ACB16">
        <v>24900000</v>
      </c>
      <c r="ACC16">
        <v>24600000</v>
      </c>
      <c r="ACD16">
        <v>24100000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4070000</v>
      </c>
      <c r="ADO16">
        <v>3920000</v>
      </c>
      <c r="ADP16">
        <v>3830000</v>
      </c>
      <c r="ADQ16">
        <v>3700000</v>
      </c>
      <c r="ADR16">
        <v>3570000</v>
      </c>
      <c r="ADS16">
        <v>3460000</v>
      </c>
      <c r="ADT16">
        <v>3330000</v>
      </c>
      <c r="ADU16">
        <v>3220000</v>
      </c>
      <c r="ADV16">
        <v>3110000</v>
      </c>
      <c r="ADW16">
        <v>3000000</v>
      </c>
      <c r="ADX16">
        <v>2900000</v>
      </c>
      <c r="ADY16">
        <v>2810000</v>
      </c>
      <c r="ADZ16">
        <v>2730000</v>
      </c>
      <c r="AEA16">
        <v>2640000</v>
      </c>
      <c r="AEB16">
        <v>2560000</v>
      </c>
      <c r="AEC16">
        <v>2500000</v>
      </c>
      <c r="AED16">
        <v>2420000</v>
      </c>
      <c r="AEE16">
        <v>2340000</v>
      </c>
      <c r="AEF16">
        <v>2290000</v>
      </c>
      <c r="AEG16">
        <v>2210000</v>
      </c>
      <c r="AEH16">
        <v>2160000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6460000</v>
      </c>
      <c r="AEQ16">
        <v>6400000</v>
      </c>
      <c r="AER16">
        <v>6330000</v>
      </c>
      <c r="AES16">
        <v>6280000</v>
      </c>
      <c r="AET16">
        <v>6220000</v>
      </c>
      <c r="AEU16">
        <v>6130000</v>
      </c>
      <c r="AEV16">
        <v>6040000</v>
      </c>
      <c r="AEW16">
        <v>5940000</v>
      </c>
      <c r="AEX16">
        <v>5830000</v>
      </c>
      <c r="AEY16">
        <v>5700000</v>
      </c>
      <c r="AEZ16">
        <v>5590000</v>
      </c>
      <c r="AFA16">
        <v>5470000</v>
      </c>
      <c r="AFB16">
        <v>5340000</v>
      </c>
      <c r="AFC16">
        <v>5210000</v>
      </c>
      <c r="AFD16">
        <v>5070000</v>
      </c>
      <c r="AFE16">
        <v>4940000</v>
      </c>
      <c r="AFF16">
        <v>4810000</v>
      </c>
      <c r="AFG16">
        <v>4690000</v>
      </c>
      <c r="AFH16">
        <v>4540000</v>
      </c>
      <c r="AFI16">
        <v>4430000</v>
      </c>
      <c r="AFJ16">
        <v>4290000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382.32561379999999</v>
      </c>
      <c r="AGU16">
        <v>427.56729689999997</v>
      </c>
      <c r="AGV16">
        <v>460.04811100000001</v>
      </c>
      <c r="AGW16">
        <v>496.42267349999997</v>
      </c>
      <c r="AGX16">
        <v>526.8769274</v>
      </c>
      <c r="AGY16">
        <v>556.10194769999998</v>
      </c>
      <c r="AGZ16">
        <v>574.87134289999995</v>
      </c>
      <c r="AHA16">
        <v>585.05186979999996</v>
      </c>
      <c r="AHB16">
        <v>597.68753749999996</v>
      </c>
      <c r="AHC16">
        <v>607.74219500000004</v>
      </c>
      <c r="AHD16">
        <v>611.8237977</v>
      </c>
      <c r="AHE16">
        <v>620.81474849999995</v>
      </c>
      <c r="AHF16">
        <v>616.75763440000003</v>
      </c>
      <c r="AHG16">
        <v>614.91561079999997</v>
      </c>
      <c r="AHH16">
        <v>609.0618905</v>
      </c>
      <c r="AHI16">
        <v>605.18374489999997</v>
      </c>
      <c r="AHJ16">
        <v>595.13326979999999</v>
      </c>
      <c r="AHK16">
        <v>583.89667050000003</v>
      </c>
      <c r="AHL16">
        <v>580.32694570000001</v>
      </c>
      <c r="AHM16">
        <v>568.53298789999997</v>
      </c>
      <c r="AHN16">
        <v>557.19945710000002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52.635668410000001</v>
      </c>
      <c r="AHW16">
        <v>62.22336172</v>
      </c>
      <c r="AHX16">
        <v>75.063919119999994</v>
      </c>
      <c r="AHY16">
        <v>83.859146249999995</v>
      </c>
      <c r="AHZ16">
        <v>97.166891019999994</v>
      </c>
      <c r="AIA16">
        <v>102.3354178</v>
      </c>
      <c r="AIB16">
        <v>108.49084569999999</v>
      </c>
      <c r="AIC16">
        <v>120.8533693</v>
      </c>
      <c r="AID16">
        <v>127.8826069</v>
      </c>
      <c r="AIE16">
        <v>132.9367101</v>
      </c>
      <c r="AIF16">
        <v>142.05241659999999</v>
      </c>
      <c r="AIG16">
        <v>150.72135739999999</v>
      </c>
      <c r="AIH16">
        <v>160.67763210000001</v>
      </c>
      <c r="AII16">
        <v>165.65470160000001</v>
      </c>
      <c r="AIJ16">
        <v>168.5828138</v>
      </c>
      <c r="AIK16">
        <v>172.600233</v>
      </c>
      <c r="AIL16">
        <v>174.71104149999999</v>
      </c>
      <c r="AIM16">
        <v>178.037488</v>
      </c>
      <c r="AIN16">
        <v>175.7354655</v>
      </c>
      <c r="AIO16">
        <v>179.01560380000001</v>
      </c>
      <c r="AIP16">
        <v>178.18057110000001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2.7986012009999999</v>
      </c>
      <c r="AIY16">
        <v>2.7170885440000001</v>
      </c>
      <c r="AIZ16">
        <v>4.3965834050000003</v>
      </c>
      <c r="AJA16">
        <v>3.699390567</v>
      </c>
      <c r="AJB16">
        <v>2.762801021</v>
      </c>
      <c r="AJC16">
        <v>4.2917297420000002</v>
      </c>
      <c r="AJD16">
        <v>3.125045928</v>
      </c>
      <c r="AJE16">
        <v>5.0567086220000004</v>
      </c>
      <c r="AJF16">
        <v>6.8731961850000003</v>
      </c>
      <c r="AJG16">
        <v>6.9113276480000003</v>
      </c>
      <c r="AJH16">
        <v>6.4786466069999999</v>
      </c>
      <c r="AJI16">
        <v>7.1885121850000004</v>
      </c>
      <c r="AJJ16">
        <v>10.03251094</v>
      </c>
      <c r="AJK16">
        <v>6.9876078709999998</v>
      </c>
      <c r="AJL16">
        <v>7.6063986830000001</v>
      </c>
      <c r="AJM16">
        <v>7.9836249629999996</v>
      </c>
      <c r="AJN16">
        <v>7.3635375869999997</v>
      </c>
      <c r="AJO16">
        <v>11.099865039999999</v>
      </c>
      <c r="AJP16">
        <v>12.420451249999999</v>
      </c>
      <c r="AJQ16">
        <v>11.88135685</v>
      </c>
      <c r="AJR16">
        <v>10.15794891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284.700605</v>
      </c>
      <c r="AKA16">
        <v>386.96103429999999</v>
      </c>
      <c r="AKB16">
        <v>376.18361279999999</v>
      </c>
      <c r="AKC16">
        <v>565.4887354</v>
      </c>
      <c r="AKD16">
        <v>384.55253110000001</v>
      </c>
      <c r="AKE16">
        <v>394.91643379999999</v>
      </c>
      <c r="AKF16">
        <v>539.81716610000001</v>
      </c>
      <c r="AKG16">
        <v>493.26168389999998</v>
      </c>
      <c r="AKH16">
        <v>412.61880710000003</v>
      </c>
      <c r="AKI16">
        <v>687.68536159999996</v>
      </c>
      <c r="AKJ16">
        <v>638.14749470000004</v>
      </c>
      <c r="AKK16">
        <v>661.5296396</v>
      </c>
      <c r="AKL16">
        <v>648.24691940000002</v>
      </c>
      <c r="AKM16">
        <v>772.22078480000005</v>
      </c>
      <c r="AKN16">
        <v>592.72890240000004</v>
      </c>
      <c r="AKO16">
        <v>650.19851100000005</v>
      </c>
      <c r="AKP16">
        <v>684.71006850000003</v>
      </c>
      <c r="AKQ16">
        <v>543.17300569999998</v>
      </c>
      <c r="AKR16">
        <v>684.03478319999999</v>
      </c>
      <c r="AKS16">
        <v>703.65167589999999</v>
      </c>
      <c r="AKT16">
        <v>821.92472959999998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132.00959</v>
      </c>
      <c r="AME16">
        <v>131.13459779999999</v>
      </c>
      <c r="AMF16">
        <v>132.04694910000001</v>
      </c>
      <c r="AMG16">
        <v>132.43600230000001</v>
      </c>
      <c r="AMH16">
        <v>131.78439779999999</v>
      </c>
      <c r="AMI16">
        <v>130.31413499999999</v>
      </c>
      <c r="AMJ16">
        <v>129.21185990000001</v>
      </c>
      <c r="AMK16">
        <v>128.57345699999999</v>
      </c>
      <c r="AML16">
        <v>128.35797909999999</v>
      </c>
      <c r="AMM16">
        <v>127.2644784</v>
      </c>
      <c r="AMN16">
        <v>125.7172343</v>
      </c>
      <c r="AMO16">
        <v>126.0787545</v>
      </c>
      <c r="AMP16">
        <v>124.5521109</v>
      </c>
      <c r="AMQ16">
        <v>124.1290892</v>
      </c>
      <c r="AMR16">
        <v>120.51367879999999</v>
      </c>
      <c r="AMS16">
        <v>119.1684398</v>
      </c>
      <c r="AMT16">
        <v>116.0396701</v>
      </c>
      <c r="AMU16">
        <v>114.2733683</v>
      </c>
      <c r="AMV16">
        <v>112.0047086</v>
      </c>
      <c r="AMW16">
        <v>110.9342822</v>
      </c>
      <c r="AMX16">
        <v>107.96375879999999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275.55964660000001</v>
      </c>
      <c r="ANG16">
        <v>326.99595310000001</v>
      </c>
      <c r="ANH16">
        <v>298.58904139999999</v>
      </c>
      <c r="ANI16">
        <v>319.1386708</v>
      </c>
      <c r="ANJ16">
        <v>263.98931110000001</v>
      </c>
      <c r="ANK16">
        <v>293.94306899999998</v>
      </c>
      <c r="ANL16">
        <v>428.72698650000001</v>
      </c>
      <c r="ANM16">
        <v>379.87372909999999</v>
      </c>
      <c r="ANN16">
        <v>365.28078979999998</v>
      </c>
      <c r="ANO16">
        <v>258.98143549999998</v>
      </c>
      <c r="ANP16">
        <v>279.23110839999998</v>
      </c>
      <c r="ANQ16">
        <v>224.83256370000001</v>
      </c>
      <c r="ANR16">
        <v>242.29198479999999</v>
      </c>
      <c r="ANS16">
        <v>210.69908150000001</v>
      </c>
      <c r="ANT16">
        <v>237.8915216</v>
      </c>
      <c r="ANU16">
        <v>166.35632519999999</v>
      </c>
      <c r="ANV16">
        <v>318.74814750000002</v>
      </c>
      <c r="ANW16">
        <v>290.66192660000002</v>
      </c>
      <c r="ANX16">
        <v>228.3547088</v>
      </c>
      <c r="ANY16">
        <v>207.07635959999999</v>
      </c>
      <c r="ANZ16">
        <v>267.48565230000003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43.044095249999998</v>
      </c>
      <c r="AOI16">
        <v>43.278326190000001</v>
      </c>
      <c r="AOJ16">
        <v>43.571130400000001</v>
      </c>
      <c r="AOK16">
        <v>44.247511070000002</v>
      </c>
      <c r="AOL16">
        <v>44.832886240000001</v>
      </c>
      <c r="AOM16">
        <v>45.119181240000003</v>
      </c>
      <c r="AON16">
        <v>45.806205310000003</v>
      </c>
      <c r="AOO16">
        <v>45.731571600000002</v>
      </c>
      <c r="AOP16">
        <v>45.531363689999999</v>
      </c>
      <c r="AOQ16">
        <v>45.63240416</v>
      </c>
      <c r="AOR16">
        <v>45.345591460000001</v>
      </c>
      <c r="AOS16">
        <v>44.96534441</v>
      </c>
      <c r="AOT16">
        <v>44.661245710000003</v>
      </c>
      <c r="AOU16">
        <v>44.112282880000002</v>
      </c>
      <c r="AOV16">
        <v>43.927833919999998</v>
      </c>
      <c r="AOW16">
        <v>43.515735460000002</v>
      </c>
      <c r="AOX16">
        <v>42.392058370000001</v>
      </c>
      <c r="AOY16">
        <v>41.606001069999998</v>
      </c>
      <c r="AOZ16">
        <v>41.07176801</v>
      </c>
      <c r="APA16">
        <v>40.476971740000003</v>
      </c>
      <c r="APB16">
        <v>39.717745090000001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494.54654190000002</v>
      </c>
      <c r="APK16">
        <v>564.07885839999994</v>
      </c>
      <c r="APL16">
        <v>565.39940769999998</v>
      </c>
      <c r="APM16">
        <v>550.99746400000004</v>
      </c>
      <c r="APN16">
        <v>729.09356720000005</v>
      </c>
      <c r="APO16">
        <v>556.46708379999995</v>
      </c>
      <c r="APP16">
        <v>499.29325130000001</v>
      </c>
      <c r="APQ16">
        <v>625.59733979999999</v>
      </c>
      <c r="APR16">
        <v>562.41093069999999</v>
      </c>
      <c r="APS16">
        <v>618.87416919999998</v>
      </c>
      <c r="APT16">
        <v>612.26864109999997</v>
      </c>
      <c r="APU16">
        <v>584.5030792</v>
      </c>
      <c r="APV16">
        <v>688.88620760000003</v>
      </c>
      <c r="APW16">
        <v>569.55060300000002</v>
      </c>
      <c r="APX16">
        <v>630.65211169999998</v>
      </c>
      <c r="APY16">
        <v>537.36751670000001</v>
      </c>
      <c r="APZ16">
        <v>646.48344480000003</v>
      </c>
      <c r="AQA16">
        <v>534.48798999999997</v>
      </c>
      <c r="AQB16">
        <v>576.4453962</v>
      </c>
      <c r="AQC16">
        <v>509.82052529999999</v>
      </c>
      <c r="AQD16">
        <v>555.1447005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173.98363509999999</v>
      </c>
      <c r="ARO16">
        <v>172.23382789999999</v>
      </c>
      <c r="ARP16">
        <v>170.3690848</v>
      </c>
      <c r="ARQ16">
        <v>168.98806010000001</v>
      </c>
      <c r="ARR16">
        <v>167.4613363</v>
      </c>
      <c r="ARS16">
        <v>164.88177020000001</v>
      </c>
      <c r="ART16">
        <v>162.54120159999999</v>
      </c>
      <c r="ARU16">
        <v>159.92821409999999</v>
      </c>
      <c r="ARV16">
        <v>156.9814758</v>
      </c>
      <c r="ARW16">
        <v>153.45116949999999</v>
      </c>
      <c r="ARX16">
        <v>150.32143249999999</v>
      </c>
      <c r="ARY16">
        <v>147.32346630000001</v>
      </c>
      <c r="ARZ16">
        <v>143.7669827</v>
      </c>
      <c r="ASA16">
        <v>140.15507769999999</v>
      </c>
      <c r="ASB16">
        <v>136.44942040000001</v>
      </c>
      <c r="ASC16">
        <v>132.99402850000001</v>
      </c>
      <c r="ASD16">
        <v>129.5096777</v>
      </c>
      <c r="ASE16">
        <v>126.15993690000001</v>
      </c>
      <c r="ASF16">
        <v>122.2047924</v>
      </c>
      <c r="ASG16">
        <v>119.1692966</v>
      </c>
      <c r="ASH16">
        <v>115.3830088</v>
      </c>
    </row>
    <row r="17" spans="1:1178" x14ac:dyDescent="0.25">
      <c r="A17">
        <v>13</v>
      </c>
      <c r="B17">
        <v>22400</v>
      </c>
      <c r="C17">
        <v>0</v>
      </c>
      <c r="D17">
        <v>0</v>
      </c>
      <c r="E17">
        <v>0</v>
      </c>
      <c r="F17">
        <v>326</v>
      </c>
      <c r="G17">
        <v>273</v>
      </c>
      <c r="H17">
        <v>277</v>
      </c>
      <c r="I17">
        <v>282</v>
      </c>
      <c r="J17">
        <v>300</v>
      </c>
      <c r="K17">
        <v>315</v>
      </c>
      <c r="L17">
        <v>290</v>
      </c>
      <c r="M17">
        <v>269</v>
      </c>
      <c r="N17">
        <v>329</v>
      </c>
      <c r="O17">
        <v>297</v>
      </c>
      <c r="P17">
        <v>303</v>
      </c>
      <c r="Q17">
        <v>286</v>
      </c>
      <c r="R17">
        <v>270</v>
      </c>
      <c r="S17">
        <v>266</v>
      </c>
      <c r="T17">
        <v>274</v>
      </c>
      <c r="U17">
        <v>265</v>
      </c>
      <c r="V17">
        <v>244</v>
      </c>
      <c r="W17">
        <v>262</v>
      </c>
      <c r="X17">
        <v>289</v>
      </c>
      <c r="Y17">
        <v>275</v>
      </c>
      <c r="Z17">
        <v>259</v>
      </c>
      <c r="AA17">
        <v>247</v>
      </c>
      <c r="AB17">
        <v>258</v>
      </c>
      <c r="AC17">
        <v>324</v>
      </c>
      <c r="AD17">
        <v>277</v>
      </c>
      <c r="AE17">
        <v>0</v>
      </c>
      <c r="AF17">
        <v>0</v>
      </c>
      <c r="AG17">
        <v>0</v>
      </c>
      <c r="AH17">
        <v>73</v>
      </c>
      <c r="AI17">
        <v>74</v>
      </c>
      <c r="AJ17">
        <v>80</v>
      </c>
      <c r="AK17">
        <v>80</v>
      </c>
      <c r="AL17">
        <v>86</v>
      </c>
      <c r="AM17">
        <v>71</v>
      </c>
      <c r="AN17">
        <v>106</v>
      </c>
      <c r="AO17">
        <v>94</v>
      </c>
      <c r="AP17">
        <v>93</v>
      </c>
      <c r="AQ17">
        <v>100</v>
      </c>
      <c r="AR17">
        <v>98</v>
      </c>
      <c r="AS17">
        <v>134</v>
      </c>
      <c r="AT17">
        <v>105</v>
      </c>
      <c r="AU17">
        <v>130</v>
      </c>
      <c r="AV17">
        <v>145</v>
      </c>
      <c r="AW17">
        <v>127</v>
      </c>
      <c r="AX17">
        <v>125</v>
      </c>
      <c r="AY17">
        <v>140</v>
      </c>
      <c r="AZ17">
        <v>148</v>
      </c>
      <c r="BA17">
        <v>137</v>
      </c>
      <c r="BB17">
        <v>156</v>
      </c>
      <c r="BC17">
        <v>141</v>
      </c>
      <c r="BD17">
        <v>151</v>
      </c>
      <c r="BE17">
        <v>142</v>
      </c>
      <c r="BF17">
        <v>169</v>
      </c>
      <c r="BG17">
        <v>0</v>
      </c>
      <c r="BH17">
        <v>0</v>
      </c>
      <c r="BI17">
        <v>0</v>
      </c>
      <c r="BJ17">
        <v>176</v>
      </c>
      <c r="BK17">
        <v>150</v>
      </c>
      <c r="BL17">
        <v>151</v>
      </c>
      <c r="BM17">
        <v>176</v>
      </c>
      <c r="BN17">
        <v>149</v>
      </c>
      <c r="BO17">
        <v>169</v>
      </c>
      <c r="BP17">
        <v>150</v>
      </c>
      <c r="BQ17">
        <v>146</v>
      </c>
      <c r="BR17">
        <v>179</v>
      </c>
      <c r="BS17">
        <v>151</v>
      </c>
      <c r="BT17">
        <v>164</v>
      </c>
      <c r="BU17">
        <v>160</v>
      </c>
      <c r="BV17">
        <v>165</v>
      </c>
      <c r="BW17">
        <v>166</v>
      </c>
      <c r="BX17">
        <v>178</v>
      </c>
      <c r="BY17">
        <v>184</v>
      </c>
      <c r="BZ17">
        <v>164</v>
      </c>
      <c r="CA17">
        <v>177</v>
      </c>
      <c r="CB17">
        <v>155</v>
      </c>
      <c r="CC17">
        <v>202</v>
      </c>
      <c r="CD17">
        <v>184</v>
      </c>
      <c r="CE17">
        <v>174</v>
      </c>
      <c r="CF17">
        <v>193</v>
      </c>
      <c r="CG17">
        <v>159</v>
      </c>
      <c r="CH17">
        <v>158</v>
      </c>
      <c r="CI17">
        <v>0</v>
      </c>
      <c r="CJ17">
        <v>0</v>
      </c>
      <c r="CK17">
        <v>0</v>
      </c>
      <c r="CL17">
        <v>33</v>
      </c>
      <c r="CM17">
        <v>29</v>
      </c>
      <c r="CN17">
        <v>33</v>
      </c>
      <c r="CO17">
        <v>34</v>
      </c>
      <c r="CP17">
        <v>44</v>
      </c>
      <c r="CQ17">
        <v>35</v>
      </c>
      <c r="CR17">
        <v>37</v>
      </c>
      <c r="CS17">
        <v>34</v>
      </c>
      <c r="CT17">
        <v>37</v>
      </c>
      <c r="CU17">
        <v>40</v>
      </c>
      <c r="CV17">
        <v>43</v>
      </c>
      <c r="CW17">
        <v>54</v>
      </c>
      <c r="CX17">
        <v>43</v>
      </c>
      <c r="CY17">
        <v>49</v>
      </c>
      <c r="CZ17">
        <v>55</v>
      </c>
      <c r="DA17">
        <v>41</v>
      </c>
      <c r="DB17">
        <v>46</v>
      </c>
      <c r="DC17">
        <v>43</v>
      </c>
      <c r="DD17">
        <v>41</v>
      </c>
      <c r="DE17">
        <v>49</v>
      </c>
      <c r="DF17">
        <v>47</v>
      </c>
      <c r="DG17">
        <v>56</v>
      </c>
      <c r="DH17">
        <v>50</v>
      </c>
      <c r="DI17">
        <v>44</v>
      </c>
      <c r="DJ17">
        <v>62</v>
      </c>
      <c r="DK17">
        <v>0</v>
      </c>
      <c r="DL17">
        <v>0</v>
      </c>
      <c r="DM17">
        <v>0</v>
      </c>
      <c r="DN17">
        <v>2</v>
      </c>
      <c r="DO17">
        <v>0</v>
      </c>
      <c r="DP17">
        <v>2</v>
      </c>
      <c r="DQ17">
        <v>0</v>
      </c>
      <c r="DR17">
        <v>2</v>
      </c>
      <c r="DS17">
        <v>1</v>
      </c>
      <c r="DT17">
        <v>2</v>
      </c>
      <c r="DU17">
        <v>2</v>
      </c>
      <c r="DV17">
        <v>3</v>
      </c>
      <c r="DW17">
        <v>6</v>
      </c>
      <c r="DX17">
        <v>1</v>
      </c>
      <c r="DY17">
        <v>3</v>
      </c>
      <c r="DZ17">
        <v>3</v>
      </c>
      <c r="EA17">
        <v>3</v>
      </c>
      <c r="EB17">
        <v>3</v>
      </c>
      <c r="EC17">
        <v>3</v>
      </c>
      <c r="ED17">
        <v>5</v>
      </c>
      <c r="EE17">
        <v>2</v>
      </c>
      <c r="EF17">
        <v>2</v>
      </c>
      <c r="EG17">
        <v>7</v>
      </c>
      <c r="EH17">
        <v>6</v>
      </c>
      <c r="EI17">
        <v>9</v>
      </c>
      <c r="EJ17">
        <v>6</v>
      </c>
      <c r="EK17">
        <v>4</v>
      </c>
      <c r="EL17">
        <v>5</v>
      </c>
      <c r="EM17">
        <v>0</v>
      </c>
      <c r="EN17">
        <v>0</v>
      </c>
      <c r="EO17">
        <v>0</v>
      </c>
      <c r="EP17">
        <v>25</v>
      </c>
      <c r="EQ17">
        <v>15</v>
      </c>
      <c r="ER17">
        <v>10</v>
      </c>
      <c r="ES17">
        <v>10</v>
      </c>
      <c r="ET17">
        <v>0</v>
      </c>
      <c r="EU17">
        <v>10</v>
      </c>
      <c r="EV17">
        <v>10</v>
      </c>
      <c r="EW17">
        <v>15</v>
      </c>
      <c r="EX17">
        <v>0</v>
      </c>
      <c r="EY17">
        <v>15</v>
      </c>
      <c r="EZ17">
        <v>25</v>
      </c>
      <c r="FA17">
        <v>10</v>
      </c>
      <c r="FB17">
        <v>5</v>
      </c>
      <c r="FC17">
        <v>25</v>
      </c>
      <c r="FD17">
        <v>20</v>
      </c>
      <c r="FE17">
        <v>10</v>
      </c>
      <c r="FF17">
        <v>15</v>
      </c>
      <c r="FG17">
        <v>20</v>
      </c>
      <c r="FH17">
        <v>15</v>
      </c>
      <c r="FI17">
        <v>5</v>
      </c>
      <c r="FJ17">
        <v>20</v>
      </c>
      <c r="FK17">
        <v>40</v>
      </c>
      <c r="FL17">
        <v>35</v>
      </c>
      <c r="FM17">
        <v>30</v>
      </c>
      <c r="FN17">
        <v>25</v>
      </c>
      <c r="FO17">
        <v>0</v>
      </c>
      <c r="FP17">
        <v>0</v>
      </c>
      <c r="FQ17">
        <v>5182</v>
      </c>
      <c r="FR17">
        <v>5637</v>
      </c>
      <c r="FS17">
        <v>5895</v>
      </c>
      <c r="FT17">
        <v>6240</v>
      </c>
      <c r="FU17">
        <v>6415</v>
      </c>
      <c r="FV17">
        <v>6573</v>
      </c>
      <c r="FW17">
        <v>6709</v>
      </c>
      <c r="FX17">
        <v>6831</v>
      </c>
      <c r="FY17">
        <v>6934</v>
      </c>
      <c r="FZ17">
        <v>7020</v>
      </c>
      <c r="GA17">
        <v>7032</v>
      </c>
      <c r="GB17">
        <v>7090</v>
      </c>
      <c r="GC17">
        <v>7130</v>
      </c>
      <c r="GD17">
        <v>7107</v>
      </c>
      <c r="GE17">
        <v>7169</v>
      </c>
      <c r="GF17">
        <v>7184</v>
      </c>
      <c r="GG17">
        <v>7156</v>
      </c>
      <c r="GH17">
        <v>7201</v>
      </c>
      <c r="GI17">
        <v>7169</v>
      </c>
      <c r="GJ17">
        <v>7156</v>
      </c>
      <c r="GK17">
        <v>7167</v>
      </c>
      <c r="GL17">
        <v>7176</v>
      </c>
      <c r="GM17">
        <v>7172</v>
      </c>
      <c r="GN17">
        <v>7157</v>
      </c>
      <c r="GO17">
        <v>7174</v>
      </c>
      <c r="GP17">
        <v>7158</v>
      </c>
      <c r="GQ17">
        <v>0</v>
      </c>
      <c r="GR17">
        <v>0</v>
      </c>
      <c r="GS17">
        <v>629</v>
      </c>
      <c r="GT17">
        <v>831</v>
      </c>
      <c r="GU17">
        <v>1078</v>
      </c>
      <c r="GV17">
        <v>1319</v>
      </c>
      <c r="GW17">
        <v>1594</v>
      </c>
      <c r="GX17">
        <v>1881</v>
      </c>
      <c r="GY17">
        <v>2125</v>
      </c>
      <c r="GZ17">
        <v>2340</v>
      </c>
      <c r="HA17">
        <v>2540</v>
      </c>
      <c r="HB17">
        <v>2767</v>
      </c>
      <c r="HC17">
        <v>3005</v>
      </c>
      <c r="HD17">
        <v>3214</v>
      </c>
      <c r="HE17">
        <v>3371</v>
      </c>
      <c r="HF17">
        <v>3567</v>
      </c>
      <c r="HG17">
        <v>3743</v>
      </c>
      <c r="HH17">
        <v>3907</v>
      </c>
      <c r="HI17">
        <v>4038</v>
      </c>
      <c r="HJ17">
        <v>4137</v>
      </c>
      <c r="HK17">
        <v>4283</v>
      </c>
      <c r="HL17">
        <v>4421</v>
      </c>
      <c r="HM17">
        <v>4569</v>
      </c>
      <c r="HN17">
        <v>4647</v>
      </c>
      <c r="HO17">
        <v>4740</v>
      </c>
      <c r="HP17">
        <v>4841</v>
      </c>
      <c r="HQ17">
        <v>4909</v>
      </c>
      <c r="HR17">
        <v>4958</v>
      </c>
      <c r="HS17">
        <v>0</v>
      </c>
      <c r="HT17">
        <v>0</v>
      </c>
      <c r="HU17">
        <v>86</v>
      </c>
      <c r="HV17">
        <v>91</v>
      </c>
      <c r="HW17">
        <v>102</v>
      </c>
      <c r="HX17">
        <v>117</v>
      </c>
      <c r="HY17">
        <v>130</v>
      </c>
      <c r="HZ17">
        <v>150</v>
      </c>
      <c r="IA17">
        <v>182</v>
      </c>
      <c r="IB17">
        <v>207</v>
      </c>
      <c r="IC17">
        <v>238</v>
      </c>
      <c r="ID17">
        <v>271</v>
      </c>
      <c r="IE17">
        <v>309</v>
      </c>
      <c r="IF17">
        <v>339</v>
      </c>
      <c r="IG17">
        <v>370</v>
      </c>
      <c r="IH17">
        <v>406</v>
      </c>
      <c r="II17">
        <v>415</v>
      </c>
      <c r="IJ17">
        <v>434</v>
      </c>
      <c r="IK17">
        <v>473</v>
      </c>
      <c r="IL17">
        <v>506</v>
      </c>
      <c r="IM17">
        <v>545</v>
      </c>
      <c r="IN17">
        <v>552</v>
      </c>
      <c r="IO17">
        <v>579</v>
      </c>
      <c r="IP17">
        <v>617</v>
      </c>
      <c r="IQ17">
        <v>644</v>
      </c>
      <c r="IR17">
        <v>681</v>
      </c>
      <c r="IS17">
        <v>704</v>
      </c>
      <c r="IT17">
        <v>724</v>
      </c>
      <c r="IU17">
        <v>0</v>
      </c>
      <c r="IV17">
        <v>0</v>
      </c>
      <c r="IW17">
        <v>2</v>
      </c>
      <c r="IX17">
        <v>4</v>
      </c>
      <c r="IY17">
        <v>3</v>
      </c>
      <c r="IZ17">
        <v>3</v>
      </c>
      <c r="JA17">
        <v>5</v>
      </c>
      <c r="JB17">
        <v>6</v>
      </c>
      <c r="JC17">
        <v>6</v>
      </c>
      <c r="JD17">
        <v>6</v>
      </c>
      <c r="JE17">
        <v>11</v>
      </c>
      <c r="JF17">
        <v>11</v>
      </c>
      <c r="JG17">
        <v>13</v>
      </c>
      <c r="JH17">
        <v>15</v>
      </c>
      <c r="JI17">
        <v>21</v>
      </c>
      <c r="JJ17">
        <v>19</v>
      </c>
      <c r="JK17">
        <v>27</v>
      </c>
      <c r="JL17">
        <v>31</v>
      </c>
      <c r="JM17">
        <v>26</v>
      </c>
      <c r="JN17">
        <v>29</v>
      </c>
      <c r="JO17">
        <v>26</v>
      </c>
      <c r="JP17">
        <v>41</v>
      </c>
      <c r="JQ17">
        <v>36</v>
      </c>
      <c r="JR17">
        <v>35</v>
      </c>
      <c r="JS17">
        <v>36</v>
      </c>
      <c r="JT17">
        <v>36</v>
      </c>
      <c r="JU17">
        <v>48</v>
      </c>
      <c r="JV17">
        <v>46</v>
      </c>
      <c r="JW17">
        <v>0</v>
      </c>
      <c r="JX17">
        <v>0</v>
      </c>
      <c r="JY17">
        <v>0</v>
      </c>
      <c r="JZ17">
        <v>7</v>
      </c>
      <c r="KA17">
        <v>13</v>
      </c>
      <c r="KB17">
        <v>24</v>
      </c>
      <c r="KC17">
        <v>34</v>
      </c>
      <c r="KD17">
        <v>43</v>
      </c>
      <c r="KE17">
        <v>66</v>
      </c>
      <c r="KF17">
        <v>86</v>
      </c>
      <c r="KG17">
        <v>99</v>
      </c>
      <c r="KH17">
        <v>122</v>
      </c>
      <c r="KI17">
        <v>143</v>
      </c>
      <c r="KJ17">
        <v>167</v>
      </c>
      <c r="KK17">
        <v>188</v>
      </c>
      <c r="KL17">
        <v>217</v>
      </c>
      <c r="KM17">
        <v>253</v>
      </c>
      <c r="KN17">
        <v>291</v>
      </c>
      <c r="KO17">
        <v>336</v>
      </c>
      <c r="KP17">
        <v>369</v>
      </c>
      <c r="KQ17">
        <v>408</v>
      </c>
      <c r="KR17">
        <v>455</v>
      </c>
      <c r="KS17">
        <v>498</v>
      </c>
      <c r="KT17">
        <v>541</v>
      </c>
      <c r="KU17">
        <v>587</v>
      </c>
      <c r="KV17">
        <v>630</v>
      </c>
      <c r="KW17">
        <v>678</v>
      </c>
      <c r="KX17">
        <v>737</v>
      </c>
      <c r="KY17">
        <v>0</v>
      </c>
      <c r="KZ17">
        <v>0</v>
      </c>
      <c r="LA17">
        <v>0</v>
      </c>
      <c r="LB17">
        <v>190</v>
      </c>
      <c r="LC17">
        <v>384</v>
      </c>
      <c r="LD17">
        <v>557</v>
      </c>
      <c r="LE17">
        <v>761</v>
      </c>
      <c r="LF17">
        <v>923</v>
      </c>
      <c r="LG17">
        <v>1080</v>
      </c>
      <c r="LH17">
        <v>1225</v>
      </c>
      <c r="LI17">
        <v>1398</v>
      </c>
      <c r="LJ17">
        <v>1556</v>
      </c>
      <c r="LK17">
        <v>1711</v>
      </c>
      <c r="LL17">
        <v>1881</v>
      </c>
      <c r="LM17">
        <v>2033</v>
      </c>
      <c r="LN17">
        <v>2180</v>
      </c>
      <c r="LO17">
        <v>2340</v>
      </c>
      <c r="LP17">
        <v>2501</v>
      </c>
      <c r="LQ17">
        <v>2663</v>
      </c>
      <c r="LR17">
        <v>2816</v>
      </c>
      <c r="LS17">
        <v>2993</v>
      </c>
      <c r="LT17">
        <v>3147</v>
      </c>
      <c r="LU17">
        <v>3284</v>
      </c>
      <c r="LV17">
        <v>3430</v>
      </c>
      <c r="LW17">
        <v>3574</v>
      </c>
      <c r="LX17">
        <v>3713</v>
      </c>
      <c r="LY17">
        <v>3846</v>
      </c>
      <c r="LZ17">
        <v>4009</v>
      </c>
      <c r="MA17">
        <v>0</v>
      </c>
      <c r="MB17">
        <v>0</v>
      </c>
      <c r="MC17">
        <v>1483</v>
      </c>
      <c r="MD17">
        <v>1501</v>
      </c>
      <c r="ME17">
        <v>1556</v>
      </c>
      <c r="MF17">
        <v>1594</v>
      </c>
      <c r="MG17">
        <v>1602</v>
      </c>
      <c r="MH17">
        <v>1634</v>
      </c>
      <c r="MI17">
        <v>1653</v>
      </c>
      <c r="MJ17">
        <v>1665</v>
      </c>
      <c r="MK17">
        <v>1701</v>
      </c>
      <c r="ML17">
        <v>1737</v>
      </c>
      <c r="MM17">
        <v>1789</v>
      </c>
      <c r="MN17">
        <v>1823</v>
      </c>
      <c r="MO17">
        <v>1859</v>
      </c>
      <c r="MP17">
        <v>1876</v>
      </c>
      <c r="MQ17">
        <v>1915</v>
      </c>
      <c r="MR17">
        <v>1957</v>
      </c>
      <c r="MS17">
        <v>2007</v>
      </c>
      <c r="MT17">
        <v>2037</v>
      </c>
      <c r="MU17">
        <v>2097</v>
      </c>
      <c r="MV17">
        <v>2160</v>
      </c>
      <c r="MW17">
        <v>2225</v>
      </c>
      <c r="MX17">
        <v>2277</v>
      </c>
      <c r="MY17">
        <v>2297</v>
      </c>
      <c r="MZ17">
        <v>2322</v>
      </c>
      <c r="NA17">
        <v>2366</v>
      </c>
      <c r="NB17">
        <v>2411</v>
      </c>
      <c r="NC17">
        <v>0</v>
      </c>
      <c r="ND17">
        <v>0</v>
      </c>
      <c r="NE17">
        <v>0</v>
      </c>
      <c r="NF17">
        <v>56</v>
      </c>
      <c r="NG17">
        <v>104</v>
      </c>
      <c r="NH17">
        <v>153</v>
      </c>
      <c r="NI17">
        <v>217</v>
      </c>
      <c r="NJ17">
        <v>263</v>
      </c>
      <c r="NK17">
        <v>325</v>
      </c>
      <c r="NL17">
        <v>389</v>
      </c>
      <c r="NM17">
        <v>445</v>
      </c>
      <c r="NN17">
        <v>494</v>
      </c>
      <c r="NO17">
        <v>545</v>
      </c>
      <c r="NP17">
        <v>607</v>
      </c>
      <c r="NQ17">
        <v>653</v>
      </c>
      <c r="NR17">
        <v>718</v>
      </c>
      <c r="NS17">
        <v>775</v>
      </c>
      <c r="NT17">
        <v>832</v>
      </c>
      <c r="NU17">
        <v>886</v>
      </c>
      <c r="NV17">
        <v>939</v>
      </c>
      <c r="NW17">
        <v>1005</v>
      </c>
      <c r="NX17">
        <v>1059</v>
      </c>
      <c r="NY17">
        <v>1115</v>
      </c>
      <c r="NZ17">
        <v>1181</v>
      </c>
      <c r="OA17">
        <v>1242</v>
      </c>
      <c r="OB17">
        <v>1301</v>
      </c>
      <c r="OC17">
        <v>1365</v>
      </c>
      <c r="OD17">
        <v>1434</v>
      </c>
      <c r="OE17">
        <v>0</v>
      </c>
      <c r="OF17">
        <v>0</v>
      </c>
      <c r="OG17">
        <v>2101</v>
      </c>
      <c r="OH17">
        <v>2198</v>
      </c>
      <c r="OI17">
        <v>2298</v>
      </c>
      <c r="OJ17">
        <v>2416</v>
      </c>
      <c r="OK17">
        <v>2508</v>
      </c>
      <c r="OL17">
        <v>2612</v>
      </c>
      <c r="OM17">
        <v>2716</v>
      </c>
      <c r="ON17">
        <v>2840</v>
      </c>
      <c r="OO17">
        <v>2980</v>
      </c>
      <c r="OP17">
        <v>3111</v>
      </c>
      <c r="OQ17">
        <v>3209</v>
      </c>
      <c r="OR17">
        <v>3328</v>
      </c>
      <c r="OS17">
        <v>3454</v>
      </c>
      <c r="OT17">
        <v>3586</v>
      </c>
      <c r="OU17">
        <v>3695</v>
      </c>
      <c r="OV17">
        <v>3780</v>
      </c>
      <c r="OW17">
        <v>3874</v>
      </c>
      <c r="OX17">
        <v>3918</v>
      </c>
      <c r="OY17">
        <v>4001</v>
      </c>
      <c r="OZ17">
        <v>4115</v>
      </c>
      <c r="PA17">
        <v>4171</v>
      </c>
      <c r="PB17">
        <v>4207</v>
      </c>
      <c r="PC17">
        <v>4314</v>
      </c>
      <c r="PD17">
        <v>4380</v>
      </c>
      <c r="PE17">
        <v>4414</v>
      </c>
      <c r="PF17">
        <v>4488</v>
      </c>
      <c r="PG17">
        <v>0</v>
      </c>
      <c r="PH17">
        <v>0</v>
      </c>
      <c r="PI17">
        <v>0</v>
      </c>
      <c r="PJ17">
        <v>60</v>
      </c>
      <c r="PK17">
        <v>131</v>
      </c>
      <c r="PL17">
        <v>176</v>
      </c>
      <c r="PM17">
        <v>242</v>
      </c>
      <c r="PN17">
        <v>319</v>
      </c>
      <c r="PO17">
        <v>390</v>
      </c>
      <c r="PP17">
        <v>452</v>
      </c>
      <c r="PQ17">
        <v>525</v>
      </c>
      <c r="PR17">
        <v>597</v>
      </c>
      <c r="PS17">
        <v>673</v>
      </c>
      <c r="PT17">
        <v>754</v>
      </c>
      <c r="PU17">
        <v>838</v>
      </c>
      <c r="PV17">
        <v>917</v>
      </c>
      <c r="PW17">
        <v>997</v>
      </c>
      <c r="PX17">
        <v>1089</v>
      </c>
      <c r="PY17">
        <v>1187</v>
      </c>
      <c r="PZ17">
        <v>1303</v>
      </c>
      <c r="QA17">
        <v>1385</v>
      </c>
      <c r="QB17">
        <v>1495</v>
      </c>
      <c r="QC17">
        <v>1618</v>
      </c>
      <c r="QD17">
        <v>1765</v>
      </c>
      <c r="QE17">
        <v>1887</v>
      </c>
      <c r="QF17">
        <v>2012</v>
      </c>
      <c r="QG17">
        <v>2151</v>
      </c>
      <c r="QH17">
        <v>2275</v>
      </c>
      <c r="QI17">
        <v>0</v>
      </c>
      <c r="QJ17">
        <v>0</v>
      </c>
      <c r="QK17">
        <v>7400</v>
      </c>
      <c r="QL17">
        <v>7888</v>
      </c>
      <c r="QM17">
        <v>8128</v>
      </c>
      <c r="QN17">
        <v>8292</v>
      </c>
      <c r="QO17">
        <v>8318</v>
      </c>
      <c r="QP17">
        <v>8347</v>
      </c>
      <c r="QQ17">
        <v>8377</v>
      </c>
      <c r="QR17">
        <v>8448</v>
      </c>
      <c r="QS17">
        <v>8446</v>
      </c>
      <c r="QT17">
        <v>8499</v>
      </c>
      <c r="QU17">
        <v>8452</v>
      </c>
      <c r="QV17">
        <v>8542</v>
      </c>
      <c r="QW17">
        <v>8516</v>
      </c>
      <c r="QX17">
        <v>8509</v>
      </c>
      <c r="QY17">
        <v>8530</v>
      </c>
      <c r="QZ17">
        <v>8510</v>
      </c>
      <c r="RA17">
        <v>8550</v>
      </c>
      <c r="RB17">
        <v>8501</v>
      </c>
      <c r="RC17">
        <v>8510</v>
      </c>
      <c r="RD17">
        <v>8517</v>
      </c>
      <c r="RE17">
        <v>8486</v>
      </c>
      <c r="RF17">
        <v>8425</v>
      </c>
      <c r="RG17">
        <v>8442</v>
      </c>
      <c r="RH17">
        <v>8501</v>
      </c>
      <c r="RI17">
        <v>8490</v>
      </c>
      <c r="RJ17">
        <v>8521</v>
      </c>
      <c r="RK17">
        <v>0</v>
      </c>
      <c r="RL17">
        <v>0</v>
      </c>
      <c r="RM17">
        <v>8447</v>
      </c>
      <c r="RN17">
        <v>8593</v>
      </c>
      <c r="RO17">
        <v>8720</v>
      </c>
      <c r="RP17">
        <v>8858</v>
      </c>
      <c r="RQ17">
        <v>9030</v>
      </c>
      <c r="RR17">
        <v>9186</v>
      </c>
      <c r="RS17">
        <v>9303</v>
      </c>
      <c r="RT17">
        <v>9412</v>
      </c>
      <c r="RU17">
        <v>9546</v>
      </c>
      <c r="RV17">
        <v>9648</v>
      </c>
      <c r="RW17">
        <v>9754</v>
      </c>
      <c r="RX17">
        <v>9864</v>
      </c>
      <c r="RY17">
        <v>9993</v>
      </c>
      <c r="RZ17">
        <v>10066</v>
      </c>
      <c r="SA17">
        <v>10148</v>
      </c>
      <c r="SB17">
        <v>10228</v>
      </c>
      <c r="SC17">
        <v>10248</v>
      </c>
      <c r="SD17">
        <v>10315</v>
      </c>
      <c r="SE17">
        <v>10418</v>
      </c>
      <c r="SF17">
        <v>10480</v>
      </c>
      <c r="SG17">
        <v>10531</v>
      </c>
      <c r="SH17">
        <v>10620</v>
      </c>
      <c r="SI17">
        <v>10657</v>
      </c>
      <c r="SJ17">
        <v>10658</v>
      </c>
      <c r="SK17">
        <v>10683</v>
      </c>
      <c r="SL17">
        <v>10656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636820.3824</v>
      </c>
      <c r="SU17">
        <v>631064.70349999995</v>
      </c>
      <c r="SV17">
        <v>623825.55090000003</v>
      </c>
      <c r="SW17">
        <v>614788.14740000002</v>
      </c>
      <c r="SX17">
        <v>604284.61349999998</v>
      </c>
      <c r="SY17">
        <v>587686.96950000001</v>
      </c>
      <c r="SZ17">
        <v>575275.9388</v>
      </c>
      <c r="TA17">
        <v>561671.36040000001</v>
      </c>
      <c r="TB17">
        <v>543552.92949999997</v>
      </c>
      <c r="TC17">
        <v>532325.02229999995</v>
      </c>
      <c r="TD17">
        <v>517901.77500000002</v>
      </c>
      <c r="TE17">
        <v>500857.50189999997</v>
      </c>
      <c r="TF17">
        <v>489327.29009999998</v>
      </c>
      <c r="TG17">
        <v>472963.88760000002</v>
      </c>
      <c r="TH17">
        <v>458355.56540000002</v>
      </c>
      <c r="TI17">
        <v>445689.45289999997</v>
      </c>
      <c r="TJ17">
        <v>433251.58250000002</v>
      </c>
      <c r="TK17">
        <v>420398.13799999998</v>
      </c>
      <c r="TL17">
        <v>407299.89250000002</v>
      </c>
      <c r="TM17">
        <v>396376.0686</v>
      </c>
      <c r="TN17">
        <v>383972.85489999998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364856.36369999999</v>
      </c>
      <c r="TW17">
        <v>400179.50219999999</v>
      </c>
      <c r="TX17">
        <v>427833.25420000002</v>
      </c>
      <c r="TY17">
        <v>450873.97960000002</v>
      </c>
      <c r="TZ17">
        <v>476862.74050000001</v>
      </c>
      <c r="UA17">
        <v>502795.6165</v>
      </c>
      <c r="UB17">
        <v>522102.35739999998</v>
      </c>
      <c r="UC17">
        <v>531656.72239999997</v>
      </c>
      <c r="UD17">
        <v>546183.33089999994</v>
      </c>
      <c r="UE17">
        <v>556439.47829999996</v>
      </c>
      <c r="UF17">
        <v>563902.85600000003</v>
      </c>
      <c r="UG17">
        <v>565835.21539999999</v>
      </c>
      <c r="UH17">
        <v>562823.15249999997</v>
      </c>
      <c r="UI17">
        <v>565714.4645</v>
      </c>
      <c r="UJ17">
        <v>566933.99459999998</v>
      </c>
      <c r="UK17">
        <v>568847.5834</v>
      </c>
      <c r="UL17">
        <v>561707.47990000003</v>
      </c>
      <c r="UM17">
        <v>556261.05050000001</v>
      </c>
      <c r="UN17">
        <v>551566.86439999996</v>
      </c>
      <c r="UO17">
        <v>543023.83519999997</v>
      </c>
      <c r="UP17">
        <v>532470.01740000001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524702.37159999995</v>
      </c>
      <c r="UY17">
        <v>618095.9976</v>
      </c>
      <c r="UZ17">
        <v>682523.58640000003</v>
      </c>
      <c r="VA17">
        <v>761880.83840000001</v>
      </c>
      <c r="VB17">
        <v>842252.21180000005</v>
      </c>
      <c r="VC17">
        <v>932382.52229999995</v>
      </c>
      <c r="VD17">
        <v>993111.745</v>
      </c>
      <c r="VE17">
        <v>1050000</v>
      </c>
      <c r="VF17">
        <v>1120000</v>
      </c>
      <c r="VG17">
        <v>1110000</v>
      </c>
      <c r="VH17">
        <v>1130000</v>
      </c>
      <c r="VI17">
        <v>1200000</v>
      </c>
      <c r="VJ17">
        <v>1240000</v>
      </c>
      <c r="VK17">
        <v>1300000</v>
      </c>
      <c r="VL17">
        <v>1280000</v>
      </c>
      <c r="VM17">
        <v>1300000</v>
      </c>
      <c r="VN17">
        <v>1340000</v>
      </c>
      <c r="VO17">
        <v>1360000</v>
      </c>
      <c r="VP17">
        <v>1400000</v>
      </c>
      <c r="VQ17">
        <v>1400000</v>
      </c>
      <c r="VR17">
        <v>1400000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295958.90509999997</v>
      </c>
      <c r="WA17">
        <v>287338.74280000001</v>
      </c>
      <c r="WB17">
        <v>278969.6532</v>
      </c>
      <c r="WC17">
        <v>496547.9264</v>
      </c>
      <c r="WD17">
        <v>482085.36540000001</v>
      </c>
      <c r="WE17">
        <v>553142.96120000002</v>
      </c>
      <c r="WF17">
        <v>619652.30900000001</v>
      </c>
      <c r="WG17">
        <v>842245.85699999996</v>
      </c>
      <c r="WH17">
        <v>739836.86</v>
      </c>
      <c r="WI17">
        <v>1020000</v>
      </c>
      <c r="WJ17">
        <v>1140000</v>
      </c>
      <c r="WK17">
        <v>926497.04339999997</v>
      </c>
      <c r="WL17">
        <v>1000000</v>
      </c>
      <c r="WM17">
        <v>873312.32299999997</v>
      </c>
      <c r="WN17">
        <v>1340000</v>
      </c>
      <c r="WO17">
        <v>1140000</v>
      </c>
      <c r="WP17">
        <v>1080000</v>
      </c>
      <c r="WQ17">
        <v>1070000</v>
      </c>
      <c r="WR17">
        <v>1040000</v>
      </c>
      <c r="WS17">
        <v>1350000</v>
      </c>
      <c r="WT17">
        <v>1260000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30300000</v>
      </c>
      <c r="ZG17">
        <v>29800000</v>
      </c>
      <c r="ZH17">
        <v>29100000</v>
      </c>
      <c r="ZI17">
        <v>28900000</v>
      </c>
      <c r="ZJ17">
        <v>28600000</v>
      </c>
      <c r="ZK17">
        <v>28600000</v>
      </c>
      <c r="ZL17">
        <v>28300000</v>
      </c>
      <c r="ZM17">
        <v>28000000</v>
      </c>
      <c r="ZN17">
        <v>27500000</v>
      </c>
      <c r="ZO17">
        <v>27200000</v>
      </c>
      <c r="ZP17">
        <v>27000000</v>
      </c>
      <c r="ZQ17">
        <v>26900000</v>
      </c>
      <c r="ZR17">
        <v>26500000</v>
      </c>
      <c r="ZS17">
        <v>26500000</v>
      </c>
      <c r="ZT17">
        <v>26500000</v>
      </c>
      <c r="ZU17">
        <v>26500000</v>
      </c>
      <c r="ZV17">
        <v>26300000</v>
      </c>
      <c r="ZW17">
        <v>25800000</v>
      </c>
      <c r="ZX17">
        <v>25300000</v>
      </c>
      <c r="ZY17">
        <v>25000000</v>
      </c>
      <c r="ZZ17">
        <v>24800000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21800000</v>
      </c>
      <c r="ABK17">
        <v>22000000</v>
      </c>
      <c r="ABL17">
        <v>22400000</v>
      </c>
      <c r="ABM17">
        <v>22800000</v>
      </c>
      <c r="ABN17">
        <v>23100000</v>
      </c>
      <c r="ABO17">
        <v>23100000</v>
      </c>
      <c r="ABP17">
        <v>23300000</v>
      </c>
      <c r="ABQ17">
        <v>23500000</v>
      </c>
      <c r="ABR17">
        <v>23700000</v>
      </c>
      <c r="ABS17">
        <v>23700000</v>
      </c>
      <c r="ABT17">
        <v>23500000</v>
      </c>
      <c r="ABU17">
        <v>23400000</v>
      </c>
      <c r="ABV17">
        <v>23000000</v>
      </c>
      <c r="ABW17">
        <v>22800000</v>
      </c>
      <c r="ABX17">
        <v>22700000</v>
      </c>
      <c r="ABY17">
        <v>22400000</v>
      </c>
      <c r="ABZ17">
        <v>21900000</v>
      </c>
      <c r="ACA17">
        <v>21800000</v>
      </c>
      <c r="ACB17">
        <v>21500000</v>
      </c>
      <c r="ACC17">
        <v>21000000</v>
      </c>
      <c r="ACD17">
        <v>20800000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2060000</v>
      </c>
      <c r="ADO17">
        <v>2010000</v>
      </c>
      <c r="ADP17">
        <v>1960000</v>
      </c>
      <c r="ADQ17">
        <v>1910000</v>
      </c>
      <c r="ADR17">
        <v>1860000</v>
      </c>
      <c r="ADS17">
        <v>1800000</v>
      </c>
      <c r="ADT17">
        <v>1770000</v>
      </c>
      <c r="ADU17">
        <v>1710000</v>
      </c>
      <c r="ADV17">
        <v>1660000</v>
      </c>
      <c r="ADW17">
        <v>1610000</v>
      </c>
      <c r="ADX17">
        <v>1560000</v>
      </c>
      <c r="ADY17">
        <v>1520000</v>
      </c>
      <c r="ADZ17">
        <v>1470000</v>
      </c>
      <c r="AEA17">
        <v>1430000</v>
      </c>
      <c r="AEB17">
        <v>1390000</v>
      </c>
      <c r="AEC17">
        <v>1340000</v>
      </c>
      <c r="AED17">
        <v>1300000</v>
      </c>
      <c r="AEE17">
        <v>1260000</v>
      </c>
      <c r="AEF17">
        <v>1230000</v>
      </c>
      <c r="AEG17">
        <v>1190000</v>
      </c>
      <c r="AEH17">
        <v>1160000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7390000</v>
      </c>
      <c r="AEQ17">
        <v>7270000</v>
      </c>
      <c r="AER17">
        <v>7140000</v>
      </c>
      <c r="AES17">
        <v>7030000</v>
      </c>
      <c r="AET17">
        <v>6900000</v>
      </c>
      <c r="AEU17">
        <v>6770000</v>
      </c>
      <c r="AEV17">
        <v>6650000</v>
      </c>
      <c r="AEW17">
        <v>6540000</v>
      </c>
      <c r="AEX17">
        <v>6390000</v>
      </c>
      <c r="AEY17">
        <v>6260000</v>
      </c>
      <c r="AEZ17">
        <v>6120000</v>
      </c>
      <c r="AFA17">
        <v>5960000</v>
      </c>
      <c r="AFB17">
        <v>5820000</v>
      </c>
      <c r="AFC17">
        <v>5710000</v>
      </c>
      <c r="AFD17">
        <v>5570000</v>
      </c>
      <c r="AFE17">
        <v>5440000</v>
      </c>
      <c r="AFF17">
        <v>5320000</v>
      </c>
      <c r="AFG17">
        <v>5190000</v>
      </c>
      <c r="AFH17">
        <v>5040000</v>
      </c>
      <c r="AFI17">
        <v>4900000</v>
      </c>
      <c r="AFJ17">
        <v>4750000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355.35178969999998</v>
      </c>
      <c r="AGU17">
        <v>389.75475410000001</v>
      </c>
      <c r="AGV17">
        <v>416.6881209</v>
      </c>
      <c r="AGW17">
        <v>439.12863119999997</v>
      </c>
      <c r="AGX17">
        <v>464.44038019999999</v>
      </c>
      <c r="AGY17">
        <v>489.69770019999999</v>
      </c>
      <c r="AGZ17">
        <v>508.50149699999997</v>
      </c>
      <c r="AHA17">
        <v>517.80696899999998</v>
      </c>
      <c r="AHB17">
        <v>531.95515669999997</v>
      </c>
      <c r="AHC17">
        <v>541.9441296</v>
      </c>
      <c r="AHD17">
        <v>549.21308499999998</v>
      </c>
      <c r="AHE17">
        <v>551.09510620000003</v>
      </c>
      <c r="AHF17">
        <v>548.16150800000003</v>
      </c>
      <c r="AHG17">
        <v>550.97750080000003</v>
      </c>
      <c r="AHH17">
        <v>552.16526190000002</v>
      </c>
      <c r="AHI17">
        <v>554.02900139999997</v>
      </c>
      <c r="AHJ17">
        <v>547.07489889999999</v>
      </c>
      <c r="AHK17">
        <v>541.77035000000001</v>
      </c>
      <c r="AHL17">
        <v>537.1984483</v>
      </c>
      <c r="AHM17">
        <v>528.87796639999999</v>
      </c>
      <c r="AHN17">
        <v>518.59907750000002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33.417884309999998</v>
      </c>
      <c r="AHW17">
        <v>39.366051419999998</v>
      </c>
      <c r="AHX17">
        <v>43.46939424</v>
      </c>
      <c r="AHY17">
        <v>48.523595659999998</v>
      </c>
      <c r="AHZ17">
        <v>53.642385670000003</v>
      </c>
      <c r="AIA17">
        <v>59.382714759999999</v>
      </c>
      <c r="AIB17">
        <v>63.250511529999997</v>
      </c>
      <c r="AIC17">
        <v>67.02376855</v>
      </c>
      <c r="AID17">
        <v>71.402912709999995</v>
      </c>
      <c r="AIE17">
        <v>70.859937759999994</v>
      </c>
      <c r="AIF17">
        <v>71.945755030000001</v>
      </c>
      <c r="AIG17">
        <v>76.127113170000001</v>
      </c>
      <c r="AIH17">
        <v>79.066317589999997</v>
      </c>
      <c r="AII17">
        <v>82.679962939999996</v>
      </c>
      <c r="AIJ17">
        <v>81.302822739999996</v>
      </c>
      <c r="AIK17">
        <v>82.795719649999995</v>
      </c>
      <c r="AIL17">
        <v>85.659840410000001</v>
      </c>
      <c r="AIM17">
        <v>86.804200129999998</v>
      </c>
      <c r="AIN17">
        <v>89.117862099999996</v>
      </c>
      <c r="AIO17">
        <v>89.444384920000005</v>
      </c>
      <c r="AIP17">
        <v>89.306231639999993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1.8299527959999999</v>
      </c>
      <c r="AIY17">
        <v>1.7766531999999999</v>
      </c>
      <c r="AIZ17">
        <v>1.7249060190000001</v>
      </c>
      <c r="AJA17">
        <v>3.070221069</v>
      </c>
      <c r="AJB17">
        <v>2.9807971549999999</v>
      </c>
      <c r="AJC17">
        <v>3.4201556059999998</v>
      </c>
      <c r="AJD17">
        <v>3.8313916419999998</v>
      </c>
      <c r="AJE17">
        <v>5.2077167949999996</v>
      </c>
      <c r="AJF17">
        <v>4.5745085110000003</v>
      </c>
      <c r="AJG17">
        <v>6.3112789889999998</v>
      </c>
      <c r="AJH17">
        <v>7.0352264890000002</v>
      </c>
      <c r="AJI17">
        <v>5.7286529499999999</v>
      </c>
      <c r="AJJ17">
        <v>6.2035450169999997</v>
      </c>
      <c r="AJK17">
        <v>5.3998048360000004</v>
      </c>
      <c r="AJL17">
        <v>8.2670649090000001</v>
      </c>
      <c r="AJM17">
        <v>7.0474623899999997</v>
      </c>
      <c r="AJN17">
        <v>6.6521354810000002</v>
      </c>
      <c r="AJO17">
        <v>6.6429092189999999</v>
      </c>
      <c r="AJP17">
        <v>6.4494264259999996</v>
      </c>
      <c r="AJQ17">
        <v>8.3487720719999992</v>
      </c>
      <c r="AJR17">
        <v>7.7678704559999998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137.07306890000001</v>
      </c>
      <c r="AKA17">
        <v>427.47400470000002</v>
      </c>
      <c r="AKB17">
        <v>333.0801199</v>
      </c>
      <c r="AKC17">
        <v>229.0111181</v>
      </c>
      <c r="AKD17">
        <v>291.5374539</v>
      </c>
      <c r="AKE17">
        <v>294.4895381</v>
      </c>
      <c r="AKF17">
        <v>329.826706</v>
      </c>
      <c r="AKG17">
        <v>281.11036760000002</v>
      </c>
      <c r="AKH17">
        <v>312.82552379999998</v>
      </c>
      <c r="AKI17">
        <v>468.13342879999999</v>
      </c>
      <c r="AKJ17">
        <v>413.46303970000002</v>
      </c>
      <c r="AKK17">
        <v>456.73022780000002</v>
      </c>
      <c r="AKL17">
        <v>373.09132449999998</v>
      </c>
      <c r="AKM17">
        <v>404.48929329999999</v>
      </c>
      <c r="AKN17">
        <v>419.05635790000002</v>
      </c>
      <c r="AKO17">
        <v>373.08839030000001</v>
      </c>
      <c r="AKP17">
        <v>373.5473063</v>
      </c>
      <c r="AKQ17">
        <v>423.2111951</v>
      </c>
      <c r="AKR17">
        <v>353.4323326</v>
      </c>
      <c r="AKS17">
        <v>381.40761930000002</v>
      </c>
      <c r="AKT17">
        <v>484.45075120000001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95.221040830000007</v>
      </c>
      <c r="AME17">
        <v>93.522584690000002</v>
      </c>
      <c r="AMF17">
        <v>91.457781089999997</v>
      </c>
      <c r="AMG17">
        <v>90.713831679999998</v>
      </c>
      <c r="AMH17">
        <v>89.935632170000005</v>
      </c>
      <c r="AMI17">
        <v>89.930102649999995</v>
      </c>
      <c r="AMJ17">
        <v>88.970123310000005</v>
      </c>
      <c r="AMK17">
        <v>88.084539640000003</v>
      </c>
      <c r="AML17">
        <v>86.301015980000003</v>
      </c>
      <c r="AMM17">
        <v>85.529242969999999</v>
      </c>
      <c r="AMN17">
        <v>84.859301119999998</v>
      </c>
      <c r="AMO17">
        <v>84.492619149999996</v>
      </c>
      <c r="AMP17">
        <v>83.257852470000003</v>
      </c>
      <c r="AMQ17">
        <v>83.213805100000002</v>
      </c>
      <c r="AMR17">
        <v>83.217272489999999</v>
      </c>
      <c r="AMS17">
        <v>83.224753370000002</v>
      </c>
      <c r="AMT17">
        <v>82.689108070000003</v>
      </c>
      <c r="AMU17">
        <v>80.985831820000001</v>
      </c>
      <c r="AMV17">
        <v>79.482778929999995</v>
      </c>
      <c r="AMW17">
        <v>78.630012190000002</v>
      </c>
      <c r="AMX17">
        <v>77.791758400000006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375.26312730000001</v>
      </c>
      <c r="ANG17">
        <v>451.696484</v>
      </c>
      <c r="ANH17">
        <v>451.29341210000001</v>
      </c>
      <c r="ANI17">
        <v>352.13653599999998</v>
      </c>
      <c r="ANJ17">
        <v>298.21176500000001</v>
      </c>
      <c r="ANK17">
        <v>283.57949309999998</v>
      </c>
      <c r="ANL17">
        <v>315.86103070000001</v>
      </c>
      <c r="ANM17">
        <v>191.84930900000001</v>
      </c>
      <c r="ANN17">
        <v>330.85802840000002</v>
      </c>
      <c r="ANO17">
        <v>280.5116744</v>
      </c>
      <c r="ANP17">
        <v>271.81353990000002</v>
      </c>
      <c r="ANQ17">
        <v>260.86681240000001</v>
      </c>
      <c r="ANR17">
        <v>185.69996710000001</v>
      </c>
      <c r="ANS17">
        <v>258.13619119999998</v>
      </c>
      <c r="ANT17">
        <v>200.93059099999999</v>
      </c>
      <c r="ANU17">
        <v>217.1600076</v>
      </c>
      <c r="ANV17">
        <v>257.68046720000001</v>
      </c>
      <c r="ANW17">
        <v>209.3449828</v>
      </c>
      <c r="ANX17">
        <v>201.64259089999999</v>
      </c>
      <c r="ANY17">
        <v>206.3211216</v>
      </c>
      <c r="ANZ17">
        <v>191.1341668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69.229640709999998</v>
      </c>
      <c r="AOI17">
        <v>69.889421549999994</v>
      </c>
      <c r="AOJ17">
        <v>70.951698390000004</v>
      </c>
      <c r="AOK17">
        <v>72.28089061</v>
      </c>
      <c r="AOL17">
        <v>73.260523449999994</v>
      </c>
      <c r="AOM17">
        <v>73.367293549999999</v>
      </c>
      <c r="AON17">
        <v>73.871832839999996</v>
      </c>
      <c r="AOO17">
        <v>74.435595199999995</v>
      </c>
      <c r="AOP17">
        <v>75.029386040000006</v>
      </c>
      <c r="AOQ17">
        <v>75.058231160000005</v>
      </c>
      <c r="AOR17">
        <v>74.548422500000001</v>
      </c>
      <c r="AOS17">
        <v>74.176963259999994</v>
      </c>
      <c r="AOT17">
        <v>72.834415660000005</v>
      </c>
      <c r="AOU17">
        <v>72.211029269999997</v>
      </c>
      <c r="AOV17">
        <v>72.105368179999999</v>
      </c>
      <c r="AOW17">
        <v>70.957895149999999</v>
      </c>
      <c r="AOX17">
        <v>69.485761580000002</v>
      </c>
      <c r="AOY17">
        <v>69.177717090000002</v>
      </c>
      <c r="AOZ17">
        <v>68.190358070000002</v>
      </c>
      <c r="APA17">
        <v>66.718145250000006</v>
      </c>
      <c r="APB17">
        <v>65.860839060000004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783.99227550000001</v>
      </c>
      <c r="APK17">
        <v>720.65867939999998</v>
      </c>
      <c r="APL17">
        <v>571.70300580000003</v>
      </c>
      <c r="APM17">
        <v>683.88196670000002</v>
      </c>
      <c r="APN17">
        <v>596.48375169999997</v>
      </c>
      <c r="APO17">
        <v>640.26353389999997</v>
      </c>
      <c r="APP17">
        <v>721.71459289999996</v>
      </c>
      <c r="APQ17">
        <v>728.01841520000005</v>
      </c>
      <c r="APR17">
        <v>615.85957110000004</v>
      </c>
      <c r="APS17">
        <v>590.29586180000001</v>
      </c>
      <c r="APT17">
        <v>724.29607180000005</v>
      </c>
      <c r="APU17">
        <v>700.92730370000004</v>
      </c>
      <c r="APV17">
        <v>745.12584330000004</v>
      </c>
      <c r="APW17">
        <v>555.92550979999999</v>
      </c>
      <c r="APX17">
        <v>711.76806480000005</v>
      </c>
      <c r="APY17">
        <v>807.5155383</v>
      </c>
      <c r="APZ17">
        <v>879.71113779999996</v>
      </c>
      <c r="AQA17">
        <v>638.38257410000006</v>
      </c>
      <c r="AQB17">
        <v>703.58317269999998</v>
      </c>
      <c r="AQC17">
        <v>728.58124190000001</v>
      </c>
      <c r="AQD17">
        <v>648.37356650000004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134.61304279999999</v>
      </c>
      <c r="ARO17">
        <v>132.35687239999999</v>
      </c>
      <c r="ARP17">
        <v>130.00742880000001</v>
      </c>
      <c r="ARQ17">
        <v>128.01782840000001</v>
      </c>
      <c r="ARR17">
        <v>125.6171963</v>
      </c>
      <c r="ARS17">
        <v>123.29836779999999</v>
      </c>
      <c r="ART17">
        <v>121.05714159999999</v>
      </c>
      <c r="ARU17">
        <v>119.068262</v>
      </c>
      <c r="ARV17">
        <v>116.4447274</v>
      </c>
      <c r="ARW17">
        <v>113.9740907</v>
      </c>
      <c r="ARX17">
        <v>111.52678229999999</v>
      </c>
      <c r="ARY17">
        <v>108.4901588</v>
      </c>
      <c r="ARZ17">
        <v>106.01888580000001</v>
      </c>
      <c r="ASA17">
        <v>103.95876989999999</v>
      </c>
      <c r="ASB17">
        <v>101.531508</v>
      </c>
      <c r="ASC17">
        <v>99.053982719999993</v>
      </c>
      <c r="ASD17">
        <v>96.981661759999994</v>
      </c>
      <c r="ASE17">
        <v>94.484995280000007</v>
      </c>
      <c r="ASF17">
        <v>91.741612900000007</v>
      </c>
      <c r="ASG17">
        <v>89.278453540000001</v>
      </c>
      <c r="ASH17">
        <v>86.459041720000002</v>
      </c>
    </row>
    <row r="18" spans="1:1178" x14ac:dyDescent="0.25">
      <c r="A18">
        <v>14</v>
      </c>
    </row>
    <row r="19" spans="1:1178" x14ac:dyDescent="0.25">
      <c r="A19">
        <v>15</v>
      </c>
    </row>
    <row r="20" spans="1:1178" x14ac:dyDescent="0.25">
      <c r="A20">
        <v>16</v>
      </c>
    </row>
    <row r="21" spans="1:1178" x14ac:dyDescent="0.25">
      <c r="A21">
        <v>17</v>
      </c>
    </row>
    <row r="22" spans="1:1178" x14ac:dyDescent="0.25">
      <c r="A22">
        <v>18</v>
      </c>
    </row>
    <row r="23" spans="1:1178" x14ac:dyDescent="0.25">
      <c r="A23">
        <v>19</v>
      </c>
    </row>
    <row r="24" spans="1:1178" x14ac:dyDescent="0.25">
      <c r="A24">
        <v>20</v>
      </c>
    </row>
    <row r="25" spans="1:1178" x14ac:dyDescent="0.25">
      <c r="A25" s="3" t="s">
        <v>1</v>
      </c>
      <c r="B25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ASH25"/>
  <sheetViews>
    <sheetView topLeftCell="TA1" workbookViewId="0">
      <selection activeCell="B21" sqref="B21"/>
    </sheetView>
  </sheetViews>
  <sheetFormatPr defaultRowHeight="15" x14ac:dyDescent="0.25"/>
  <cols>
    <col min="1" max="1" width="22.5703125" bestFit="1" customWidth="1"/>
    <col min="2" max="2" width="15.5703125" bestFit="1" customWidth="1"/>
    <col min="13" max="30" width="9.5703125" customWidth="1"/>
    <col min="41" max="58" width="9.7109375" customWidth="1"/>
    <col min="69" max="86" width="10" customWidth="1"/>
    <col min="97" max="114" width="10.140625" customWidth="1"/>
    <col min="125" max="142" width="9.85546875" customWidth="1"/>
    <col min="153" max="170" width="10" customWidth="1"/>
    <col min="181" max="198" width="9.28515625" customWidth="1"/>
    <col min="209" max="226" width="10" customWidth="1"/>
    <col min="265" max="282" width="9.85546875" customWidth="1"/>
    <col min="311" max="320" width="9.28515625" customWidth="1"/>
    <col min="321" max="338" width="10.28515625" customWidth="1"/>
    <col min="349" max="366" width="10" customWidth="1"/>
    <col min="367" max="376" width="10.28515625" customWidth="1"/>
    <col min="377" max="394" width="11.28515625" customWidth="1"/>
    <col min="405" max="422" width="9.5703125" customWidth="1"/>
    <col min="423" max="432" width="9.85546875" customWidth="1"/>
    <col min="433" max="450" width="10.85546875" customWidth="1"/>
    <col min="461" max="478" width="10" customWidth="1"/>
    <col min="489" max="506" width="9.85546875" customWidth="1"/>
    <col min="507" max="516" width="9.42578125" customWidth="1"/>
    <col min="517" max="534" width="10.42578125" customWidth="1"/>
    <col min="535" max="544" width="10.140625" customWidth="1"/>
    <col min="545" max="562" width="11.140625" customWidth="1"/>
    <col min="563" max="572" width="9.28515625" customWidth="1"/>
    <col min="573" max="590" width="10.28515625" customWidth="1"/>
    <col min="591" max="600" width="10" customWidth="1"/>
    <col min="601" max="618" width="11" customWidth="1"/>
    <col min="638" max="638" width="10" customWidth="1"/>
    <col min="639" max="639" width="10.140625" customWidth="1"/>
    <col min="640" max="640" width="10" customWidth="1"/>
    <col min="641" max="641" width="10.140625" customWidth="1"/>
    <col min="642" max="642" width="10" customWidth="1"/>
    <col min="643" max="643" width="10.140625" customWidth="1"/>
    <col min="644" max="644" width="10" customWidth="1"/>
    <col min="645" max="645" width="10.140625" customWidth="1"/>
    <col min="646" max="646" width="10" customWidth="1"/>
    <col min="647" max="656" width="10.42578125" customWidth="1"/>
    <col min="657" max="674" width="11.42578125" customWidth="1"/>
    <col min="675" max="684" width="10.140625" customWidth="1"/>
    <col min="685" max="702" width="11.140625" customWidth="1"/>
    <col min="703" max="712" width="11.42578125" customWidth="1"/>
    <col min="713" max="730" width="12.42578125" customWidth="1"/>
    <col min="731" max="740" width="9.7109375" customWidth="1"/>
    <col min="741" max="758" width="10.7109375" customWidth="1"/>
    <col min="759" max="768" width="11" customWidth="1"/>
    <col min="769" max="786" width="12" customWidth="1"/>
    <col min="787" max="796" width="10" customWidth="1"/>
    <col min="797" max="814" width="11" customWidth="1"/>
    <col min="815" max="824" width="10.140625" customWidth="1"/>
    <col min="825" max="842" width="11.140625" customWidth="1"/>
    <col min="843" max="852" width="9.28515625" customWidth="1"/>
    <col min="853" max="870" width="10.28515625" customWidth="1"/>
    <col min="871" max="880" width="10.140625" customWidth="1"/>
    <col min="881" max="898" width="11.140625" customWidth="1"/>
    <col min="899" max="908" width="9.28515625" customWidth="1"/>
    <col min="909" max="926" width="10.28515625" customWidth="1"/>
    <col min="927" max="936" width="10" customWidth="1"/>
    <col min="937" max="954" width="11" customWidth="1"/>
    <col min="965" max="982" width="10.140625" customWidth="1"/>
    <col min="983" max="992" width="10.42578125" customWidth="1"/>
    <col min="993" max="1010" width="11.42578125" customWidth="1"/>
    <col min="1011" max="1020" width="10.140625" customWidth="1"/>
    <col min="1021" max="1038" width="11.140625" customWidth="1"/>
    <col min="1039" max="1048" width="11.42578125" customWidth="1"/>
    <col min="1049" max="1066" width="12.42578125" customWidth="1"/>
    <col min="1067" max="1076" width="9.7109375" customWidth="1"/>
    <col min="1077" max="1094" width="10.7109375" customWidth="1"/>
    <col min="1095" max="1104" width="11" customWidth="1"/>
    <col min="1105" max="1122" width="12" customWidth="1"/>
    <col min="1123" max="1132" width="10" customWidth="1"/>
    <col min="1133" max="1150" width="11" customWidth="1"/>
    <col min="1151" max="1160" width="10.140625" customWidth="1"/>
    <col min="1161" max="1178" width="11.140625" customWidth="1"/>
  </cols>
  <sheetData>
    <row r="1" spans="1:1178" ht="23.25" x14ac:dyDescent="0.35">
      <c r="C1" s="4" t="s">
        <v>16</v>
      </c>
    </row>
    <row r="2" spans="1:1178" ht="18.75" x14ac:dyDescent="0.3">
      <c r="C2" s="5" t="s"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5" t="s">
        <v>6</v>
      </c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SM2" s="5" t="s">
        <v>8</v>
      </c>
      <c r="XR2" s="5"/>
      <c r="AFK2" s="5" t="s">
        <v>7</v>
      </c>
      <c r="AKP2" s="5"/>
    </row>
    <row r="3" spans="1:1178" x14ac:dyDescent="0.25">
      <c r="A3" s="1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0</v>
      </c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  <c r="AN3">
        <v>9</v>
      </c>
      <c r="AO3">
        <v>10</v>
      </c>
      <c r="AP3">
        <v>11</v>
      </c>
      <c r="AQ3">
        <v>12</v>
      </c>
      <c r="AR3">
        <v>13</v>
      </c>
      <c r="AS3">
        <v>14</v>
      </c>
      <c r="AT3">
        <v>15</v>
      </c>
      <c r="AU3">
        <v>16</v>
      </c>
      <c r="AV3">
        <v>17</v>
      </c>
      <c r="AW3">
        <v>18</v>
      </c>
      <c r="AX3">
        <v>19</v>
      </c>
      <c r="AY3">
        <v>20</v>
      </c>
      <c r="AZ3">
        <v>21</v>
      </c>
      <c r="BA3">
        <v>22</v>
      </c>
      <c r="BB3">
        <v>23</v>
      </c>
      <c r="BC3">
        <v>24</v>
      </c>
      <c r="BD3">
        <v>25</v>
      </c>
      <c r="BE3">
        <v>26</v>
      </c>
      <c r="BF3">
        <v>27</v>
      </c>
      <c r="BG3">
        <v>0</v>
      </c>
      <c r="BH3">
        <v>1</v>
      </c>
      <c r="BI3">
        <v>2</v>
      </c>
      <c r="BJ3">
        <v>3</v>
      </c>
      <c r="BK3">
        <v>4</v>
      </c>
      <c r="BL3">
        <v>5</v>
      </c>
      <c r="BM3">
        <v>6</v>
      </c>
      <c r="BN3">
        <v>7</v>
      </c>
      <c r="BO3">
        <v>8</v>
      </c>
      <c r="BP3">
        <v>9</v>
      </c>
      <c r="BQ3">
        <v>10</v>
      </c>
      <c r="BR3">
        <v>11</v>
      </c>
      <c r="BS3">
        <v>12</v>
      </c>
      <c r="BT3">
        <v>13</v>
      </c>
      <c r="BU3">
        <v>14</v>
      </c>
      <c r="BV3">
        <v>15</v>
      </c>
      <c r="BW3">
        <v>16</v>
      </c>
      <c r="BX3">
        <v>17</v>
      </c>
      <c r="BY3">
        <v>18</v>
      </c>
      <c r="BZ3">
        <v>19</v>
      </c>
      <c r="CA3">
        <v>20</v>
      </c>
      <c r="CB3">
        <v>21</v>
      </c>
      <c r="CC3">
        <v>22</v>
      </c>
      <c r="CD3">
        <v>23</v>
      </c>
      <c r="CE3">
        <v>24</v>
      </c>
      <c r="CF3">
        <v>25</v>
      </c>
      <c r="CG3">
        <v>26</v>
      </c>
      <c r="CH3">
        <v>27</v>
      </c>
      <c r="CI3">
        <v>0</v>
      </c>
      <c r="CJ3">
        <v>1</v>
      </c>
      <c r="CK3">
        <v>2</v>
      </c>
      <c r="CL3">
        <v>3</v>
      </c>
      <c r="CM3">
        <v>4</v>
      </c>
      <c r="CN3">
        <v>5</v>
      </c>
      <c r="CO3">
        <v>6</v>
      </c>
      <c r="CP3">
        <v>7</v>
      </c>
      <c r="CQ3">
        <v>8</v>
      </c>
      <c r="CR3">
        <v>9</v>
      </c>
      <c r="CS3">
        <v>10</v>
      </c>
      <c r="CT3">
        <v>11</v>
      </c>
      <c r="CU3">
        <v>12</v>
      </c>
      <c r="CV3">
        <v>13</v>
      </c>
      <c r="CW3">
        <v>14</v>
      </c>
      <c r="CX3">
        <v>15</v>
      </c>
      <c r="CY3">
        <v>16</v>
      </c>
      <c r="CZ3">
        <v>17</v>
      </c>
      <c r="DA3">
        <v>18</v>
      </c>
      <c r="DB3">
        <v>19</v>
      </c>
      <c r="DC3">
        <v>20</v>
      </c>
      <c r="DD3">
        <v>21</v>
      </c>
      <c r="DE3">
        <v>22</v>
      </c>
      <c r="DF3">
        <v>23</v>
      </c>
      <c r="DG3">
        <v>24</v>
      </c>
      <c r="DH3">
        <v>25</v>
      </c>
      <c r="DI3">
        <v>26</v>
      </c>
      <c r="DJ3">
        <v>27</v>
      </c>
      <c r="DK3">
        <v>0</v>
      </c>
      <c r="DL3">
        <v>1</v>
      </c>
      <c r="DM3">
        <v>2</v>
      </c>
      <c r="DN3">
        <v>3</v>
      </c>
      <c r="DO3">
        <v>4</v>
      </c>
      <c r="DP3">
        <v>5</v>
      </c>
      <c r="DQ3">
        <v>6</v>
      </c>
      <c r="DR3">
        <v>7</v>
      </c>
      <c r="DS3">
        <v>8</v>
      </c>
      <c r="DT3">
        <v>9</v>
      </c>
      <c r="DU3">
        <v>10</v>
      </c>
      <c r="DV3">
        <v>11</v>
      </c>
      <c r="DW3">
        <v>12</v>
      </c>
      <c r="DX3">
        <v>13</v>
      </c>
      <c r="DY3">
        <v>14</v>
      </c>
      <c r="DZ3">
        <v>15</v>
      </c>
      <c r="EA3">
        <v>16</v>
      </c>
      <c r="EB3">
        <v>17</v>
      </c>
      <c r="EC3">
        <v>18</v>
      </c>
      <c r="ED3">
        <v>19</v>
      </c>
      <c r="EE3">
        <v>20</v>
      </c>
      <c r="EF3">
        <v>21</v>
      </c>
      <c r="EG3">
        <v>22</v>
      </c>
      <c r="EH3">
        <v>23</v>
      </c>
      <c r="EI3">
        <v>24</v>
      </c>
      <c r="EJ3">
        <v>25</v>
      </c>
      <c r="EK3">
        <v>26</v>
      </c>
      <c r="EL3">
        <v>27</v>
      </c>
      <c r="EM3">
        <v>0</v>
      </c>
      <c r="EN3">
        <v>1</v>
      </c>
      <c r="EO3">
        <v>2</v>
      </c>
      <c r="EP3">
        <v>3</v>
      </c>
      <c r="EQ3">
        <v>4</v>
      </c>
      <c r="ER3">
        <v>5</v>
      </c>
      <c r="ES3">
        <v>6</v>
      </c>
      <c r="ET3">
        <v>7</v>
      </c>
      <c r="EU3">
        <v>8</v>
      </c>
      <c r="EV3">
        <v>9</v>
      </c>
      <c r="EW3">
        <v>10</v>
      </c>
      <c r="EX3">
        <v>11</v>
      </c>
      <c r="EY3">
        <v>12</v>
      </c>
      <c r="EZ3">
        <v>13</v>
      </c>
      <c r="FA3">
        <v>14</v>
      </c>
      <c r="FB3">
        <v>15</v>
      </c>
      <c r="FC3">
        <v>16</v>
      </c>
      <c r="FD3">
        <v>17</v>
      </c>
      <c r="FE3">
        <v>18</v>
      </c>
      <c r="FF3">
        <v>19</v>
      </c>
      <c r="FG3">
        <v>20</v>
      </c>
      <c r="FH3">
        <v>21</v>
      </c>
      <c r="FI3">
        <v>22</v>
      </c>
      <c r="FJ3">
        <v>23</v>
      </c>
      <c r="FK3">
        <v>24</v>
      </c>
      <c r="FL3">
        <v>25</v>
      </c>
      <c r="FM3">
        <v>26</v>
      </c>
      <c r="FN3">
        <v>27</v>
      </c>
      <c r="FO3">
        <v>0</v>
      </c>
      <c r="FP3">
        <v>1</v>
      </c>
      <c r="FQ3">
        <v>2</v>
      </c>
      <c r="FR3">
        <v>3</v>
      </c>
      <c r="FS3">
        <v>4</v>
      </c>
      <c r="FT3">
        <v>5</v>
      </c>
      <c r="FU3">
        <v>6</v>
      </c>
      <c r="FV3">
        <v>7</v>
      </c>
      <c r="FW3">
        <v>8</v>
      </c>
      <c r="FX3">
        <v>9</v>
      </c>
      <c r="FY3">
        <v>10</v>
      </c>
      <c r="FZ3">
        <v>11</v>
      </c>
      <c r="GA3">
        <v>12</v>
      </c>
      <c r="GB3">
        <v>13</v>
      </c>
      <c r="GC3">
        <v>14</v>
      </c>
      <c r="GD3">
        <v>15</v>
      </c>
      <c r="GE3">
        <v>16</v>
      </c>
      <c r="GF3">
        <v>17</v>
      </c>
      <c r="GG3">
        <v>18</v>
      </c>
      <c r="GH3">
        <v>19</v>
      </c>
      <c r="GI3">
        <v>20</v>
      </c>
      <c r="GJ3">
        <v>21</v>
      </c>
      <c r="GK3">
        <v>22</v>
      </c>
      <c r="GL3">
        <v>23</v>
      </c>
      <c r="GM3">
        <v>24</v>
      </c>
      <c r="GN3">
        <v>25</v>
      </c>
      <c r="GO3">
        <v>26</v>
      </c>
      <c r="GP3">
        <v>27</v>
      </c>
      <c r="GQ3">
        <v>0</v>
      </c>
      <c r="GR3">
        <v>1</v>
      </c>
      <c r="GS3">
        <v>2</v>
      </c>
      <c r="GT3">
        <v>3</v>
      </c>
      <c r="GU3">
        <v>4</v>
      </c>
      <c r="GV3">
        <v>5</v>
      </c>
      <c r="GW3">
        <v>6</v>
      </c>
      <c r="GX3">
        <v>7</v>
      </c>
      <c r="GY3">
        <v>8</v>
      </c>
      <c r="GZ3">
        <v>9</v>
      </c>
      <c r="HA3">
        <v>10</v>
      </c>
      <c r="HB3">
        <v>11</v>
      </c>
      <c r="HC3">
        <v>12</v>
      </c>
      <c r="HD3">
        <v>13</v>
      </c>
      <c r="HE3">
        <v>14</v>
      </c>
      <c r="HF3">
        <v>15</v>
      </c>
      <c r="HG3">
        <v>16</v>
      </c>
      <c r="HH3">
        <v>17</v>
      </c>
      <c r="HI3">
        <v>18</v>
      </c>
      <c r="HJ3">
        <v>19</v>
      </c>
      <c r="HK3">
        <v>20</v>
      </c>
      <c r="HL3">
        <v>21</v>
      </c>
      <c r="HM3">
        <v>22</v>
      </c>
      <c r="HN3">
        <v>23</v>
      </c>
      <c r="HO3">
        <v>24</v>
      </c>
      <c r="HP3">
        <v>25</v>
      </c>
      <c r="HQ3">
        <v>26</v>
      </c>
      <c r="HR3">
        <v>27</v>
      </c>
      <c r="HS3">
        <v>0</v>
      </c>
      <c r="HT3">
        <v>1</v>
      </c>
      <c r="HU3">
        <v>2</v>
      </c>
      <c r="HV3">
        <v>3</v>
      </c>
      <c r="HW3">
        <v>4</v>
      </c>
      <c r="HX3">
        <v>5</v>
      </c>
      <c r="HY3">
        <v>6</v>
      </c>
      <c r="HZ3">
        <v>7</v>
      </c>
      <c r="IA3">
        <v>8</v>
      </c>
      <c r="IB3">
        <v>9</v>
      </c>
      <c r="IC3">
        <v>10</v>
      </c>
      <c r="ID3">
        <v>11</v>
      </c>
      <c r="IE3">
        <v>12</v>
      </c>
      <c r="IF3">
        <v>13</v>
      </c>
      <c r="IG3">
        <v>14</v>
      </c>
      <c r="IH3">
        <v>15</v>
      </c>
      <c r="II3">
        <v>16</v>
      </c>
      <c r="IJ3">
        <v>17</v>
      </c>
      <c r="IK3">
        <v>18</v>
      </c>
      <c r="IL3">
        <v>19</v>
      </c>
      <c r="IM3">
        <v>20</v>
      </c>
      <c r="IN3">
        <v>21</v>
      </c>
      <c r="IO3">
        <v>22</v>
      </c>
      <c r="IP3">
        <v>23</v>
      </c>
      <c r="IQ3">
        <v>24</v>
      </c>
      <c r="IR3">
        <v>25</v>
      </c>
      <c r="IS3">
        <v>26</v>
      </c>
      <c r="IT3">
        <v>27</v>
      </c>
      <c r="IU3">
        <v>0</v>
      </c>
      <c r="IV3">
        <v>1</v>
      </c>
      <c r="IW3">
        <v>2</v>
      </c>
      <c r="IX3">
        <v>3</v>
      </c>
      <c r="IY3">
        <v>4</v>
      </c>
      <c r="IZ3">
        <v>5</v>
      </c>
      <c r="JA3">
        <v>6</v>
      </c>
      <c r="JB3">
        <v>7</v>
      </c>
      <c r="JC3">
        <v>8</v>
      </c>
      <c r="JD3">
        <v>9</v>
      </c>
      <c r="JE3">
        <v>10</v>
      </c>
      <c r="JF3">
        <v>11</v>
      </c>
      <c r="JG3">
        <v>12</v>
      </c>
      <c r="JH3">
        <v>13</v>
      </c>
      <c r="JI3">
        <v>14</v>
      </c>
      <c r="JJ3">
        <v>15</v>
      </c>
      <c r="JK3">
        <v>16</v>
      </c>
      <c r="JL3">
        <v>17</v>
      </c>
      <c r="JM3">
        <v>18</v>
      </c>
      <c r="JN3">
        <v>19</v>
      </c>
      <c r="JO3">
        <v>20</v>
      </c>
      <c r="JP3">
        <v>21</v>
      </c>
      <c r="JQ3">
        <v>22</v>
      </c>
      <c r="JR3">
        <v>23</v>
      </c>
      <c r="JS3">
        <v>24</v>
      </c>
      <c r="JT3">
        <v>25</v>
      </c>
      <c r="JU3">
        <v>26</v>
      </c>
      <c r="JV3">
        <v>27</v>
      </c>
      <c r="JW3">
        <v>0</v>
      </c>
      <c r="JX3">
        <v>1</v>
      </c>
      <c r="JY3">
        <v>2</v>
      </c>
      <c r="JZ3">
        <v>3</v>
      </c>
      <c r="KA3">
        <v>4</v>
      </c>
      <c r="KB3">
        <v>5</v>
      </c>
      <c r="KC3">
        <v>6</v>
      </c>
      <c r="KD3">
        <v>7</v>
      </c>
      <c r="KE3">
        <v>8</v>
      </c>
      <c r="KF3">
        <v>9</v>
      </c>
      <c r="KG3">
        <v>10</v>
      </c>
      <c r="KH3">
        <v>11</v>
      </c>
      <c r="KI3">
        <v>12</v>
      </c>
      <c r="KJ3">
        <v>13</v>
      </c>
      <c r="KK3">
        <v>14</v>
      </c>
      <c r="KL3">
        <v>15</v>
      </c>
      <c r="KM3">
        <v>16</v>
      </c>
      <c r="KN3">
        <v>17</v>
      </c>
      <c r="KO3">
        <v>18</v>
      </c>
      <c r="KP3">
        <v>19</v>
      </c>
      <c r="KQ3">
        <v>20</v>
      </c>
      <c r="KR3">
        <v>21</v>
      </c>
      <c r="KS3">
        <v>22</v>
      </c>
      <c r="KT3">
        <v>23</v>
      </c>
      <c r="KU3">
        <v>24</v>
      </c>
      <c r="KV3">
        <v>25</v>
      </c>
      <c r="KW3">
        <v>26</v>
      </c>
      <c r="KX3">
        <v>27</v>
      </c>
      <c r="KY3">
        <v>0</v>
      </c>
      <c r="KZ3">
        <v>1</v>
      </c>
      <c r="LA3">
        <v>2</v>
      </c>
      <c r="LB3">
        <v>3</v>
      </c>
      <c r="LC3">
        <v>4</v>
      </c>
      <c r="LD3">
        <v>5</v>
      </c>
      <c r="LE3">
        <v>6</v>
      </c>
      <c r="LF3">
        <v>7</v>
      </c>
      <c r="LG3">
        <v>8</v>
      </c>
      <c r="LH3">
        <v>9</v>
      </c>
      <c r="LI3">
        <v>10</v>
      </c>
      <c r="LJ3">
        <v>11</v>
      </c>
      <c r="LK3">
        <v>12</v>
      </c>
      <c r="LL3">
        <v>13</v>
      </c>
      <c r="LM3">
        <v>14</v>
      </c>
      <c r="LN3">
        <v>15</v>
      </c>
      <c r="LO3">
        <v>16</v>
      </c>
      <c r="LP3">
        <v>17</v>
      </c>
      <c r="LQ3">
        <v>18</v>
      </c>
      <c r="LR3">
        <v>19</v>
      </c>
      <c r="LS3">
        <v>20</v>
      </c>
      <c r="LT3">
        <v>21</v>
      </c>
      <c r="LU3">
        <v>22</v>
      </c>
      <c r="LV3">
        <v>23</v>
      </c>
      <c r="LW3">
        <v>24</v>
      </c>
      <c r="LX3">
        <v>25</v>
      </c>
      <c r="LY3">
        <v>26</v>
      </c>
      <c r="LZ3">
        <v>27</v>
      </c>
      <c r="MA3">
        <v>0</v>
      </c>
      <c r="MB3">
        <v>1</v>
      </c>
      <c r="MC3">
        <v>2</v>
      </c>
      <c r="MD3">
        <v>3</v>
      </c>
      <c r="ME3">
        <v>4</v>
      </c>
      <c r="MF3">
        <v>5</v>
      </c>
      <c r="MG3">
        <v>6</v>
      </c>
      <c r="MH3">
        <v>7</v>
      </c>
      <c r="MI3">
        <v>8</v>
      </c>
      <c r="MJ3">
        <v>9</v>
      </c>
      <c r="MK3">
        <v>10</v>
      </c>
      <c r="ML3">
        <v>11</v>
      </c>
      <c r="MM3">
        <v>12</v>
      </c>
      <c r="MN3">
        <v>13</v>
      </c>
      <c r="MO3">
        <v>14</v>
      </c>
      <c r="MP3">
        <v>15</v>
      </c>
      <c r="MQ3">
        <v>16</v>
      </c>
      <c r="MR3">
        <v>17</v>
      </c>
      <c r="MS3">
        <v>18</v>
      </c>
      <c r="MT3">
        <v>19</v>
      </c>
      <c r="MU3">
        <v>20</v>
      </c>
      <c r="MV3">
        <v>21</v>
      </c>
      <c r="MW3">
        <v>22</v>
      </c>
      <c r="MX3">
        <v>23</v>
      </c>
      <c r="MY3">
        <v>24</v>
      </c>
      <c r="MZ3">
        <v>25</v>
      </c>
      <c r="NA3">
        <v>26</v>
      </c>
      <c r="NB3">
        <v>27</v>
      </c>
      <c r="NC3">
        <v>0</v>
      </c>
      <c r="ND3">
        <v>1</v>
      </c>
      <c r="NE3">
        <v>2</v>
      </c>
      <c r="NF3">
        <v>3</v>
      </c>
      <c r="NG3">
        <v>4</v>
      </c>
      <c r="NH3">
        <v>5</v>
      </c>
      <c r="NI3">
        <v>6</v>
      </c>
      <c r="NJ3">
        <v>7</v>
      </c>
      <c r="NK3">
        <v>8</v>
      </c>
      <c r="NL3">
        <v>9</v>
      </c>
      <c r="NM3">
        <v>10</v>
      </c>
      <c r="NN3">
        <v>11</v>
      </c>
      <c r="NO3">
        <v>12</v>
      </c>
      <c r="NP3">
        <v>13</v>
      </c>
      <c r="NQ3">
        <v>14</v>
      </c>
      <c r="NR3">
        <v>15</v>
      </c>
      <c r="NS3">
        <v>16</v>
      </c>
      <c r="NT3">
        <v>17</v>
      </c>
      <c r="NU3">
        <v>18</v>
      </c>
      <c r="NV3">
        <v>19</v>
      </c>
      <c r="NW3">
        <v>20</v>
      </c>
      <c r="NX3">
        <v>21</v>
      </c>
      <c r="NY3">
        <v>22</v>
      </c>
      <c r="NZ3">
        <v>23</v>
      </c>
      <c r="OA3">
        <v>24</v>
      </c>
      <c r="OB3">
        <v>25</v>
      </c>
      <c r="OC3">
        <v>26</v>
      </c>
      <c r="OD3">
        <v>27</v>
      </c>
      <c r="OE3">
        <v>0</v>
      </c>
      <c r="OF3">
        <v>1</v>
      </c>
      <c r="OG3">
        <v>2</v>
      </c>
      <c r="OH3">
        <v>3</v>
      </c>
      <c r="OI3">
        <v>4</v>
      </c>
      <c r="OJ3">
        <v>5</v>
      </c>
      <c r="OK3">
        <v>6</v>
      </c>
      <c r="OL3">
        <v>7</v>
      </c>
      <c r="OM3">
        <v>8</v>
      </c>
      <c r="ON3">
        <v>9</v>
      </c>
      <c r="OO3">
        <v>10</v>
      </c>
      <c r="OP3">
        <v>11</v>
      </c>
      <c r="OQ3">
        <v>12</v>
      </c>
      <c r="OR3">
        <v>13</v>
      </c>
      <c r="OS3">
        <v>14</v>
      </c>
      <c r="OT3">
        <v>15</v>
      </c>
      <c r="OU3">
        <v>16</v>
      </c>
      <c r="OV3">
        <v>17</v>
      </c>
      <c r="OW3">
        <v>18</v>
      </c>
      <c r="OX3">
        <v>19</v>
      </c>
      <c r="OY3">
        <v>20</v>
      </c>
      <c r="OZ3">
        <v>21</v>
      </c>
      <c r="PA3">
        <v>22</v>
      </c>
      <c r="PB3">
        <v>23</v>
      </c>
      <c r="PC3">
        <v>24</v>
      </c>
      <c r="PD3">
        <v>25</v>
      </c>
      <c r="PE3">
        <v>26</v>
      </c>
      <c r="PF3">
        <v>27</v>
      </c>
      <c r="PG3">
        <v>0</v>
      </c>
      <c r="PH3">
        <v>1</v>
      </c>
      <c r="PI3">
        <v>2</v>
      </c>
      <c r="PJ3">
        <v>3</v>
      </c>
      <c r="PK3">
        <v>4</v>
      </c>
      <c r="PL3">
        <v>5</v>
      </c>
      <c r="PM3">
        <v>6</v>
      </c>
      <c r="PN3">
        <v>7</v>
      </c>
      <c r="PO3">
        <v>8</v>
      </c>
      <c r="PP3">
        <v>9</v>
      </c>
      <c r="PQ3">
        <v>10</v>
      </c>
      <c r="PR3">
        <v>11</v>
      </c>
      <c r="PS3">
        <v>12</v>
      </c>
      <c r="PT3">
        <v>13</v>
      </c>
      <c r="PU3">
        <v>14</v>
      </c>
      <c r="PV3">
        <v>15</v>
      </c>
      <c r="PW3">
        <v>16</v>
      </c>
      <c r="PX3">
        <v>17</v>
      </c>
      <c r="PY3">
        <v>18</v>
      </c>
      <c r="PZ3">
        <v>19</v>
      </c>
      <c r="QA3">
        <v>20</v>
      </c>
      <c r="QB3">
        <v>21</v>
      </c>
      <c r="QC3">
        <v>22</v>
      </c>
      <c r="QD3">
        <v>23</v>
      </c>
      <c r="QE3">
        <v>24</v>
      </c>
      <c r="QF3">
        <v>25</v>
      </c>
      <c r="QG3">
        <v>26</v>
      </c>
      <c r="QH3">
        <v>27</v>
      </c>
      <c r="QI3">
        <v>0</v>
      </c>
      <c r="QJ3">
        <v>1</v>
      </c>
      <c r="QK3">
        <v>2</v>
      </c>
      <c r="QL3">
        <v>3</v>
      </c>
      <c r="QM3">
        <v>4</v>
      </c>
      <c r="QN3">
        <v>5</v>
      </c>
      <c r="QO3">
        <v>6</v>
      </c>
      <c r="QP3">
        <v>7</v>
      </c>
      <c r="QQ3">
        <v>8</v>
      </c>
      <c r="QR3">
        <v>9</v>
      </c>
      <c r="QS3">
        <v>10</v>
      </c>
      <c r="QT3">
        <v>11</v>
      </c>
      <c r="QU3">
        <v>12</v>
      </c>
      <c r="QV3">
        <v>13</v>
      </c>
      <c r="QW3">
        <v>14</v>
      </c>
      <c r="QX3">
        <v>15</v>
      </c>
      <c r="QY3">
        <v>16</v>
      </c>
      <c r="QZ3">
        <v>17</v>
      </c>
      <c r="RA3">
        <v>18</v>
      </c>
      <c r="RB3">
        <v>19</v>
      </c>
      <c r="RC3">
        <v>20</v>
      </c>
      <c r="RD3">
        <v>21</v>
      </c>
      <c r="RE3">
        <v>22</v>
      </c>
      <c r="RF3">
        <v>23</v>
      </c>
      <c r="RG3">
        <v>24</v>
      </c>
      <c r="RH3">
        <v>25</v>
      </c>
      <c r="RI3">
        <v>26</v>
      </c>
      <c r="RJ3">
        <v>27</v>
      </c>
      <c r="RK3">
        <v>0</v>
      </c>
      <c r="RL3">
        <v>1</v>
      </c>
      <c r="RM3">
        <v>2</v>
      </c>
      <c r="RN3">
        <v>3</v>
      </c>
      <c r="RO3">
        <v>4</v>
      </c>
      <c r="RP3">
        <v>5</v>
      </c>
      <c r="RQ3">
        <v>6</v>
      </c>
      <c r="RR3">
        <v>7</v>
      </c>
      <c r="RS3">
        <v>8</v>
      </c>
      <c r="RT3">
        <v>9</v>
      </c>
      <c r="RU3">
        <v>10</v>
      </c>
      <c r="RV3">
        <v>11</v>
      </c>
      <c r="RW3">
        <v>12</v>
      </c>
      <c r="RX3">
        <v>13</v>
      </c>
      <c r="RY3">
        <v>14</v>
      </c>
      <c r="RZ3">
        <v>15</v>
      </c>
      <c r="SA3">
        <v>16</v>
      </c>
      <c r="SB3">
        <v>17</v>
      </c>
      <c r="SC3">
        <v>18</v>
      </c>
      <c r="SD3">
        <v>19</v>
      </c>
      <c r="SE3">
        <v>20</v>
      </c>
      <c r="SF3">
        <v>21</v>
      </c>
      <c r="SG3">
        <v>22</v>
      </c>
      <c r="SH3">
        <v>23</v>
      </c>
      <c r="SI3">
        <v>24</v>
      </c>
      <c r="SJ3">
        <v>25</v>
      </c>
      <c r="SK3">
        <v>26</v>
      </c>
      <c r="SL3">
        <v>27</v>
      </c>
      <c r="SM3">
        <v>0</v>
      </c>
      <c r="SN3">
        <v>1</v>
      </c>
      <c r="SO3">
        <v>2</v>
      </c>
      <c r="SP3">
        <v>3</v>
      </c>
      <c r="SQ3">
        <v>4</v>
      </c>
      <c r="SR3">
        <v>5</v>
      </c>
      <c r="SS3">
        <v>6</v>
      </c>
      <c r="ST3">
        <v>7</v>
      </c>
      <c r="SU3">
        <v>8</v>
      </c>
      <c r="SV3">
        <v>9</v>
      </c>
      <c r="SW3">
        <v>10</v>
      </c>
      <c r="SX3">
        <v>11</v>
      </c>
      <c r="SY3">
        <v>12</v>
      </c>
      <c r="SZ3">
        <v>13</v>
      </c>
      <c r="TA3">
        <v>14</v>
      </c>
      <c r="TB3">
        <v>15</v>
      </c>
      <c r="TC3">
        <v>16</v>
      </c>
      <c r="TD3">
        <v>17</v>
      </c>
      <c r="TE3">
        <v>18</v>
      </c>
      <c r="TF3">
        <v>19</v>
      </c>
      <c r="TG3">
        <v>20</v>
      </c>
      <c r="TH3">
        <v>21</v>
      </c>
      <c r="TI3">
        <v>22</v>
      </c>
      <c r="TJ3">
        <v>23</v>
      </c>
      <c r="TK3">
        <v>24</v>
      </c>
      <c r="TL3">
        <v>25</v>
      </c>
      <c r="TM3">
        <v>26</v>
      </c>
      <c r="TN3">
        <v>27</v>
      </c>
      <c r="TO3">
        <v>0</v>
      </c>
      <c r="TP3">
        <v>1</v>
      </c>
      <c r="TQ3">
        <v>2</v>
      </c>
      <c r="TR3">
        <v>3</v>
      </c>
      <c r="TS3">
        <v>4</v>
      </c>
      <c r="TT3">
        <v>5</v>
      </c>
      <c r="TU3">
        <v>6</v>
      </c>
      <c r="TV3">
        <v>7</v>
      </c>
      <c r="TW3">
        <v>8</v>
      </c>
      <c r="TX3">
        <v>9</v>
      </c>
      <c r="TY3">
        <v>10</v>
      </c>
      <c r="TZ3">
        <v>11</v>
      </c>
      <c r="UA3">
        <v>12</v>
      </c>
      <c r="UB3">
        <v>13</v>
      </c>
      <c r="UC3">
        <v>14</v>
      </c>
      <c r="UD3">
        <v>15</v>
      </c>
      <c r="UE3">
        <v>16</v>
      </c>
      <c r="UF3">
        <v>17</v>
      </c>
      <c r="UG3">
        <v>18</v>
      </c>
      <c r="UH3">
        <v>19</v>
      </c>
      <c r="UI3">
        <v>20</v>
      </c>
      <c r="UJ3">
        <v>21</v>
      </c>
      <c r="UK3">
        <v>22</v>
      </c>
      <c r="UL3">
        <v>23</v>
      </c>
      <c r="UM3">
        <v>24</v>
      </c>
      <c r="UN3">
        <v>25</v>
      </c>
      <c r="UO3">
        <v>26</v>
      </c>
      <c r="UP3">
        <v>27</v>
      </c>
      <c r="UQ3">
        <v>0</v>
      </c>
      <c r="UR3">
        <v>1</v>
      </c>
      <c r="US3">
        <v>2</v>
      </c>
      <c r="UT3">
        <v>3</v>
      </c>
      <c r="UU3">
        <v>4</v>
      </c>
      <c r="UV3">
        <v>5</v>
      </c>
      <c r="UW3">
        <v>6</v>
      </c>
      <c r="UX3">
        <v>7</v>
      </c>
      <c r="UY3">
        <v>8</v>
      </c>
      <c r="UZ3">
        <v>9</v>
      </c>
      <c r="VA3">
        <v>10</v>
      </c>
      <c r="VB3">
        <v>11</v>
      </c>
      <c r="VC3">
        <v>12</v>
      </c>
      <c r="VD3">
        <v>13</v>
      </c>
      <c r="VE3">
        <v>14</v>
      </c>
      <c r="VF3">
        <v>15</v>
      </c>
      <c r="VG3">
        <v>16</v>
      </c>
      <c r="VH3">
        <v>17</v>
      </c>
      <c r="VI3">
        <v>18</v>
      </c>
      <c r="VJ3">
        <v>19</v>
      </c>
      <c r="VK3">
        <v>20</v>
      </c>
      <c r="VL3">
        <v>21</v>
      </c>
      <c r="VM3">
        <v>22</v>
      </c>
      <c r="VN3">
        <v>23</v>
      </c>
      <c r="VO3">
        <v>24</v>
      </c>
      <c r="VP3">
        <v>25</v>
      </c>
      <c r="VQ3">
        <v>26</v>
      </c>
      <c r="VR3">
        <v>27</v>
      </c>
      <c r="VS3">
        <v>0</v>
      </c>
      <c r="VT3">
        <v>1</v>
      </c>
      <c r="VU3">
        <v>2</v>
      </c>
      <c r="VV3">
        <v>3</v>
      </c>
      <c r="VW3">
        <v>4</v>
      </c>
      <c r="VX3">
        <v>5</v>
      </c>
      <c r="VY3">
        <v>6</v>
      </c>
      <c r="VZ3">
        <v>7</v>
      </c>
      <c r="WA3">
        <v>8</v>
      </c>
      <c r="WB3">
        <v>9</v>
      </c>
      <c r="WC3">
        <v>10</v>
      </c>
      <c r="WD3">
        <v>11</v>
      </c>
      <c r="WE3">
        <v>12</v>
      </c>
      <c r="WF3">
        <v>13</v>
      </c>
      <c r="WG3">
        <v>14</v>
      </c>
      <c r="WH3">
        <v>15</v>
      </c>
      <c r="WI3">
        <v>16</v>
      </c>
      <c r="WJ3">
        <v>17</v>
      </c>
      <c r="WK3">
        <v>18</v>
      </c>
      <c r="WL3">
        <v>19</v>
      </c>
      <c r="WM3">
        <v>20</v>
      </c>
      <c r="WN3">
        <v>21</v>
      </c>
      <c r="WO3">
        <v>22</v>
      </c>
      <c r="WP3">
        <v>23</v>
      </c>
      <c r="WQ3">
        <v>24</v>
      </c>
      <c r="WR3">
        <v>25</v>
      </c>
      <c r="WS3">
        <v>26</v>
      </c>
      <c r="WT3">
        <v>27</v>
      </c>
      <c r="WU3">
        <v>0</v>
      </c>
      <c r="WV3">
        <v>1</v>
      </c>
      <c r="WW3">
        <v>2</v>
      </c>
      <c r="WX3">
        <v>3</v>
      </c>
      <c r="WY3">
        <v>4</v>
      </c>
      <c r="WZ3">
        <v>5</v>
      </c>
      <c r="XA3">
        <v>6</v>
      </c>
      <c r="XB3">
        <v>7</v>
      </c>
      <c r="XC3">
        <v>8</v>
      </c>
      <c r="XD3">
        <v>9</v>
      </c>
      <c r="XE3">
        <v>10</v>
      </c>
      <c r="XF3">
        <v>11</v>
      </c>
      <c r="XG3">
        <v>12</v>
      </c>
      <c r="XH3">
        <v>13</v>
      </c>
      <c r="XI3">
        <v>14</v>
      </c>
      <c r="XJ3">
        <v>15</v>
      </c>
      <c r="XK3">
        <v>16</v>
      </c>
      <c r="XL3">
        <v>17</v>
      </c>
      <c r="XM3">
        <v>18</v>
      </c>
      <c r="XN3">
        <v>19</v>
      </c>
      <c r="XO3">
        <v>20</v>
      </c>
      <c r="XP3">
        <v>21</v>
      </c>
      <c r="XQ3">
        <v>22</v>
      </c>
      <c r="XR3">
        <v>23</v>
      </c>
      <c r="XS3">
        <v>24</v>
      </c>
      <c r="XT3">
        <v>25</v>
      </c>
      <c r="XU3">
        <v>26</v>
      </c>
      <c r="XV3">
        <v>27</v>
      </c>
      <c r="XW3">
        <v>0</v>
      </c>
      <c r="XX3">
        <v>1</v>
      </c>
      <c r="XY3">
        <v>2</v>
      </c>
      <c r="XZ3">
        <v>3</v>
      </c>
      <c r="YA3">
        <v>4</v>
      </c>
      <c r="YB3">
        <v>5</v>
      </c>
      <c r="YC3">
        <v>6</v>
      </c>
      <c r="YD3">
        <v>7</v>
      </c>
      <c r="YE3">
        <v>8</v>
      </c>
      <c r="YF3">
        <v>9</v>
      </c>
      <c r="YG3">
        <v>10</v>
      </c>
      <c r="YH3">
        <v>11</v>
      </c>
      <c r="YI3">
        <v>12</v>
      </c>
      <c r="YJ3">
        <v>13</v>
      </c>
      <c r="YK3">
        <v>14</v>
      </c>
      <c r="YL3">
        <v>15</v>
      </c>
      <c r="YM3">
        <v>16</v>
      </c>
      <c r="YN3">
        <v>17</v>
      </c>
      <c r="YO3">
        <v>18</v>
      </c>
      <c r="YP3">
        <v>19</v>
      </c>
      <c r="YQ3">
        <v>20</v>
      </c>
      <c r="YR3">
        <v>21</v>
      </c>
      <c r="YS3">
        <v>22</v>
      </c>
      <c r="YT3">
        <v>23</v>
      </c>
      <c r="YU3">
        <v>24</v>
      </c>
      <c r="YV3">
        <v>25</v>
      </c>
      <c r="YW3">
        <v>26</v>
      </c>
      <c r="YX3">
        <v>27</v>
      </c>
      <c r="YY3">
        <v>0</v>
      </c>
      <c r="YZ3">
        <v>1</v>
      </c>
      <c r="ZA3">
        <v>2</v>
      </c>
      <c r="ZB3">
        <v>3</v>
      </c>
      <c r="ZC3">
        <v>4</v>
      </c>
      <c r="ZD3">
        <v>5</v>
      </c>
      <c r="ZE3">
        <v>6</v>
      </c>
      <c r="ZF3">
        <v>7</v>
      </c>
      <c r="ZG3">
        <v>8</v>
      </c>
      <c r="ZH3">
        <v>9</v>
      </c>
      <c r="ZI3">
        <v>10</v>
      </c>
      <c r="ZJ3">
        <v>11</v>
      </c>
      <c r="ZK3">
        <v>12</v>
      </c>
      <c r="ZL3">
        <v>13</v>
      </c>
      <c r="ZM3">
        <v>14</v>
      </c>
      <c r="ZN3">
        <v>15</v>
      </c>
      <c r="ZO3">
        <v>16</v>
      </c>
      <c r="ZP3">
        <v>17</v>
      </c>
      <c r="ZQ3">
        <v>18</v>
      </c>
      <c r="ZR3">
        <v>19</v>
      </c>
      <c r="ZS3">
        <v>20</v>
      </c>
      <c r="ZT3">
        <v>21</v>
      </c>
      <c r="ZU3">
        <v>22</v>
      </c>
      <c r="ZV3">
        <v>23</v>
      </c>
      <c r="ZW3">
        <v>24</v>
      </c>
      <c r="ZX3">
        <v>25</v>
      </c>
      <c r="ZY3">
        <v>26</v>
      </c>
      <c r="ZZ3">
        <v>27</v>
      </c>
      <c r="AAA3">
        <v>0</v>
      </c>
      <c r="AAB3">
        <v>1</v>
      </c>
      <c r="AAC3">
        <v>2</v>
      </c>
      <c r="AAD3">
        <v>3</v>
      </c>
      <c r="AAE3">
        <v>4</v>
      </c>
      <c r="AAF3">
        <v>5</v>
      </c>
      <c r="AAG3">
        <v>6</v>
      </c>
      <c r="AAH3">
        <v>7</v>
      </c>
      <c r="AAI3">
        <v>8</v>
      </c>
      <c r="AAJ3">
        <v>9</v>
      </c>
      <c r="AAK3">
        <v>10</v>
      </c>
      <c r="AAL3">
        <v>11</v>
      </c>
      <c r="AAM3">
        <v>12</v>
      </c>
      <c r="AAN3">
        <v>13</v>
      </c>
      <c r="AAO3">
        <v>14</v>
      </c>
      <c r="AAP3">
        <v>15</v>
      </c>
      <c r="AAQ3">
        <v>16</v>
      </c>
      <c r="AAR3">
        <v>17</v>
      </c>
      <c r="AAS3">
        <v>18</v>
      </c>
      <c r="AAT3">
        <v>19</v>
      </c>
      <c r="AAU3">
        <v>20</v>
      </c>
      <c r="AAV3">
        <v>21</v>
      </c>
      <c r="AAW3">
        <v>22</v>
      </c>
      <c r="AAX3">
        <v>23</v>
      </c>
      <c r="AAY3">
        <v>24</v>
      </c>
      <c r="AAZ3">
        <v>25</v>
      </c>
      <c r="ABA3">
        <v>26</v>
      </c>
      <c r="ABB3">
        <v>27</v>
      </c>
      <c r="ABC3">
        <v>0</v>
      </c>
      <c r="ABD3">
        <v>1</v>
      </c>
      <c r="ABE3">
        <v>2</v>
      </c>
      <c r="ABF3">
        <v>3</v>
      </c>
      <c r="ABG3">
        <v>4</v>
      </c>
      <c r="ABH3">
        <v>5</v>
      </c>
      <c r="ABI3">
        <v>6</v>
      </c>
      <c r="ABJ3">
        <v>7</v>
      </c>
      <c r="ABK3">
        <v>8</v>
      </c>
      <c r="ABL3">
        <v>9</v>
      </c>
      <c r="ABM3">
        <v>10</v>
      </c>
      <c r="ABN3">
        <v>11</v>
      </c>
      <c r="ABO3">
        <v>12</v>
      </c>
      <c r="ABP3">
        <v>13</v>
      </c>
      <c r="ABQ3">
        <v>14</v>
      </c>
      <c r="ABR3">
        <v>15</v>
      </c>
      <c r="ABS3">
        <v>16</v>
      </c>
      <c r="ABT3">
        <v>17</v>
      </c>
      <c r="ABU3">
        <v>18</v>
      </c>
      <c r="ABV3">
        <v>19</v>
      </c>
      <c r="ABW3">
        <v>20</v>
      </c>
      <c r="ABX3">
        <v>21</v>
      </c>
      <c r="ABY3">
        <v>22</v>
      </c>
      <c r="ABZ3">
        <v>23</v>
      </c>
      <c r="ACA3">
        <v>24</v>
      </c>
      <c r="ACB3">
        <v>25</v>
      </c>
      <c r="ACC3">
        <v>26</v>
      </c>
      <c r="ACD3">
        <v>27</v>
      </c>
      <c r="ACE3">
        <v>0</v>
      </c>
      <c r="ACF3">
        <v>1</v>
      </c>
      <c r="ACG3">
        <v>2</v>
      </c>
      <c r="ACH3">
        <v>3</v>
      </c>
      <c r="ACI3">
        <v>4</v>
      </c>
      <c r="ACJ3">
        <v>5</v>
      </c>
      <c r="ACK3">
        <v>6</v>
      </c>
      <c r="ACL3">
        <v>7</v>
      </c>
      <c r="ACM3">
        <v>8</v>
      </c>
      <c r="ACN3">
        <v>9</v>
      </c>
      <c r="ACO3">
        <v>10</v>
      </c>
      <c r="ACP3">
        <v>11</v>
      </c>
      <c r="ACQ3">
        <v>12</v>
      </c>
      <c r="ACR3">
        <v>13</v>
      </c>
      <c r="ACS3">
        <v>14</v>
      </c>
      <c r="ACT3">
        <v>15</v>
      </c>
      <c r="ACU3">
        <v>16</v>
      </c>
      <c r="ACV3">
        <v>17</v>
      </c>
      <c r="ACW3">
        <v>18</v>
      </c>
      <c r="ACX3">
        <v>19</v>
      </c>
      <c r="ACY3">
        <v>20</v>
      </c>
      <c r="ACZ3">
        <v>21</v>
      </c>
      <c r="ADA3">
        <v>22</v>
      </c>
      <c r="ADB3">
        <v>23</v>
      </c>
      <c r="ADC3">
        <v>24</v>
      </c>
      <c r="ADD3">
        <v>25</v>
      </c>
      <c r="ADE3">
        <v>26</v>
      </c>
      <c r="ADF3">
        <v>27</v>
      </c>
      <c r="ADG3">
        <v>0</v>
      </c>
      <c r="ADH3">
        <v>1</v>
      </c>
      <c r="ADI3">
        <v>2</v>
      </c>
      <c r="ADJ3">
        <v>3</v>
      </c>
      <c r="ADK3">
        <v>4</v>
      </c>
      <c r="ADL3">
        <v>5</v>
      </c>
      <c r="ADM3">
        <v>6</v>
      </c>
      <c r="ADN3">
        <v>7</v>
      </c>
      <c r="ADO3">
        <v>8</v>
      </c>
      <c r="ADP3">
        <v>9</v>
      </c>
      <c r="ADQ3">
        <v>10</v>
      </c>
      <c r="ADR3">
        <v>11</v>
      </c>
      <c r="ADS3">
        <v>12</v>
      </c>
      <c r="ADT3">
        <v>13</v>
      </c>
      <c r="ADU3">
        <v>14</v>
      </c>
      <c r="ADV3">
        <v>15</v>
      </c>
      <c r="ADW3">
        <v>16</v>
      </c>
      <c r="ADX3">
        <v>17</v>
      </c>
      <c r="ADY3">
        <v>18</v>
      </c>
      <c r="ADZ3">
        <v>19</v>
      </c>
      <c r="AEA3">
        <v>20</v>
      </c>
      <c r="AEB3">
        <v>21</v>
      </c>
      <c r="AEC3">
        <v>22</v>
      </c>
      <c r="AED3">
        <v>23</v>
      </c>
      <c r="AEE3">
        <v>24</v>
      </c>
      <c r="AEF3">
        <v>25</v>
      </c>
      <c r="AEG3">
        <v>26</v>
      </c>
      <c r="AEH3">
        <v>27</v>
      </c>
      <c r="AEI3">
        <v>0</v>
      </c>
      <c r="AEJ3">
        <v>1</v>
      </c>
      <c r="AEK3">
        <v>2</v>
      </c>
      <c r="AEL3">
        <v>3</v>
      </c>
      <c r="AEM3">
        <v>4</v>
      </c>
      <c r="AEN3">
        <v>5</v>
      </c>
      <c r="AEO3">
        <v>6</v>
      </c>
      <c r="AEP3">
        <v>7</v>
      </c>
      <c r="AEQ3">
        <v>8</v>
      </c>
      <c r="AER3">
        <v>9</v>
      </c>
      <c r="AES3">
        <v>10</v>
      </c>
      <c r="AET3">
        <v>11</v>
      </c>
      <c r="AEU3">
        <v>12</v>
      </c>
      <c r="AEV3">
        <v>13</v>
      </c>
      <c r="AEW3">
        <v>14</v>
      </c>
      <c r="AEX3">
        <v>15</v>
      </c>
      <c r="AEY3">
        <v>16</v>
      </c>
      <c r="AEZ3">
        <v>17</v>
      </c>
      <c r="AFA3">
        <v>18</v>
      </c>
      <c r="AFB3">
        <v>19</v>
      </c>
      <c r="AFC3">
        <v>20</v>
      </c>
      <c r="AFD3">
        <v>21</v>
      </c>
      <c r="AFE3">
        <v>22</v>
      </c>
      <c r="AFF3">
        <v>23</v>
      </c>
      <c r="AFG3">
        <v>24</v>
      </c>
      <c r="AFH3">
        <v>25</v>
      </c>
      <c r="AFI3">
        <v>26</v>
      </c>
      <c r="AFJ3">
        <v>27</v>
      </c>
      <c r="AFK3">
        <v>0</v>
      </c>
      <c r="AFL3">
        <v>1</v>
      </c>
      <c r="AFM3">
        <v>2</v>
      </c>
      <c r="AFN3">
        <v>3</v>
      </c>
      <c r="AFO3">
        <v>4</v>
      </c>
      <c r="AFP3">
        <v>5</v>
      </c>
      <c r="AFQ3">
        <v>6</v>
      </c>
      <c r="AFR3">
        <v>7</v>
      </c>
      <c r="AFS3">
        <v>8</v>
      </c>
      <c r="AFT3">
        <v>9</v>
      </c>
      <c r="AFU3">
        <v>10</v>
      </c>
      <c r="AFV3">
        <v>11</v>
      </c>
      <c r="AFW3">
        <v>12</v>
      </c>
      <c r="AFX3">
        <v>13</v>
      </c>
      <c r="AFY3">
        <v>14</v>
      </c>
      <c r="AFZ3">
        <v>15</v>
      </c>
      <c r="AGA3">
        <v>16</v>
      </c>
      <c r="AGB3">
        <v>17</v>
      </c>
      <c r="AGC3">
        <v>18</v>
      </c>
      <c r="AGD3">
        <v>19</v>
      </c>
      <c r="AGE3">
        <v>20</v>
      </c>
      <c r="AGF3">
        <v>21</v>
      </c>
      <c r="AGG3">
        <v>22</v>
      </c>
      <c r="AGH3">
        <v>23</v>
      </c>
      <c r="AGI3">
        <v>24</v>
      </c>
      <c r="AGJ3">
        <v>25</v>
      </c>
      <c r="AGK3">
        <v>26</v>
      </c>
      <c r="AGL3">
        <v>27</v>
      </c>
      <c r="AGM3">
        <v>0</v>
      </c>
      <c r="AGN3">
        <v>1</v>
      </c>
      <c r="AGO3">
        <v>2</v>
      </c>
      <c r="AGP3">
        <v>3</v>
      </c>
      <c r="AGQ3">
        <v>4</v>
      </c>
      <c r="AGR3">
        <v>5</v>
      </c>
      <c r="AGS3">
        <v>6</v>
      </c>
      <c r="AGT3">
        <v>7</v>
      </c>
      <c r="AGU3">
        <v>8</v>
      </c>
      <c r="AGV3">
        <v>9</v>
      </c>
      <c r="AGW3">
        <v>10</v>
      </c>
      <c r="AGX3">
        <v>11</v>
      </c>
      <c r="AGY3">
        <v>12</v>
      </c>
      <c r="AGZ3">
        <v>13</v>
      </c>
      <c r="AHA3">
        <v>14</v>
      </c>
      <c r="AHB3">
        <v>15</v>
      </c>
      <c r="AHC3">
        <v>16</v>
      </c>
      <c r="AHD3">
        <v>17</v>
      </c>
      <c r="AHE3">
        <v>18</v>
      </c>
      <c r="AHF3">
        <v>19</v>
      </c>
      <c r="AHG3">
        <v>20</v>
      </c>
      <c r="AHH3">
        <v>21</v>
      </c>
      <c r="AHI3">
        <v>22</v>
      </c>
      <c r="AHJ3">
        <v>23</v>
      </c>
      <c r="AHK3">
        <v>24</v>
      </c>
      <c r="AHL3">
        <v>25</v>
      </c>
      <c r="AHM3">
        <v>26</v>
      </c>
      <c r="AHN3">
        <v>27</v>
      </c>
      <c r="AHO3">
        <v>0</v>
      </c>
      <c r="AHP3">
        <v>1</v>
      </c>
      <c r="AHQ3">
        <v>2</v>
      </c>
      <c r="AHR3">
        <v>3</v>
      </c>
      <c r="AHS3">
        <v>4</v>
      </c>
      <c r="AHT3">
        <v>5</v>
      </c>
      <c r="AHU3">
        <v>6</v>
      </c>
      <c r="AHV3">
        <v>7</v>
      </c>
      <c r="AHW3">
        <v>8</v>
      </c>
      <c r="AHX3">
        <v>9</v>
      </c>
      <c r="AHY3">
        <v>10</v>
      </c>
      <c r="AHZ3">
        <v>11</v>
      </c>
      <c r="AIA3">
        <v>12</v>
      </c>
      <c r="AIB3">
        <v>13</v>
      </c>
      <c r="AIC3">
        <v>14</v>
      </c>
      <c r="AID3">
        <v>15</v>
      </c>
      <c r="AIE3">
        <v>16</v>
      </c>
      <c r="AIF3">
        <v>17</v>
      </c>
      <c r="AIG3">
        <v>18</v>
      </c>
      <c r="AIH3">
        <v>19</v>
      </c>
      <c r="AII3">
        <v>20</v>
      </c>
      <c r="AIJ3">
        <v>21</v>
      </c>
      <c r="AIK3">
        <v>22</v>
      </c>
      <c r="AIL3">
        <v>23</v>
      </c>
      <c r="AIM3">
        <v>24</v>
      </c>
      <c r="AIN3">
        <v>25</v>
      </c>
      <c r="AIO3">
        <v>26</v>
      </c>
      <c r="AIP3">
        <v>27</v>
      </c>
      <c r="AIQ3">
        <v>0</v>
      </c>
      <c r="AIR3">
        <v>1</v>
      </c>
      <c r="AIS3">
        <v>2</v>
      </c>
      <c r="AIT3">
        <v>3</v>
      </c>
      <c r="AIU3">
        <v>4</v>
      </c>
      <c r="AIV3">
        <v>5</v>
      </c>
      <c r="AIW3">
        <v>6</v>
      </c>
      <c r="AIX3">
        <v>7</v>
      </c>
      <c r="AIY3">
        <v>8</v>
      </c>
      <c r="AIZ3">
        <v>9</v>
      </c>
      <c r="AJA3">
        <v>10</v>
      </c>
      <c r="AJB3">
        <v>11</v>
      </c>
      <c r="AJC3">
        <v>12</v>
      </c>
      <c r="AJD3">
        <v>13</v>
      </c>
      <c r="AJE3">
        <v>14</v>
      </c>
      <c r="AJF3">
        <v>15</v>
      </c>
      <c r="AJG3">
        <v>16</v>
      </c>
      <c r="AJH3">
        <v>17</v>
      </c>
      <c r="AJI3">
        <v>18</v>
      </c>
      <c r="AJJ3">
        <v>19</v>
      </c>
      <c r="AJK3">
        <v>20</v>
      </c>
      <c r="AJL3">
        <v>21</v>
      </c>
      <c r="AJM3">
        <v>22</v>
      </c>
      <c r="AJN3">
        <v>23</v>
      </c>
      <c r="AJO3">
        <v>24</v>
      </c>
      <c r="AJP3">
        <v>25</v>
      </c>
      <c r="AJQ3">
        <v>26</v>
      </c>
      <c r="AJR3">
        <v>27</v>
      </c>
      <c r="AJS3">
        <v>0</v>
      </c>
      <c r="AJT3">
        <v>1</v>
      </c>
      <c r="AJU3">
        <v>2</v>
      </c>
      <c r="AJV3">
        <v>3</v>
      </c>
      <c r="AJW3">
        <v>4</v>
      </c>
      <c r="AJX3">
        <v>5</v>
      </c>
      <c r="AJY3">
        <v>6</v>
      </c>
      <c r="AJZ3">
        <v>7</v>
      </c>
      <c r="AKA3">
        <v>8</v>
      </c>
      <c r="AKB3">
        <v>9</v>
      </c>
      <c r="AKC3">
        <v>10</v>
      </c>
      <c r="AKD3">
        <v>11</v>
      </c>
      <c r="AKE3">
        <v>12</v>
      </c>
      <c r="AKF3">
        <v>13</v>
      </c>
      <c r="AKG3">
        <v>14</v>
      </c>
      <c r="AKH3">
        <v>15</v>
      </c>
      <c r="AKI3">
        <v>16</v>
      </c>
      <c r="AKJ3">
        <v>17</v>
      </c>
      <c r="AKK3">
        <v>18</v>
      </c>
      <c r="AKL3">
        <v>19</v>
      </c>
      <c r="AKM3">
        <v>20</v>
      </c>
      <c r="AKN3">
        <v>21</v>
      </c>
      <c r="AKO3">
        <v>22</v>
      </c>
      <c r="AKP3">
        <v>23</v>
      </c>
      <c r="AKQ3">
        <v>24</v>
      </c>
      <c r="AKR3">
        <v>25</v>
      </c>
      <c r="AKS3">
        <v>26</v>
      </c>
      <c r="AKT3">
        <v>27</v>
      </c>
      <c r="AKU3">
        <v>0</v>
      </c>
      <c r="AKV3">
        <v>1</v>
      </c>
      <c r="AKW3">
        <v>2</v>
      </c>
      <c r="AKX3">
        <v>3</v>
      </c>
      <c r="AKY3">
        <v>4</v>
      </c>
      <c r="AKZ3">
        <v>5</v>
      </c>
      <c r="ALA3">
        <v>6</v>
      </c>
      <c r="ALB3">
        <v>7</v>
      </c>
      <c r="ALC3">
        <v>8</v>
      </c>
      <c r="ALD3">
        <v>9</v>
      </c>
      <c r="ALE3">
        <v>10</v>
      </c>
      <c r="ALF3">
        <v>11</v>
      </c>
      <c r="ALG3">
        <v>12</v>
      </c>
      <c r="ALH3">
        <v>13</v>
      </c>
      <c r="ALI3">
        <v>14</v>
      </c>
      <c r="ALJ3">
        <v>15</v>
      </c>
      <c r="ALK3">
        <v>16</v>
      </c>
      <c r="ALL3">
        <v>17</v>
      </c>
      <c r="ALM3">
        <v>18</v>
      </c>
      <c r="ALN3">
        <v>19</v>
      </c>
      <c r="ALO3">
        <v>20</v>
      </c>
      <c r="ALP3">
        <v>21</v>
      </c>
      <c r="ALQ3">
        <v>22</v>
      </c>
      <c r="ALR3">
        <v>23</v>
      </c>
      <c r="ALS3">
        <v>24</v>
      </c>
      <c r="ALT3">
        <v>25</v>
      </c>
      <c r="ALU3">
        <v>26</v>
      </c>
      <c r="ALV3">
        <v>27</v>
      </c>
      <c r="ALW3">
        <v>0</v>
      </c>
      <c r="ALX3">
        <v>1</v>
      </c>
      <c r="ALY3">
        <v>2</v>
      </c>
      <c r="ALZ3">
        <v>3</v>
      </c>
      <c r="AMA3">
        <v>4</v>
      </c>
      <c r="AMB3">
        <v>5</v>
      </c>
      <c r="AMC3">
        <v>6</v>
      </c>
      <c r="AMD3">
        <v>7</v>
      </c>
      <c r="AME3">
        <v>8</v>
      </c>
      <c r="AMF3">
        <v>9</v>
      </c>
      <c r="AMG3">
        <v>10</v>
      </c>
      <c r="AMH3">
        <v>11</v>
      </c>
      <c r="AMI3">
        <v>12</v>
      </c>
      <c r="AMJ3">
        <v>13</v>
      </c>
      <c r="AMK3">
        <v>14</v>
      </c>
      <c r="AML3">
        <v>15</v>
      </c>
      <c r="AMM3">
        <v>16</v>
      </c>
      <c r="AMN3">
        <v>17</v>
      </c>
      <c r="AMO3">
        <v>18</v>
      </c>
      <c r="AMP3">
        <v>19</v>
      </c>
      <c r="AMQ3">
        <v>20</v>
      </c>
      <c r="AMR3">
        <v>21</v>
      </c>
      <c r="AMS3">
        <v>22</v>
      </c>
      <c r="AMT3">
        <v>23</v>
      </c>
      <c r="AMU3">
        <v>24</v>
      </c>
      <c r="AMV3">
        <v>25</v>
      </c>
      <c r="AMW3">
        <v>26</v>
      </c>
      <c r="AMX3">
        <v>27</v>
      </c>
      <c r="AMY3">
        <v>0</v>
      </c>
      <c r="AMZ3">
        <v>1</v>
      </c>
      <c r="ANA3">
        <v>2</v>
      </c>
      <c r="ANB3">
        <v>3</v>
      </c>
      <c r="ANC3">
        <v>4</v>
      </c>
      <c r="AND3">
        <v>5</v>
      </c>
      <c r="ANE3">
        <v>6</v>
      </c>
      <c r="ANF3">
        <v>7</v>
      </c>
      <c r="ANG3">
        <v>8</v>
      </c>
      <c r="ANH3">
        <v>9</v>
      </c>
      <c r="ANI3">
        <v>10</v>
      </c>
      <c r="ANJ3">
        <v>11</v>
      </c>
      <c r="ANK3">
        <v>12</v>
      </c>
      <c r="ANL3">
        <v>13</v>
      </c>
      <c r="ANM3">
        <v>14</v>
      </c>
      <c r="ANN3">
        <v>15</v>
      </c>
      <c r="ANO3">
        <v>16</v>
      </c>
      <c r="ANP3">
        <v>17</v>
      </c>
      <c r="ANQ3">
        <v>18</v>
      </c>
      <c r="ANR3">
        <v>19</v>
      </c>
      <c r="ANS3">
        <v>20</v>
      </c>
      <c r="ANT3">
        <v>21</v>
      </c>
      <c r="ANU3">
        <v>22</v>
      </c>
      <c r="ANV3">
        <v>23</v>
      </c>
      <c r="ANW3">
        <v>24</v>
      </c>
      <c r="ANX3">
        <v>25</v>
      </c>
      <c r="ANY3">
        <v>26</v>
      </c>
      <c r="ANZ3">
        <v>27</v>
      </c>
      <c r="AOA3">
        <v>0</v>
      </c>
      <c r="AOB3">
        <v>1</v>
      </c>
      <c r="AOC3">
        <v>2</v>
      </c>
      <c r="AOD3">
        <v>3</v>
      </c>
      <c r="AOE3">
        <v>4</v>
      </c>
      <c r="AOF3">
        <v>5</v>
      </c>
      <c r="AOG3">
        <v>6</v>
      </c>
      <c r="AOH3">
        <v>7</v>
      </c>
      <c r="AOI3">
        <v>8</v>
      </c>
      <c r="AOJ3">
        <v>9</v>
      </c>
      <c r="AOK3">
        <v>10</v>
      </c>
      <c r="AOL3">
        <v>11</v>
      </c>
      <c r="AOM3">
        <v>12</v>
      </c>
      <c r="AON3">
        <v>13</v>
      </c>
      <c r="AOO3">
        <v>14</v>
      </c>
      <c r="AOP3">
        <v>15</v>
      </c>
      <c r="AOQ3">
        <v>16</v>
      </c>
      <c r="AOR3">
        <v>17</v>
      </c>
      <c r="AOS3">
        <v>18</v>
      </c>
      <c r="AOT3">
        <v>19</v>
      </c>
      <c r="AOU3">
        <v>20</v>
      </c>
      <c r="AOV3">
        <v>21</v>
      </c>
      <c r="AOW3">
        <v>22</v>
      </c>
      <c r="AOX3">
        <v>23</v>
      </c>
      <c r="AOY3">
        <v>24</v>
      </c>
      <c r="AOZ3">
        <v>25</v>
      </c>
      <c r="APA3">
        <v>26</v>
      </c>
      <c r="APB3">
        <v>27</v>
      </c>
      <c r="APC3">
        <v>0</v>
      </c>
      <c r="APD3">
        <v>1</v>
      </c>
      <c r="APE3">
        <v>2</v>
      </c>
      <c r="APF3">
        <v>3</v>
      </c>
      <c r="APG3">
        <v>4</v>
      </c>
      <c r="APH3">
        <v>5</v>
      </c>
      <c r="API3">
        <v>6</v>
      </c>
      <c r="APJ3">
        <v>7</v>
      </c>
      <c r="APK3">
        <v>8</v>
      </c>
      <c r="APL3">
        <v>9</v>
      </c>
      <c r="APM3">
        <v>10</v>
      </c>
      <c r="APN3">
        <v>11</v>
      </c>
      <c r="APO3">
        <v>12</v>
      </c>
      <c r="APP3">
        <v>13</v>
      </c>
      <c r="APQ3">
        <v>14</v>
      </c>
      <c r="APR3">
        <v>15</v>
      </c>
      <c r="APS3">
        <v>16</v>
      </c>
      <c r="APT3">
        <v>17</v>
      </c>
      <c r="APU3">
        <v>18</v>
      </c>
      <c r="APV3">
        <v>19</v>
      </c>
      <c r="APW3">
        <v>20</v>
      </c>
      <c r="APX3">
        <v>21</v>
      </c>
      <c r="APY3">
        <v>22</v>
      </c>
      <c r="APZ3">
        <v>23</v>
      </c>
      <c r="AQA3">
        <v>24</v>
      </c>
      <c r="AQB3">
        <v>25</v>
      </c>
      <c r="AQC3">
        <v>26</v>
      </c>
      <c r="AQD3">
        <v>27</v>
      </c>
      <c r="AQE3">
        <v>0</v>
      </c>
      <c r="AQF3">
        <v>1</v>
      </c>
      <c r="AQG3">
        <v>2</v>
      </c>
      <c r="AQH3">
        <v>3</v>
      </c>
      <c r="AQI3">
        <v>4</v>
      </c>
      <c r="AQJ3">
        <v>5</v>
      </c>
      <c r="AQK3">
        <v>6</v>
      </c>
      <c r="AQL3">
        <v>7</v>
      </c>
      <c r="AQM3">
        <v>8</v>
      </c>
      <c r="AQN3">
        <v>9</v>
      </c>
      <c r="AQO3">
        <v>10</v>
      </c>
      <c r="AQP3">
        <v>11</v>
      </c>
      <c r="AQQ3">
        <v>12</v>
      </c>
      <c r="AQR3">
        <v>13</v>
      </c>
      <c r="AQS3">
        <v>14</v>
      </c>
      <c r="AQT3">
        <v>15</v>
      </c>
      <c r="AQU3">
        <v>16</v>
      </c>
      <c r="AQV3">
        <v>17</v>
      </c>
      <c r="AQW3">
        <v>18</v>
      </c>
      <c r="AQX3">
        <v>19</v>
      </c>
      <c r="AQY3">
        <v>20</v>
      </c>
      <c r="AQZ3">
        <v>21</v>
      </c>
      <c r="ARA3">
        <v>22</v>
      </c>
      <c r="ARB3">
        <v>23</v>
      </c>
      <c r="ARC3">
        <v>24</v>
      </c>
      <c r="ARD3">
        <v>25</v>
      </c>
      <c r="ARE3">
        <v>26</v>
      </c>
      <c r="ARF3">
        <v>27</v>
      </c>
      <c r="ARG3">
        <v>0</v>
      </c>
      <c r="ARH3">
        <v>1</v>
      </c>
      <c r="ARI3">
        <v>2</v>
      </c>
      <c r="ARJ3">
        <v>3</v>
      </c>
      <c r="ARK3">
        <v>4</v>
      </c>
      <c r="ARL3">
        <v>5</v>
      </c>
      <c r="ARM3">
        <v>6</v>
      </c>
      <c r="ARN3">
        <v>7</v>
      </c>
      <c r="ARO3">
        <v>8</v>
      </c>
      <c r="ARP3">
        <v>9</v>
      </c>
      <c r="ARQ3">
        <v>10</v>
      </c>
      <c r="ARR3">
        <v>11</v>
      </c>
      <c r="ARS3">
        <v>12</v>
      </c>
      <c r="ART3">
        <v>13</v>
      </c>
      <c r="ARU3">
        <v>14</v>
      </c>
      <c r="ARV3">
        <v>15</v>
      </c>
      <c r="ARW3">
        <v>16</v>
      </c>
      <c r="ARX3">
        <v>17</v>
      </c>
      <c r="ARY3">
        <v>18</v>
      </c>
      <c r="ARZ3">
        <v>19</v>
      </c>
      <c r="ASA3">
        <v>20</v>
      </c>
      <c r="ASB3">
        <v>21</v>
      </c>
      <c r="ASC3">
        <v>22</v>
      </c>
      <c r="ASD3">
        <v>23</v>
      </c>
      <c r="ASE3">
        <v>24</v>
      </c>
      <c r="ASF3">
        <v>25</v>
      </c>
      <c r="ASG3">
        <v>26</v>
      </c>
      <c r="ASH3">
        <v>27</v>
      </c>
    </row>
    <row r="4" spans="1:1178" x14ac:dyDescent="0.25">
      <c r="A4" s="2" t="s">
        <v>2</v>
      </c>
      <c r="B4" t="s">
        <v>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44</v>
      </c>
      <c r="AD4" t="s">
        <v>45</v>
      </c>
      <c r="AE4" t="s">
        <v>46</v>
      </c>
      <c r="AF4" t="s">
        <v>47</v>
      </c>
      <c r="AG4" t="s">
        <v>48</v>
      </c>
      <c r="AH4" t="s">
        <v>49</v>
      </c>
      <c r="AI4" t="s">
        <v>50</v>
      </c>
      <c r="AJ4" t="s">
        <v>51</v>
      </c>
      <c r="AK4" t="s">
        <v>52</v>
      </c>
      <c r="AL4" t="s">
        <v>53</v>
      </c>
      <c r="AM4" t="s">
        <v>54</v>
      </c>
      <c r="AN4" t="s">
        <v>55</v>
      </c>
      <c r="AO4" t="s">
        <v>56</v>
      </c>
      <c r="AP4" t="s">
        <v>57</v>
      </c>
      <c r="AQ4" t="s">
        <v>58</v>
      </c>
      <c r="AR4" t="s">
        <v>59</v>
      </c>
      <c r="AS4" t="s">
        <v>60</v>
      </c>
      <c r="AT4" t="s">
        <v>61</v>
      </c>
      <c r="AU4" t="s">
        <v>62</v>
      </c>
      <c r="AV4" t="s">
        <v>63</v>
      </c>
      <c r="AW4" t="s">
        <v>64</v>
      </c>
      <c r="AX4" t="s">
        <v>65</v>
      </c>
      <c r="AY4" t="s">
        <v>66</v>
      </c>
      <c r="AZ4" t="s">
        <v>67</v>
      </c>
      <c r="BA4" t="s">
        <v>68</v>
      </c>
      <c r="BB4" t="s">
        <v>69</v>
      </c>
      <c r="BC4" t="s">
        <v>70</v>
      </c>
      <c r="BD4" t="s">
        <v>71</v>
      </c>
      <c r="BE4" t="s">
        <v>72</v>
      </c>
      <c r="BF4" t="s">
        <v>73</v>
      </c>
      <c r="BG4" t="s">
        <v>74</v>
      </c>
      <c r="BH4" t="s">
        <v>75</v>
      </c>
      <c r="BI4" t="s">
        <v>76</v>
      </c>
      <c r="BJ4" t="s">
        <v>77</v>
      </c>
      <c r="BK4" t="s">
        <v>78</v>
      </c>
      <c r="BL4" t="s">
        <v>79</v>
      </c>
      <c r="BM4" t="s">
        <v>80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86</v>
      </c>
      <c r="BT4" t="s">
        <v>87</v>
      </c>
      <c r="BU4" t="s">
        <v>88</v>
      </c>
      <c r="BV4" t="s">
        <v>89</v>
      </c>
      <c r="BW4" t="s">
        <v>90</v>
      </c>
      <c r="BX4" t="s">
        <v>91</v>
      </c>
      <c r="BY4" t="s">
        <v>92</v>
      </c>
      <c r="BZ4" t="s">
        <v>93</v>
      </c>
      <c r="CA4" t="s">
        <v>94</v>
      </c>
      <c r="CB4" t="s">
        <v>95</v>
      </c>
      <c r="CC4" t="s">
        <v>96</v>
      </c>
      <c r="CD4" t="s">
        <v>97</v>
      </c>
      <c r="CE4" t="s">
        <v>98</v>
      </c>
      <c r="CF4" t="s">
        <v>99</v>
      </c>
      <c r="CG4" t="s">
        <v>100</v>
      </c>
      <c r="CH4" t="s">
        <v>101</v>
      </c>
      <c r="CI4" t="s">
        <v>102</v>
      </c>
      <c r="CJ4" t="s">
        <v>103</v>
      </c>
      <c r="CK4" t="s">
        <v>104</v>
      </c>
      <c r="CL4" t="s">
        <v>105</v>
      </c>
      <c r="CM4" t="s">
        <v>106</v>
      </c>
      <c r="CN4" t="s">
        <v>107</v>
      </c>
      <c r="CO4" t="s">
        <v>108</v>
      </c>
      <c r="CP4" t="s">
        <v>109</v>
      </c>
      <c r="CQ4" t="s">
        <v>110</v>
      </c>
      <c r="CR4" t="s">
        <v>111</v>
      </c>
      <c r="CS4" t="s">
        <v>112</v>
      </c>
      <c r="CT4" t="s">
        <v>113</v>
      </c>
      <c r="CU4" t="s">
        <v>114</v>
      </c>
      <c r="CV4" t="s">
        <v>115</v>
      </c>
      <c r="CW4" t="s">
        <v>116</v>
      </c>
      <c r="CX4" t="s">
        <v>117</v>
      </c>
      <c r="CY4" t="s">
        <v>118</v>
      </c>
      <c r="CZ4" t="s">
        <v>119</v>
      </c>
      <c r="DA4" t="s">
        <v>120</v>
      </c>
      <c r="DB4" t="s">
        <v>121</v>
      </c>
      <c r="DC4" t="s">
        <v>122</v>
      </c>
      <c r="DD4" t="s">
        <v>123</v>
      </c>
      <c r="DE4" t="s">
        <v>124</v>
      </c>
      <c r="DF4" t="s">
        <v>125</v>
      </c>
      <c r="DG4" t="s">
        <v>126</v>
      </c>
      <c r="DH4" t="s">
        <v>127</v>
      </c>
      <c r="DI4" t="s">
        <v>128</v>
      </c>
      <c r="DJ4" t="s">
        <v>129</v>
      </c>
      <c r="DK4" t="s">
        <v>130</v>
      </c>
      <c r="DL4" t="s">
        <v>131</v>
      </c>
      <c r="DM4" t="s">
        <v>132</v>
      </c>
      <c r="DN4" t="s">
        <v>133</v>
      </c>
      <c r="DO4" t="s">
        <v>134</v>
      </c>
      <c r="DP4" t="s">
        <v>135</v>
      </c>
      <c r="DQ4" t="s">
        <v>136</v>
      </c>
      <c r="DR4" t="s">
        <v>137</v>
      </c>
      <c r="DS4" t="s">
        <v>138</v>
      </c>
      <c r="DT4" t="s">
        <v>139</v>
      </c>
      <c r="DU4" t="s">
        <v>140</v>
      </c>
      <c r="DV4" t="s">
        <v>141</v>
      </c>
      <c r="DW4" t="s">
        <v>142</v>
      </c>
      <c r="DX4" t="s">
        <v>143</v>
      </c>
      <c r="DY4" t="s">
        <v>144</v>
      </c>
      <c r="DZ4" t="s">
        <v>145</v>
      </c>
      <c r="EA4" t="s">
        <v>146</v>
      </c>
      <c r="EB4" t="s">
        <v>147</v>
      </c>
      <c r="EC4" t="s">
        <v>148</v>
      </c>
      <c r="ED4" t="s">
        <v>149</v>
      </c>
      <c r="EE4" t="s">
        <v>150</v>
      </c>
      <c r="EF4" t="s">
        <v>151</v>
      </c>
      <c r="EG4" t="s">
        <v>152</v>
      </c>
      <c r="EH4" t="s">
        <v>153</v>
      </c>
      <c r="EI4" t="s">
        <v>154</v>
      </c>
      <c r="EJ4" t="s">
        <v>155</v>
      </c>
      <c r="EK4" t="s">
        <v>156</v>
      </c>
      <c r="EL4" t="s">
        <v>157</v>
      </c>
      <c r="EM4" t="s">
        <v>158</v>
      </c>
      <c r="EN4" t="s">
        <v>159</v>
      </c>
      <c r="EO4" t="s">
        <v>160</v>
      </c>
      <c r="EP4" t="s">
        <v>161</v>
      </c>
      <c r="EQ4" t="s">
        <v>162</v>
      </c>
      <c r="ER4" t="s">
        <v>163</v>
      </c>
      <c r="ES4" t="s">
        <v>164</v>
      </c>
      <c r="ET4" t="s">
        <v>165</v>
      </c>
      <c r="EU4" t="s">
        <v>166</v>
      </c>
      <c r="EV4" t="s">
        <v>167</v>
      </c>
      <c r="EW4" t="s">
        <v>168</v>
      </c>
      <c r="EX4" t="s">
        <v>169</v>
      </c>
      <c r="EY4" t="s">
        <v>170</v>
      </c>
      <c r="EZ4" t="s">
        <v>171</v>
      </c>
      <c r="FA4" t="s">
        <v>172</v>
      </c>
      <c r="FB4" t="s">
        <v>173</v>
      </c>
      <c r="FC4" t="s">
        <v>174</v>
      </c>
      <c r="FD4" t="s">
        <v>175</v>
      </c>
      <c r="FE4" t="s">
        <v>176</v>
      </c>
      <c r="FF4" t="s">
        <v>177</v>
      </c>
      <c r="FG4" t="s">
        <v>178</v>
      </c>
      <c r="FH4" t="s">
        <v>179</v>
      </c>
      <c r="FI4" t="s">
        <v>180</v>
      </c>
      <c r="FJ4" t="s">
        <v>181</v>
      </c>
      <c r="FK4" t="s">
        <v>182</v>
      </c>
      <c r="FL4" t="s">
        <v>183</v>
      </c>
      <c r="FM4" t="s">
        <v>184</v>
      </c>
      <c r="FN4" t="s">
        <v>185</v>
      </c>
      <c r="FO4" s="6" t="s">
        <v>186</v>
      </c>
      <c r="FP4" t="s">
        <v>187</v>
      </c>
      <c r="FQ4" s="6" t="s">
        <v>188</v>
      </c>
      <c r="FR4" t="s">
        <v>189</v>
      </c>
      <c r="FS4" s="6" t="s">
        <v>190</v>
      </c>
      <c r="FT4" t="s">
        <v>191</v>
      </c>
      <c r="FU4" s="6" t="s">
        <v>192</v>
      </c>
      <c r="FV4" t="s">
        <v>193</v>
      </c>
      <c r="FW4" s="6" t="s">
        <v>194</v>
      </c>
      <c r="FX4" t="s">
        <v>195</v>
      </c>
      <c r="FY4" s="6" t="s">
        <v>196</v>
      </c>
      <c r="FZ4" t="s">
        <v>197</v>
      </c>
      <c r="GA4" s="6" t="s">
        <v>198</v>
      </c>
      <c r="GB4" t="s">
        <v>199</v>
      </c>
      <c r="GC4" s="6" t="s">
        <v>200</v>
      </c>
      <c r="GD4" t="s">
        <v>201</v>
      </c>
      <c r="GE4" s="6" t="s">
        <v>202</v>
      </c>
      <c r="GF4" t="s">
        <v>203</v>
      </c>
      <c r="GG4" s="6" t="s">
        <v>204</v>
      </c>
      <c r="GH4" t="s">
        <v>205</v>
      </c>
      <c r="GI4" s="6" t="s">
        <v>206</v>
      </c>
      <c r="GJ4" t="s">
        <v>207</v>
      </c>
      <c r="GK4" s="6" t="s">
        <v>208</v>
      </c>
      <c r="GL4" t="s">
        <v>209</v>
      </c>
      <c r="GM4" s="6" t="s">
        <v>210</v>
      </c>
      <c r="GN4" t="s">
        <v>211</v>
      </c>
      <c r="GO4" s="6" t="s">
        <v>212</v>
      </c>
      <c r="GP4" t="s">
        <v>213</v>
      </c>
      <c r="GQ4" t="s">
        <v>214</v>
      </c>
      <c r="GR4" t="s">
        <v>215</v>
      </c>
      <c r="GS4" t="s">
        <v>216</v>
      </c>
      <c r="GT4" t="s">
        <v>217</v>
      </c>
      <c r="GU4" t="s">
        <v>218</v>
      </c>
      <c r="GV4" t="s">
        <v>219</v>
      </c>
      <c r="GW4" t="s">
        <v>220</v>
      </c>
      <c r="GX4" t="s">
        <v>221</v>
      </c>
      <c r="GY4" t="s">
        <v>222</v>
      </c>
      <c r="GZ4" t="s">
        <v>223</v>
      </c>
      <c r="HA4" t="s">
        <v>224</v>
      </c>
      <c r="HB4" t="s">
        <v>225</v>
      </c>
      <c r="HC4" t="s">
        <v>226</v>
      </c>
      <c r="HD4" t="s">
        <v>227</v>
      </c>
      <c r="HE4" t="s">
        <v>228</v>
      </c>
      <c r="HF4" t="s">
        <v>229</v>
      </c>
      <c r="HG4" t="s">
        <v>230</v>
      </c>
      <c r="HH4" t="s">
        <v>231</v>
      </c>
      <c r="HI4" t="s">
        <v>232</v>
      </c>
      <c r="HJ4" t="s">
        <v>233</v>
      </c>
      <c r="HK4" t="s">
        <v>234</v>
      </c>
      <c r="HL4" t="s">
        <v>235</v>
      </c>
      <c r="HM4" t="s">
        <v>236</v>
      </c>
      <c r="HN4" t="s">
        <v>237</v>
      </c>
      <c r="HO4" t="s">
        <v>238</v>
      </c>
      <c r="HP4" t="s">
        <v>239</v>
      </c>
      <c r="HQ4" t="s">
        <v>240</v>
      </c>
      <c r="HR4" t="s">
        <v>241</v>
      </c>
      <c r="HS4" t="s">
        <v>242</v>
      </c>
      <c r="HT4" t="s">
        <v>243</v>
      </c>
      <c r="HU4" t="s">
        <v>244</v>
      </c>
      <c r="HV4" t="s">
        <v>245</v>
      </c>
      <c r="HW4" t="s">
        <v>246</v>
      </c>
      <c r="HX4" t="s">
        <v>247</v>
      </c>
      <c r="HY4" t="s">
        <v>248</v>
      </c>
      <c r="HZ4" t="s">
        <v>249</v>
      </c>
      <c r="IA4" t="s">
        <v>250</v>
      </c>
      <c r="IB4" t="s">
        <v>251</v>
      </c>
      <c r="IC4" t="s">
        <v>252</v>
      </c>
      <c r="ID4" t="s">
        <v>253</v>
      </c>
      <c r="IE4" t="s">
        <v>254</v>
      </c>
      <c r="IF4" t="s">
        <v>255</v>
      </c>
      <c r="IG4" t="s">
        <v>256</v>
      </c>
      <c r="IH4" t="s">
        <v>257</v>
      </c>
      <c r="II4" t="s">
        <v>258</v>
      </c>
      <c r="IJ4" t="s">
        <v>259</v>
      </c>
      <c r="IK4" t="s">
        <v>260</v>
      </c>
      <c r="IL4" t="s">
        <v>261</v>
      </c>
      <c r="IM4" t="s">
        <v>262</v>
      </c>
      <c r="IN4" t="s">
        <v>263</v>
      </c>
      <c r="IO4" t="s">
        <v>264</v>
      </c>
      <c r="IP4" t="s">
        <v>265</v>
      </c>
      <c r="IQ4" t="s">
        <v>266</v>
      </c>
      <c r="IR4" t="s">
        <v>267</v>
      </c>
      <c r="IS4" t="s">
        <v>268</v>
      </c>
      <c r="IT4" t="s">
        <v>269</v>
      </c>
      <c r="IU4" t="s">
        <v>270</v>
      </c>
      <c r="IV4" t="s">
        <v>271</v>
      </c>
      <c r="IW4" t="s">
        <v>272</v>
      </c>
      <c r="IX4" t="s">
        <v>273</v>
      </c>
      <c r="IY4" t="s">
        <v>274</v>
      </c>
      <c r="IZ4" t="s">
        <v>275</v>
      </c>
      <c r="JA4" t="s">
        <v>276</v>
      </c>
      <c r="JB4" t="s">
        <v>277</v>
      </c>
      <c r="JC4" t="s">
        <v>278</v>
      </c>
      <c r="JD4" t="s">
        <v>279</v>
      </c>
      <c r="JE4" t="s">
        <v>280</v>
      </c>
      <c r="JF4" t="s">
        <v>281</v>
      </c>
      <c r="JG4" t="s">
        <v>282</v>
      </c>
      <c r="JH4" t="s">
        <v>283</v>
      </c>
      <c r="JI4" t="s">
        <v>284</v>
      </c>
      <c r="JJ4" t="s">
        <v>285</v>
      </c>
      <c r="JK4" t="s">
        <v>286</v>
      </c>
      <c r="JL4" t="s">
        <v>287</v>
      </c>
      <c r="JM4" t="s">
        <v>288</v>
      </c>
      <c r="JN4" t="s">
        <v>289</v>
      </c>
      <c r="JO4" t="s">
        <v>290</v>
      </c>
      <c r="JP4" t="s">
        <v>291</v>
      </c>
      <c r="JQ4" t="s">
        <v>292</v>
      </c>
      <c r="JR4" t="s">
        <v>293</v>
      </c>
      <c r="JS4" t="s">
        <v>294</v>
      </c>
      <c r="JT4" t="s">
        <v>295</v>
      </c>
      <c r="JU4" t="s">
        <v>296</v>
      </c>
      <c r="JV4" t="s">
        <v>297</v>
      </c>
      <c r="JW4" t="s">
        <v>298</v>
      </c>
      <c r="JX4" t="s">
        <v>299</v>
      </c>
      <c r="JY4" t="s">
        <v>300</v>
      </c>
      <c r="JZ4" t="s">
        <v>301</v>
      </c>
      <c r="KA4" t="s">
        <v>302</v>
      </c>
      <c r="KB4" t="s">
        <v>303</v>
      </c>
      <c r="KC4" t="s">
        <v>304</v>
      </c>
      <c r="KD4" t="s">
        <v>305</v>
      </c>
      <c r="KE4" t="s">
        <v>306</v>
      </c>
      <c r="KF4" t="s">
        <v>307</v>
      </c>
      <c r="KG4" t="s">
        <v>308</v>
      </c>
      <c r="KH4" t="s">
        <v>309</v>
      </c>
      <c r="KI4" t="s">
        <v>310</v>
      </c>
      <c r="KJ4" t="s">
        <v>311</v>
      </c>
      <c r="KK4" t="s">
        <v>312</v>
      </c>
      <c r="KL4" t="s">
        <v>313</v>
      </c>
      <c r="KM4" t="s">
        <v>314</v>
      </c>
      <c r="KN4" t="s">
        <v>315</v>
      </c>
      <c r="KO4" t="s">
        <v>316</v>
      </c>
      <c r="KP4" t="s">
        <v>317</v>
      </c>
      <c r="KQ4" t="s">
        <v>318</v>
      </c>
      <c r="KR4" t="s">
        <v>319</v>
      </c>
      <c r="KS4" t="s">
        <v>320</v>
      </c>
      <c r="KT4" t="s">
        <v>321</v>
      </c>
      <c r="KU4" t="s">
        <v>322</v>
      </c>
      <c r="KV4" t="s">
        <v>323</v>
      </c>
      <c r="KW4" t="s">
        <v>324</v>
      </c>
      <c r="KX4" t="s">
        <v>325</v>
      </c>
      <c r="KY4" t="s">
        <v>326</v>
      </c>
      <c r="KZ4" t="s">
        <v>327</v>
      </c>
      <c r="LA4" t="s">
        <v>328</v>
      </c>
      <c r="LB4" t="s">
        <v>329</v>
      </c>
      <c r="LC4" t="s">
        <v>330</v>
      </c>
      <c r="LD4" t="s">
        <v>331</v>
      </c>
      <c r="LE4" t="s">
        <v>332</v>
      </c>
      <c r="LF4" t="s">
        <v>333</v>
      </c>
      <c r="LG4" t="s">
        <v>334</v>
      </c>
      <c r="LH4" t="s">
        <v>335</v>
      </c>
      <c r="LI4" t="s">
        <v>336</v>
      </c>
      <c r="LJ4" t="s">
        <v>337</v>
      </c>
      <c r="LK4" t="s">
        <v>338</v>
      </c>
      <c r="LL4" t="s">
        <v>339</v>
      </c>
      <c r="LM4" t="s">
        <v>340</v>
      </c>
      <c r="LN4" t="s">
        <v>341</v>
      </c>
      <c r="LO4" t="s">
        <v>342</v>
      </c>
      <c r="LP4" t="s">
        <v>343</v>
      </c>
      <c r="LQ4" t="s">
        <v>344</v>
      </c>
      <c r="LR4" t="s">
        <v>345</v>
      </c>
      <c r="LS4" t="s">
        <v>346</v>
      </c>
      <c r="LT4" t="s">
        <v>347</v>
      </c>
      <c r="LU4" t="s">
        <v>348</v>
      </c>
      <c r="LV4" t="s">
        <v>349</v>
      </c>
      <c r="LW4" t="s">
        <v>350</v>
      </c>
      <c r="LX4" t="s">
        <v>351</v>
      </c>
      <c r="LY4" t="s">
        <v>352</v>
      </c>
      <c r="LZ4" t="s">
        <v>353</v>
      </c>
      <c r="MA4" t="s">
        <v>354</v>
      </c>
      <c r="MB4" t="s">
        <v>355</v>
      </c>
      <c r="MC4" t="s">
        <v>356</v>
      </c>
      <c r="MD4" t="s">
        <v>357</v>
      </c>
      <c r="ME4" t="s">
        <v>358</v>
      </c>
      <c r="MF4" t="s">
        <v>359</v>
      </c>
      <c r="MG4" t="s">
        <v>360</v>
      </c>
      <c r="MH4" t="s">
        <v>361</v>
      </c>
      <c r="MI4" t="s">
        <v>362</v>
      </c>
      <c r="MJ4" t="s">
        <v>363</v>
      </c>
      <c r="MK4" t="s">
        <v>364</v>
      </c>
      <c r="ML4" t="s">
        <v>365</v>
      </c>
      <c r="MM4" t="s">
        <v>366</v>
      </c>
      <c r="MN4" t="s">
        <v>367</v>
      </c>
      <c r="MO4" t="s">
        <v>368</v>
      </c>
      <c r="MP4" t="s">
        <v>369</v>
      </c>
      <c r="MQ4" t="s">
        <v>370</v>
      </c>
      <c r="MR4" t="s">
        <v>371</v>
      </c>
      <c r="MS4" t="s">
        <v>372</v>
      </c>
      <c r="MT4" t="s">
        <v>373</v>
      </c>
      <c r="MU4" t="s">
        <v>374</v>
      </c>
      <c r="MV4" t="s">
        <v>375</v>
      </c>
      <c r="MW4" t="s">
        <v>376</v>
      </c>
      <c r="MX4" t="s">
        <v>377</v>
      </c>
      <c r="MY4" t="s">
        <v>378</v>
      </c>
      <c r="MZ4" t="s">
        <v>379</v>
      </c>
      <c r="NA4" t="s">
        <v>380</v>
      </c>
      <c r="NB4" t="s">
        <v>381</v>
      </c>
      <c r="NC4" t="s">
        <v>382</v>
      </c>
      <c r="ND4" t="s">
        <v>383</v>
      </c>
      <c r="NE4" t="s">
        <v>384</v>
      </c>
      <c r="NF4" t="s">
        <v>385</v>
      </c>
      <c r="NG4" t="s">
        <v>386</v>
      </c>
      <c r="NH4" t="s">
        <v>387</v>
      </c>
      <c r="NI4" t="s">
        <v>388</v>
      </c>
      <c r="NJ4" t="s">
        <v>389</v>
      </c>
      <c r="NK4" t="s">
        <v>390</v>
      </c>
      <c r="NL4" t="s">
        <v>391</v>
      </c>
      <c r="NM4" t="s">
        <v>392</v>
      </c>
      <c r="NN4" t="s">
        <v>393</v>
      </c>
      <c r="NO4" t="s">
        <v>394</v>
      </c>
      <c r="NP4" t="s">
        <v>395</v>
      </c>
      <c r="NQ4" t="s">
        <v>396</v>
      </c>
      <c r="NR4" t="s">
        <v>397</v>
      </c>
      <c r="NS4" t="s">
        <v>398</v>
      </c>
      <c r="NT4" t="s">
        <v>399</v>
      </c>
      <c r="NU4" t="s">
        <v>400</v>
      </c>
      <c r="NV4" t="s">
        <v>401</v>
      </c>
      <c r="NW4" t="s">
        <v>402</v>
      </c>
      <c r="NX4" t="s">
        <v>403</v>
      </c>
      <c r="NY4" t="s">
        <v>404</v>
      </c>
      <c r="NZ4" t="s">
        <v>405</v>
      </c>
      <c r="OA4" t="s">
        <v>406</v>
      </c>
      <c r="OB4" t="s">
        <v>407</v>
      </c>
      <c r="OC4" t="s">
        <v>408</v>
      </c>
      <c r="OD4" t="s">
        <v>409</v>
      </c>
      <c r="OE4" t="s">
        <v>410</v>
      </c>
      <c r="OF4" t="s">
        <v>411</v>
      </c>
      <c r="OG4" t="s">
        <v>412</v>
      </c>
      <c r="OH4" t="s">
        <v>413</v>
      </c>
      <c r="OI4" t="s">
        <v>414</v>
      </c>
      <c r="OJ4" t="s">
        <v>415</v>
      </c>
      <c r="OK4" t="s">
        <v>416</v>
      </c>
      <c r="OL4" t="s">
        <v>417</v>
      </c>
      <c r="OM4" t="s">
        <v>418</v>
      </c>
      <c r="ON4" t="s">
        <v>419</v>
      </c>
      <c r="OO4" t="s">
        <v>420</v>
      </c>
      <c r="OP4" t="s">
        <v>421</v>
      </c>
      <c r="OQ4" t="s">
        <v>422</v>
      </c>
      <c r="OR4" t="s">
        <v>423</v>
      </c>
      <c r="OS4" t="s">
        <v>424</v>
      </c>
      <c r="OT4" t="s">
        <v>425</v>
      </c>
      <c r="OU4" t="s">
        <v>426</v>
      </c>
      <c r="OV4" t="s">
        <v>427</v>
      </c>
      <c r="OW4" t="s">
        <v>428</v>
      </c>
      <c r="OX4" t="s">
        <v>429</v>
      </c>
      <c r="OY4" t="s">
        <v>430</v>
      </c>
      <c r="OZ4" t="s">
        <v>431</v>
      </c>
      <c r="PA4" t="s">
        <v>432</v>
      </c>
      <c r="PB4" t="s">
        <v>433</v>
      </c>
      <c r="PC4" t="s">
        <v>434</v>
      </c>
      <c r="PD4" t="s">
        <v>435</v>
      </c>
      <c r="PE4" t="s">
        <v>436</v>
      </c>
      <c r="PF4" t="s">
        <v>437</v>
      </c>
      <c r="PG4" t="s">
        <v>438</v>
      </c>
      <c r="PH4" t="s">
        <v>439</v>
      </c>
      <c r="PI4" t="s">
        <v>440</v>
      </c>
      <c r="PJ4" t="s">
        <v>441</v>
      </c>
      <c r="PK4" t="s">
        <v>442</v>
      </c>
      <c r="PL4" t="s">
        <v>443</v>
      </c>
      <c r="PM4" t="s">
        <v>444</v>
      </c>
      <c r="PN4" t="s">
        <v>445</v>
      </c>
      <c r="PO4" t="s">
        <v>446</v>
      </c>
      <c r="PP4" t="s">
        <v>447</v>
      </c>
      <c r="PQ4" t="s">
        <v>448</v>
      </c>
      <c r="PR4" t="s">
        <v>449</v>
      </c>
      <c r="PS4" t="s">
        <v>450</v>
      </c>
      <c r="PT4" t="s">
        <v>451</v>
      </c>
      <c r="PU4" t="s">
        <v>452</v>
      </c>
      <c r="PV4" t="s">
        <v>453</v>
      </c>
      <c r="PW4" t="s">
        <v>454</v>
      </c>
      <c r="PX4" t="s">
        <v>455</v>
      </c>
      <c r="PY4" t="s">
        <v>456</v>
      </c>
      <c r="PZ4" t="s">
        <v>457</v>
      </c>
      <c r="QA4" t="s">
        <v>458</v>
      </c>
      <c r="QB4" t="s">
        <v>459</v>
      </c>
      <c r="QC4" t="s">
        <v>460</v>
      </c>
      <c r="QD4" t="s">
        <v>461</v>
      </c>
      <c r="QE4" t="s">
        <v>462</v>
      </c>
      <c r="QF4" t="s">
        <v>463</v>
      </c>
      <c r="QG4" t="s">
        <v>464</v>
      </c>
      <c r="QH4" t="s">
        <v>465</v>
      </c>
      <c r="QI4" t="s">
        <v>466</v>
      </c>
      <c r="QJ4" t="s">
        <v>467</v>
      </c>
      <c r="QK4" t="s">
        <v>468</v>
      </c>
      <c r="QL4" t="s">
        <v>469</v>
      </c>
      <c r="QM4" t="s">
        <v>470</v>
      </c>
      <c r="QN4" t="s">
        <v>471</v>
      </c>
      <c r="QO4" t="s">
        <v>472</v>
      </c>
      <c r="QP4" t="s">
        <v>473</v>
      </c>
      <c r="QQ4" t="s">
        <v>474</v>
      </c>
      <c r="QR4" t="s">
        <v>475</v>
      </c>
      <c r="QS4" t="s">
        <v>476</v>
      </c>
      <c r="QT4" t="s">
        <v>477</v>
      </c>
      <c r="QU4" t="s">
        <v>478</v>
      </c>
      <c r="QV4" t="s">
        <v>479</v>
      </c>
      <c r="QW4" t="s">
        <v>480</v>
      </c>
      <c r="QX4" t="s">
        <v>481</v>
      </c>
      <c r="QY4" t="s">
        <v>482</v>
      </c>
      <c r="QZ4" t="s">
        <v>483</v>
      </c>
      <c r="RA4" t="s">
        <v>484</v>
      </c>
      <c r="RB4" t="s">
        <v>485</v>
      </c>
      <c r="RC4" t="s">
        <v>486</v>
      </c>
      <c r="RD4" t="s">
        <v>487</v>
      </c>
      <c r="RE4" t="s">
        <v>488</v>
      </c>
      <c r="RF4" t="s">
        <v>489</v>
      </c>
      <c r="RG4" t="s">
        <v>490</v>
      </c>
      <c r="RH4" t="s">
        <v>491</v>
      </c>
      <c r="RI4" t="s">
        <v>492</v>
      </c>
      <c r="RJ4" t="s">
        <v>493</v>
      </c>
      <c r="RK4" t="s">
        <v>494</v>
      </c>
      <c r="RL4" t="s">
        <v>495</v>
      </c>
      <c r="RM4" t="s">
        <v>496</v>
      </c>
      <c r="RN4" t="s">
        <v>497</v>
      </c>
      <c r="RO4" t="s">
        <v>498</v>
      </c>
      <c r="RP4" t="s">
        <v>499</v>
      </c>
      <c r="RQ4" t="s">
        <v>500</v>
      </c>
      <c r="RR4" t="s">
        <v>501</v>
      </c>
      <c r="RS4" t="s">
        <v>502</v>
      </c>
      <c r="RT4" t="s">
        <v>503</v>
      </c>
      <c r="RU4" t="s">
        <v>504</v>
      </c>
      <c r="RV4" t="s">
        <v>505</v>
      </c>
      <c r="RW4" t="s">
        <v>506</v>
      </c>
      <c r="RX4" t="s">
        <v>507</v>
      </c>
      <c r="RY4" t="s">
        <v>508</v>
      </c>
      <c r="RZ4" t="s">
        <v>509</v>
      </c>
      <c r="SA4" t="s">
        <v>510</v>
      </c>
      <c r="SB4" t="s">
        <v>511</v>
      </c>
      <c r="SC4" t="s">
        <v>512</v>
      </c>
      <c r="SD4" t="s">
        <v>513</v>
      </c>
      <c r="SE4" t="s">
        <v>514</v>
      </c>
      <c r="SF4" t="s">
        <v>515</v>
      </c>
      <c r="SG4" t="s">
        <v>516</v>
      </c>
      <c r="SH4" t="s">
        <v>517</v>
      </c>
      <c r="SI4" t="s">
        <v>518</v>
      </c>
      <c r="SJ4" t="s">
        <v>519</v>
      </c>
      <c r="SK4" t="s">
        <v>520</v>
      </c>
      <c r="SL4" t="s">
        <v>521</v>
      </c>
      <c r="SM4" s="6" t="s">
        <v>522</v>
      </c>
      <c r="SN4" t="s">
        <v>523</v>
      </c>
      <c r="SO4" s="6" t="s">
        <v>524</v>
      </c>
      <c r="SP4" t="s">
        <v>525</v>
      </c>
      <c r="SQ4" s="6" t="s">
        <v>526</v>
      </c>
      <c r="SR4" t="s">
        <v>527</v>
      </c>
      <c r="SS4" s="6" t="s">
        <v>528</v>
      </c>
      <c r="ST4" t="s">
        <v>529</v>
      </c>
      <c r="SU4" s="6" t="s">
        <v>530</v>
      </c>
      <c r="SV4" t="s">
        <v>531</v>
      </c>
      <c r="SW4" s="6" t="s">
        <v>532</v>
      </c>
      <c r="SX4" t="s">
        <v>533</v>
      </c>
      <c r="SY4" s="6" t="s">
        <v>534</v>
      </c>
      <c r="SZ4" t="s">
        <v>535</v>
      </c>
      <c r="TA4" s="6" t="s">
        <v>536</v>
      </c>
      <c r="TB4" t="s">
        <v>537</v>
      </c>
      <c r="TC4" s="6" t="s">
        <v>538</v>
      </c>
      <c r="TD4" t="s">
        <v>539</v>
      </c>
      <c r="TE4" s="6" t="s">
        <v>540</v>
      </c>
      <c r="TF4" t="s">
        <v>541</v>
      </c>
      <c r="TG4" s="6" t="s">
        <v>542</v>
      </c>
      <c r="TH4" t="s">
        <v>543</v>
      </c>
      <c r="TI4" s="6" t="s">
        <v>544</v>
      </c>
      <c r="TJ4" t="s">
        <v>545</v>
      </c>
      <c r="TK4" s="6" t="s">
        <v>546</v>
      </c>
      <c r="TL4" t="s">
        <v>547</v>
      </c>
      <c r="TM4" s="6" t="s">
        <v>548</v>
      </c>
      <c r="TN4" t="s">
        <v>549</v>
      </c>
      <c r="TO4" t="s">
        <v>550</v>
      </c>
      <c r="TP4" t="s">
        <v>551</v>
      </c>
      <c r="TQ4" t="s">
        <v>552</v>
      </c>
      <c r="TR4" t="s">
        <v>553</v>
      </c>
      <c r="TS4" t="s">
        <v>554</v>
      </c>
      <c r="TT4" t="s">
        <v>555</v>
      </c>
      <c r="TU4" t="s">
        <v>556</v>
      </c>
      <c r="TV4" t="s">
        <v>557</v>
      </c>
      <c r="TW4" t="s">
        <v>558</v>
      </c>
      <c r="TX4" t="s">
        <v>559</v>
      </c>
      <c r="TY4" t="s">
        <v>560</v>
      </c>
      <c r="TZ4" t="s">
        <v>561</v>
      </c>
      <c r="UA4" t="s">
        <v>562</v>
      </c>
      <c r="UB4" t="s">
        <v>563</v>
      </c>
      <c r="UC4" t="s">
        <v>564</v>
      </c>
      <c r="UD4" t="s">
        <v>565</v>
      </c>
      <c r="UE4" t="s">
        <v>566</v>
      </c>
      <c r="UF4" t="s">
        <v>567</v>
      </c>
      <c r="UG4" t="s">
        <v>568</v>
      </c>
      <c r="UH4" t="s">
        <v>569</v>
      </c>
      <c r="UI4" t="s">
        <v>570</v>
      </c>
      <c r="UJ4" t="s">
        <v>571</v>
      </c>
      <c r="UK4" t="s">
        <v>572</v>
      </c>
      <c r="UL4" t="s">
        <v>573</v>
      </c>
      <c r="UM4" t="s">
        <v>574</v>
      </c>
      <c r="UN4" t="s">
        <v>575</v>
      </c>
      <c r="UO4" t="s">
        <v>576</v>
      </c>
      <c r="UP4" t="s">
        <v>577</v>
      </c>
      <c r="UQ4" t="s">
        <v>578</v>
      </c>
      <c r="UR4" t="s">
        <v>579</v>
      </c>
      <c r="US4" t="s">
        <v>580</v>
      </c>
      <c r="UT4" t="s">
        <v>581</v>
      </c>
      <c r="UU4" t="s">
        <v>582</v>
      </c>
      <c r="UV4" t="s">
        <v>583</v>
      </c>
      <c r="UW4" t="s">
        <v>584</v>
      </c>
      <c r="UX4" t="s">
        <v>585</v>
      </c>
      <c r="UY4" t="s">
        <v>586</v>
      </c>
      <c r="UZ4" t="s">
        <v>587</v>
      </c>
      <c r="VA4" t="s">
        <v>588</v>
      </c>
      <c r="VB4" t="s">
        <v>589</v>
      </c>
      <c r="VC4" t="s">
        <v>590</v>
      </c>
      <c r="VD4" t="s">
        <v>591</v>
      </c>
      <c r="VE4" t="s">
        <v>592</v>
      </c>
      <c r="VF4" t="s">
        <v>593</v>
      </c>
      <c r="VG4" t="s">
        <v>594</v>
      </c>
      <c r="VH4" t="s">
        <v>595</v>
      </c>
      <c r="VI4" t="s">
        <v>596</v>
      </c>
      <c r="VJ4" t="s">
        <v>597</v>
      </c>
      <c r="VK4" t="s">
        <v>598</v>
      </c>
      <c r="VL4" t="s">
        <v>599</v>
      </c>
      <c r="VM4" t="s">
        <v>600</v>
      </c>
      <c r="VN4" t="s">
        <v>601</v>
      </c>
      <c r="VO4" t="s">
        <v>602</v>
      </c>
      <c r="VP4" t="s">
        <v>603</v>
      </c>
      <c r="VQ4" t="s">
        <v>604</v>
      </c>
      <c r="VR4" t="s">
        <v>605</v>
      </c>
      <c r="VS4" t="s">
        <v>606</v>
      </c>
      <c r="VT4" t="s">
        <v>607</v>
      </c>
      <c r="VU4" t="s">
        <v>608</v>
      </c>
      <c r="VV4" t="s">
        <v>609</v>
      </c>
      <c r="VW4" t="s">
        <v>610</v>
      </c>
      <c r="VX4" t="s">
        <v>611</v>
      </c>
      <c r="VY4" t="s">
        <v>612</v>
      </c>
      <c r="VZ4" t="s">
        <v>613</v>
      </c>
      <c r="WA4" t="s">
        <v>614</v>
      </c>
      <c r="WB4" t="s">
        <v>615</v>
      </c>
      <c r="WC4" t="s">
        <v>616</v>
      </c>
      <c r="WD4" t="s">
        <v>617</v>
      </c>
      <c r="WE4" t="s">
        <v>618</v>
      </c>
      <c r="WF4" t="s">
        <v>619</v>
      </c>
      <c r="WG4" t="s">
        <v>620</v>
      </c>
      <c r="WH4" t="s">
        <v>621</v>
      </c>
      <c r="WI4" t="s">
        <v>622</v>
      </c>
      <c r="WJ4" t="s">
        <v>623</v>
      </c>
      <c r="WK4" t="s">
        <v>624</v>
      </c>
      <c r="WL4" t="s">
        <v>625</v>
      </c>
      <c r="WM4" t="s">
        <v>626</v>
      </c>
      <c r="WN4" t="s">
        <v>627</v>
      </c>
      <c r="WO4" t="s">
        <v>628</v>
      </c>
      <c r="WP4" t="s">
        <v>629</v>
      </c>
      <c r="WQ4" t="s">
        <v>630</v>
      </c>
      <c r="WR4" t="s">
        <v>631</v>
      </c>
      <c r="WS4" t="s">
        <v>632</v>
      </c>
      <c r="WT4" t="s">
        <v>633</v>
      </c>
      <c r="WU4" t="s">
        <v>634</v>
      </c>
      <c r="WV4" t="s">
        <v>635</v>
      </c>
      <c r="WW4" t="s">
        <v>636</v>
      </c>
      <c r="WX4" t="s">
        <v>637</v>
      </c>
      <c r="WY4" t="s">
        <v>638</v>
      </c>
      <c r="WZ4" t="s">
        <v>639</v>
      </c>
      <c r="XA4" t="s">
        <v>640</v>
      </c>
      <c r="XB4" t="s">
        <v>641</v>
      </c>
      <c r="XC4" t="s">
        <v>642</v>
      </c>
      <c r="XD4" t="s">
        <v>643</v>
      </c>
      <c r="XE4" t="s">
        <v>644</v>
      </c>
      <c r="XF4" t="s">
        <v>645</v>
      </c>
      <c r="XG4" t="s">
        <v>646</v>
      </c>
      <c r="XH4" t="s">
        <v>647</v>
      </c>
      <c r="XI4" t="s">
        <v>648</v>
      </c>
      <c r="XJ4" t="s">
        <v>649</v>
      </c>
      <c r="XK4" t="s">
        <v>650</v>
      </c>
      <c r="XL4" t="s">
        <v>651</v>
      </c>
      <c r="XM4" t="s">
        <v>652</v>
      </c>
      <c r="XN4" t="s">
        <v>653</v>
      </c>
      <c r="XO4" t="s">
        <v>654</v>
      </c>
      <c r="XP4" t="s">
        <v>655</v>
      </c>
      <c r="XQ4" t="s">
        <v>656</v>
      </c>
      <c r="XR4" t="s">
        <v>657</v>
      </c>
      <c r="XS4" t="s">
        <v>658</v>
      </c>
      <c r="XT4" t="s">
        <v>659</v>
      </c>
      <c r="XU4" t="s">
        <v>660</v>
      </c>
      <c r="XV4" t="s">
        <v>661</v>
      </c>
      <c r="XW4" t="s">
        <v>662</v>
      </c>
      <c r="XX4" t="s">
        <v>663</v>
      </c>
      <c r="XY4" t="s">
        <v>664</v>
      </c>
      <c r="XZ4" t="s">
        <v>665</v>
      </c>
      <c r="YA4" t="s">
        <v>666</v>
      </c>
      <c r="YB4" t="s">
        <v>667</v>
      </c>
      <c r="YC4" t="s">
        <v>668</v>
      </c>
      <c r="YD4" t="s">
        <v>669</v>
      </c>
      <c r="YE4" t="s">
        <v>670</v>
      </c>
      <c r="YF4" t="s">
        <v>671</v>
      </c>
      <c r="YG4" t="s">
        <v>672</v>
      </c>
      <c r="YH4" t="s">
        <v>673</v>
      </c>
      <c r="YI4" t="s">
        <v>674</v>
      </c>
      <c r="YJ4" t="s">
        <v>675</v>
      </c>
      <c r="YK4" t="s">
        <v>676</v>
      </c>
      <c r="YL4" t="s">
        <v>677</v>
      </c>
      <c r="YM4" t="s">
        <v>678</v>
      </c>
      <c r="YN4" t="s">
        <v>679</v>
      </c>
      <c r="YO4" t="s">
        <v>680</v>
      </c>
      <c r="YP4" t="s">
        <v>681</v>
      </c>
      <c r="YQ4" t="s">
        <v>682</v>
      </c>
      <c r="YR4" t="s">
        <v>683</v>
      </c>
      <c r="YS4" t="s">
        <v>684</v>
      </c>
      <c r="YT4" t="s">
        <v>685</v>
      </c>
      <c r="YU4" t="s">
        <v>686</v>
      </c>
      <c r="YV4" t="s">
        <v>687</v>
      </c>
      <c r="YW4" t="s">
        <v>688</v>
      </c>
      <c r="YX4" t="s">
        <v>689</v>
      </c>
      <c r="YY4" t="s">
        <v>690</v>
      </c>
      <c r="YZ4" t="s">
        <v>691</v>
      </c>
      <c r="ZA4" t="s">
        <v>692</v>
      </c>
      <c r="ZB4" t="s">
        <v>693</v>
      </c>
      <c r="ZC4" t="s">
        <v>694</v>
      </c>
      <c r="ZD4" t="s">
        <v>695</v>
      </c>
      <c r="ZE4" t="s">
        <v>696</v>
      </c>
      <c r="ZF4" t="s">
        <v>697</v>
      </c>
      <c r="ZG4" t="s">
        <v>698</v>
      </c>
      <c r="ZH4" t="s">
        <v>699</v>
      </c>
      <c r="ZI4" t="s">
        <v>700</v>
      </c>
      <c r="ZJ4" t="s">
        <v>701</v>
      </c>
      <c r="ZK4" t="s">
        <v>702</v>
      </c>
      <c r="ZL4" t="s">
        <v>703</v>
      </c>
      <c r="ZM4" t="s">
        <v>704</v>
      </c>
      <c r="ZN4" t="s">
        <v>705</v>
      </c>
      <c r="ZO4" t="s">
        <v>706</v>
      </c>
      <c r="ZP4" t="s">
        <v>707</v>
      </c>
      <c r="ZQ4" t="s">
        <v>708</v>
      </c>
      <c r="ZR4" t="s">
        <v>709</v>
      </c>
      <c r="ZS4" t="s">
        <v>710</v>
      </c>
      <c r="ZT4" t="s">
        <v>711</v>
      </c>
      <c r="ZU4" t="s">
        <v>712</v>
      </c>
      <c r="ZV4" t="s">
        <v>713</v>
      </c>
      <c r="ZW4" t="s">
        <v>714</v>
      </c>
      <c r="ZX4" t="s">
        <v>715</v>
      </c>
      <c r="ZY4" t="s">
        <v>716</v>
      </c>
      <c r="ZZ4" t="s">
        <v>717</v>
      </c>
      <c r="AAA4" t="s">
        <v>718</v>
      </c>
      <c r="AAB4" t="s">
        <v>719</v>
      </c>
      <c r="AAC4" t="s">
        <v>720</v>
      </c>
      <c r="AAD4" t="s">
        <v>721</v>
      </c>
      <c r="AAE4" t="s">
        <v>722</v>
      </c>
      <c r="AAF4" t="s">
        <v>723</v>
      </c>
      <c r="AAG4" t="s">
        <v>724</v>
      </c>
      <c r="AAH4" t="s">
        <v>725</v>
      </c>
      <c r="AAI4" t="s">
        <v>726</v>
      </c>
      <c r="AAJ4" t="s">
        <v>727</v>
      </c>
      <c r="AAK4" t="s">
        <v>728</v>
      </c>
      <c r="AAL4" t="s">
        <v>729</v>
      </c>
      <c r="AAM4" t="s">
        <v>730</v>
      </c>
      <c r="AAN4" t="s">
        <v>731</v>
      </c>
      <c r="AAO4" t="s">
        <v>732</v>
      </c>
      <c r="AAP4" t="s">
        <v>733</v>
      </c>
      <c r="AAQ4" t="s">
        <v>734</v>
      </c>
      <c r="AAR4" t="s">
        <v>735</v>
      </c>
      <c r="AAS4" t="s">
        <v>736</v>
      </c>
      <c r="AAT4" t="s">
        <v>737</v>
      </c>
      <c r="AAU4" t="s">
        <v>738</v>
      </c>
      <c r="AAV4" t="s">
        <v>739</v>
      </c>
      <c r="AAW4" t="s">
        <v>740</v>
      </c>
      <c r="AAX4" t="s">
        <v>741</v>
      </c>
      <c r="AAY4" t="s">
        <v>742</v>
      </c>
      <c r="AAZ4" t="s">
        <v>743</v>
      </c>
      <c r="ABA4" t="s">
        <v>744</v>
      </c>
      <c r="ABB4" t="s">
        <v>745</v>
      </c>
      <c r="ABC4" t="s">
        <v>746</v>
      </c>
      <c r="ABD4" t="s">
        <v>747</v>
      </c>
      <c r="ABE4" t="s">
        <v>748</v>
      </c>
      <c r="ABF4" t="s">
        <v>749</v>
      </c>
      <c r="ABG4" t="s">
        <v>750</v>
      </c>
      <c r="ABH4" t="s">
        <v>751</v>
      </c>
      <c r="ABI4" t="s">
        <v>752</v>
      </c>
      <c r="ABJ4" t="s">
        <v>753</v>
      </c>
      <c r="ABK4" t="s">
        <v>754</v>
      </c>
      <c r="ABL4" t="s">
        <v>755</v>
      </c>
      <c r="ABM4" t="s">
        <v>756</v>
      </c>
      <c r="ABN4" t="s">
        <v>757</v>
      </c>
      <c r="ABO4" t="s">
        <v>758</v>
      </c>
      <c r="ABP4" t="s">
        <v>759</v>
      </c>
      <c r="ABQ4" t="s">
        <v>760</v>
      </c>
      <c r="ABR4" t="s">
        <v>761</v>
      </c>
      <c r="ABS4" t="s">
        <v>762</v>
      </c>
      <c r="ABT4" t="s">
        <v>763</v>
      </c>
      <c r="ABU4" t="s">
        <v>764</v>
      </c>
      <c r="ABV4" t="s">
        <v>765</v>
      </c>
      <c r="ABW4" t="s">
        <v>766</v>
      </c>
      <c r="ABX4" t="s">
        <v>767</v>
      </c>
      <c r="ABY4" t="s">
        <v>768</v>
      </c>
      <c r="ABZ4" t="s">
        <v>769</v>
      </c>
      <c r="ACA4" t="s">
        <v>770</v>
      </c>
      <c r="ACB4" t="s">
        <v>771</v>
      </c>
      <c r="ACC4" t="s">
        <v>772</v>
      </c>
      <c r="ACD4" t="s">
        <v>773</v>
      </c>
      <c r="ACE4" t="s">
        <v>774</v>
      </c>
      <c r="ACF4" t="s">
        <v>775</v>
      </c>
      <c r="ACG4" t="s">
        <v>776</v>
      </c>
      <c r="ACH4" t="s">
        <v>777</v>
      </c>
      <c r="ACI4" t="s">
        <v>778</v>
      </c>
      <c r="ACJ4" t="s">
        <v>779</v>
      </c>
      <c r="ACK4" t="s">
        <v>780</v>
      </c>
      <c r="ACL4" t="s">
        <v>781</v>
      </c>
      <c r="ACM4" t="s">
        <v>782</v>
      </c>
      <c r="ACN4" t="s">
        <v>783</v>
      </c>
      <c r="ACO4" t="s">
        <v>784</v>
      </c>
      <c r="ACP4" t="s">
        <v>785</v>
      </c>
      <c r="ACQ4" t="s">
        <v>786</v>
      </c>
      <c r="ACR4" t="s">
        <v>787</v>
      </c>
      <c r="ACS4" t="s">
        <v>788</v>
      </c>
      <c r="ACT4" t="s">
        <v>789</v>
      </c>
      <c r="ACU4" t="s">
        <v>790</v>
      </c>
      <c r="ACV4" t="s">
        <v>791</v>
      </c>
      <c r="ACW4" t="s">
        <v>792</v>
      </c>
      <c r="ACX4" t="s">
        <v>793</v>
      </c>
      <c r="ACY4" t="s">
        <v>794</v>
      </c>
      <c r="ACZ4" t="s">
        <v>795</v>
      </c>
      <c r="ADA4" t="s">
        <v>796</v>
      </c>
      <c r="ADB4" t="s">
        <v>797</v>
      </c>
      <c r="ADC4" t="s">
        <v>798</v>
      </c>
      <c r="ADD4" t="s">
        <v>799</v>
      </c>
      <c r="ADE4" t="s">
        <v>800</v>
      </c>
      <c r="ADF4" t="s">
        <v>801</v>
      </c>
      <c r="ADG4" t="s">
        <v>802</v>
      </c>
      <c r="ADH4" t="s">
        <v>803</v>
      </c>
      <c r="ADI4" t="s">
        <v>804</v>
      </c>
      <c r="ADJ4" t="s">
        <v>805</v>
      </c>
      <c r="ADK4" t="s">
        <v>806</v>
      </c>
      <c r="ADL4" t="s">
        <v>807</v>
      </c>
      <c r="ADM4" t="s">
        <v>808</v>
      </c>
      <c r="ADN4" t="s">
        <v>809</v>
      </c>
      <c r="ADO4" t="s">
        <v>810</v>
      </c>
      <c r="ADP4" t="s">
        <v>811</v>
      </c>
      <c r="ADQ4" t="s">
        <v>812</v>
      </c>
      <c r="ADR4" t="s">
        <v>813</v>
      </c>
      <c r="ADS4" t="s">
        <v>814</v>
      </c>
      <c r="ADT4" t="s">
        <v>815</v>
      </c>
      <c r="ADU4" t="s">
        <v>816</v>
      </c>
      <c r="ADV4" t="s">
        <v>817</v>
      </c>
      <c r="ADW4" t="s">
        <v>818</v>
      </c>
      <c r="ADX4" t="s">
        <v>819</v>
      </c>
      <c r="ADY4" t="s">
        <v>820</v>
      </c>
      <c r="ADZ4" t="s">
        <v>821</v>
      </c>
      <c r="AEA4" t="s">
        <v>822</v>
      </c>
      <c r="AEB4" t="s">
        <v>823</v>
      </c>
      <c r="AEC4" t="s">
        <v>824</v>
      </c>
      <c r="AED4" t="s">
        <v>825</v>
      </c>
      <c r="AEE4" t="s">
        <v>826</v>
      </c>
      <c r="AEF4" t="s">
        <v>827</v>
      </c>
      <c r="AEG4" t="s">
        <v>828</v>
      </c>
      <c r="AEH4" t="s">
        <v>829</v>
      </c>
      <c r="AEI4" t="s">
        <v>830</v>
      </c>
      <c r="AEJ4" t="s">
        <v>831</v>
      </c>
      <c r="AEK4" t="s">
        <v>832</v>
      </c>
      <c r="AEL4" t="s">
        <v>833</v>
      </c>
      <c r="AEM4" t="s">
        <v>834</v>
      </c>
      <c r="AEN4" t="s">
        <v>835</v>
      </c>
      <c r="AEO4" t="s">
        <v>836</v>
      </c>
      <c r="AEP4" t="s">
        <v>837</v>
      </c>
      <c r="AEQ4" t="s">
        <v>838</v>
      </c>
      <c r="AER4" t="s">
        <v>839</v>
      </c>
      <c r="AES4" t="s">
        <v>840</v>
      </c>
      <c r="AET4" t="s">
        <v>841</v>
      </c>
      <c r="AEU4" t="s">
        <v>842</v>
      </c>
      <c r="AEV4" t="s">
        <v>843</v>
      </c>
      <c r="AEW4" t="s">
        <v>844</v>
      </c>
      <c r="AEX4" t="s">
        <v>845</v>
      </c>
      <c r="AEY4" t="s">
        <v>846</v>
      </c>
      <c r="AEZ4" t="s">
        <v>847</v>
      </c>
      <c r="AFA4" t="s">
        <v>848</v>
      </c>
      <c r="AFB4" t="s">
        <v>849</v>
      </c>
      <c r="AFC4" t="s">
        <v>850</v>
      </c>
      <c r="AFD4" t="s">
        <v>851</v>
      </c>
      <c r="AFE4" t="s">
        <v>852</v>
      </c>
      <c r="AFF4" t="s">
        <v>853</v>
      </c>
      <c r="AFG4" t="s">
        <v>854</v>
      </c>
      <c r="AFH4" t="s">
        <v>855</v>
      </c>
      <c r="AFI4" t="s">
        <v>856</v>
      </c>
      <c r="AFJ4" t="s">
        <v>857</v>
      </c>
      <c r="AFK4" s="6" t="s">
        <v>858</v>
      </c>
      <c r="AFL4" t="s">
        <v>859</v>
      </c>
      <c r="AFM4" s="6" t="s">
        <v>860</v>
      </c>
      <c r="AFN4" t="s">
        <v>861</v>
      </c>
      <c r="AFO4" s="6" t="s">
        <v>862</v>
      </c>
      <c r="AFP4" t="s">
        <v>863</v>
      </c>
      <c r="AFQ4" s="6" t="s">
        <v>864</v>
      </c>
      <c r="AFR4" t="s">
        <v>865</v>
      </c>
      <c r="AFS4" s="6" t="s">
        <v>866</v>
      </c>
      <c r="AFT4" t="s">
        <v>867</v>
      </c>
      <c r="AFU4" s="6" t="s">
        <v>868</v>
      </c>
      <c r="AFV4" t="s">
        <v>869</v>
      </c>
      <c r="AFW4" s="6" t="s">
        <v>870</v>
      </c>
      <c r="AFX4" t="s">
        <v>871</v>
      </c>
      <c r="AFY4" s="6" t="s">
        <v>872</v>
      </c>
      <c r="AFZ4" t="s">
        <v>873</v>
      </c>
      <c r="AGA4" s="6" t="s">
        <v>874</v>
      </c>
      <c r="AGB4" t="s">
        <v>875</v>
      </c>
      <c r="AGC4" s="6" t="s">
        <v>876</v>
      </c>
      <c r="AGD4" t="s">
        <v>877</v>
      </c>
      <c r="AGE4" s="6" t="s">
        <v>878</v>
      </c>
      <c r="AGF4" t="s">
        <v>879</v>
      </c>
      <c r="AGG4" s="6" t="s">
        <v>880</v>
      </c>
      <c r="AGH4" t="s">
        <v>881</v>
      </c>
      <c r="AGI4" s="6" t="s">
        <v>882</v>
      </c>
      <c r="AGJ4" t="s">
        <v>883</v>
      </c>
      <c r="AGK4" s="6" t="s">
        <v>884</v>
      </c>
      <c r="AGL4" t="s">
        <v>885</v>
      </c>
      <c r="AGM4" t="s">
        <v>886</v>
      </c>
      <c r="AGN4" t="s">
        <v>887</v>
      </c>
      <c r="AGO4" t="s">
        <v>888</v>
      </c>
      <c r="AGP4" t="s">
        <v>889</v>
      </c>
      <c r="AGQ4" t="s">
        <v>890</v>
      </c>
      <c r="AGR4" t="s">
        <v>891</v>
      </c>
      <c r="AGS4" t="s">
        <v>892</v>
      </c>
      <c r="AGT4" t="s">
        <v>893</v>
      </c>
      <c r="AGU4" t="s">
        <v>894</v>
      </c>
      <c r="AGV4" t="s">
        <v>895</v>
      </c>
      <c r="AGW4" t="s">
        <v>896</v>
      </c>
      <c r="AGX4" t="s">
        <v>897</v>
      </c>
      <c r="AGY4" t="s">
        <v>898</v>
      </c>
      <c r="AGZ4" t="s">
        <v>899</v>
      </c>
      <c r="AHA4" t="s">
        <v>900</v>
      </c>
      <c r="AHB4" t="s">
        <v>901</v>
      </c>
      <c r="AHC4" t="s">
        <v>902</v>
      </c>
      <c r="AHD4" t="s">
        <v>903</v>
      </c>
      <c r="AHE4" t="s">
        <v>904</v>
      </c>
      <c r="AHF4" t="s">
        <v>905</v>
      </c>
      <c r="AHG4" t="s">
        <v>906</v>
      </c>
      <c r="AHH4" t="s">
        <v>907</v>
      </c>
      <c r="AHI4" t="s">
        <v>908</v>
      </c>
      <c r="AHJ4" t="s">
        <v>909</v>
      </c>
      <c r="AHK4" t="s">
        <v>910</v>
      </c>
      <c r="AHL4" t="s">
        <v>911</v>
      </c>
      <c r="AHM4" t="s">
        <v>912</v>
      </c>
      <c r="AHN4" t="s">
        <v>913</v>
      </c>
      <c r="AHO4" t="s">
        <v>914</v>
      </c>
      <c r="AHP4" t="s">
        <v>915</v>
      </c>
      <c r="AHQ4" t="s">
        <v>916</v>
      </c>
      <c r="AHR4" t="s">
        <v>917</v>
      </c>
      <c r="AHS4" t="s">
        <v>918</v>
      </c>
      <c r="AHT4" t="s">
        <v>919</v>
      </c>
      <c r="AHU4" t="s">
        <v>920</v>
      </c>
      <c r="AHV4" t="s">
        <v>921</v>
      </c>
      <c r="AHW4" t="s">
        <v>922</v>
      </c>
      <c r="AHX4" t="s">
        <v>923</v>
      </c>
      <c r="AHY4" t="s">
        <v>924</v>
      </c>
      <c r="AHZ4" t="s">
        <v>925</v>
      </c>
      <c r="AIA4" t="s">
        <v>926</v>
      </c>
      <c r="AIB4" t="s">
        <v>927</v>
      </c>
      <c r="AIC4" t="s">
        <v>928</v>
      </c>
      <c r="AID4" t="s">
        <v>929</v>
      </c>
      <c r="AIE4" t="s">
        <v>930</v>
      </c>
      <c r="AIF4" t="s">
        <v>931</v>
      </c>
      <c r="AIG4" t="s">
        <v>932</v>
      </c>
      <c r="AIH4" t="s">
        <v>933</v>
      </c>
      <c r="AII4" t="s">
        <v>934</v>
      </c>
      <c r="AIJ4" t="s">
        <v>935</v>
      </c>
      <c r="AIK4" t="s">
        <v>936</v>
      </c>
      <c r="AIL4" t="s">
        <v>937</v>
      </c>
      <c r="AIM4" t="s">
        <v>938</v>
      </c>
      <c r="AIN4" t="s">
        <v>939</v>
      </c>
      <c r="AIO4" t="s">
        <v>940</v>
      </c>
      <c r="AIP4" t="s">
        <v>941</v>
      </c>
      <c r="AIQ4" t="s">
        <v>942</v>
      </c>
      <c r="AIR4" t="s">
        <v>943</v>
      </c>
      <c r="AIS4" t="s">
        <v>944</v>
      </c>
      <c r="AIT4" t="s">
        <v>945</v>
      </c>
      <c r="AIU4" t="s">
        <v>946</v>
      </c>
      <c r="AIV4" t="s">
        <v>947</v>
      </c>
      <c r="AIW4" t="s">
        <v>948</v>
      </c>
      <c r="AIX4" t="s">
        <v>949</v>
      </c>
      <c r="AIY4" t="s">
        <v>950</v>
      </c>
      <c r="AIZ4" t="s">
        <v>951</v>
      </c>
      <c r="AJA4" t="s">
        <v>952</v>
      </c>
      <c r="AJB4" t="s">
        <v>953</v>
      </c>
      <c r="AJC4" t="s">
        <v>954</v>
      </c>
      <c r="AJD4" t="s">
        <v>955</v>
      </c>
      <c r="AJE4" t="s">
        <v>956</v>
      </c>
      <c r="AJF4" t="s">
        <v>957</v>
      </c>
      <c r="AJG4" t="s">
        <v>958</v>
      </c>
      <c r="AJH4" t="s">
        <v>959</v>
      </c>
      <c r="AJI4" t="s">
        <v>960</v>
      </c>
      <c r="AJJ4" t="s">
        <v>961</v>
      </c>
      <c r="AJK4" t="s">
        <v>962</v>
      </c>
      <c r="AJL4" t="s">
        <v>963</v>
      </c>
      <c r="AJM4" t="s">
        <v>964</v>
      </c>
      <c r="AJN4" t="s">
        <v>965</v>
      </c>
      <c r="AJO4" t="s">
        <v>966</v>
      </c>
      <c r="AJP4" t="s">
        <v>967</v>
      </c>
      <c r="AJQ4" t="s">
        <v>968</v>
      </c>
      <c r="AJR4" t="s">
        <v>969</v>
      </c>
      <c r="AJS4" t="s">
        <v>970</v>
      </c>
      <c r="AJT4" t="s">
        <v>971</v>
      </c>
      <c r="AJU4" t="s">
        <v>972</v>
      </c>
      <c r="AJV4" t="s">
        <v>973</v>
      </c>
      <c r="AJW4" t="s">
        <v>974</v>
      </c>
      <c r="AJX4" t="s">
        <v>975</v>
      </c>
      <c r="AJY4" t="s">
        <v>976</v>
      </c>
      <c r="AJZ4" t="s">
        <v>977</v>
      </c>
      <c r="AKA4" t="s">
        <v>978</v>
      </c>
      <c r="AKB4" t="s">
        <v>979</v>
      </c>
      <c r="AKC4" t="s">
        <v>980</v>
      </c>
      <c r="AKD4" t="s">
        <v>981</v>
      </c>
      <c r="AKE4" t="s">
        <v>982</v>
      </c>
      <c r="AKF4" t="s">
        <v>983</v>
      </c>
      <c r="AKG4" t="s">
        <v>984</v>
      </c>
      <c r="AKH4" t="s">
        <v>985</v>
      </c>
      <c r="AKI4" t="s">
        <v>986</v>
      </c>
      <c r="AKJ4" t="s">
        <v>987</v>
      </c>
      <c r="AKK4" t="s">
        <v>988</v>
      </c>
      <c r="AKL4" t="s">
        <v>989</v>
      </c>
      <c r="AKM4" t="s">
        <v>990</v>
      </c>
      <c r="AKN4" t="s">
        <v>991</v>
      </c>
      <c r="AKO4" t="s">
        <v>992</v>
      </c>
      <c r="AKP4" t="s">
        <v>993</v>
      </c>
      <c r="AKQ4" t="s">
        <v>994</v>
      </c>
      <c r="AKR4" t="s">
        <v>995</v>
      </c>
      <c r="AKS4" t="s">
        <v>996</v>
      </c>
      <c r="AKT4" t="s">
        <v>997</v>
      </c>
      <c r="AKU4" t="s">
        <v>998</v>
      </c>
      <c r="AKV4" t="s">
        <v>999</v>
      </c>
      <c r="AKW4" t="s">
        <v>1000</v>
      </c>
      <c r="AKX4" t="s">
        <v>1001</v>
      </c>
      <c r="AKY4" t="s">
        <v>1002</v>
      </c>
      <c r="AKZ4" t="s">
        <v>1003</v>
      </c>
      <c r="ALA4" t="s">
        <v>1004</v>
      </c>
      <c r="ALB4" t="s">
        <v>1005</v>
      </c>
      <c r="ALC4" t="s">
        <v>1006</v>
      </c>
      <c r="ALD4" t="s">
        <v>1007</v>
      </c>
      <c r="ALE4" t="s">
        <v>1008</v>
      </c>
      <c r="ALF4" t="s">
        <v>1009</v>
      </c>
      <c r="ALG4" t="s">
        <v>1010</v>
      </c>
      <c r="ALH4" t="s">
        <v>1011</v>
      </c>
      <c r="ALI4" t="s">
        <v>1012</v>
      </c>
      <c r="ALJ4" t="s">
        <v>1013</v>
      </c>
      <c r="ALK4" t="s">
        <v>1014</v>
      </c>
      <c r="ALL4" t="s">
        <v>1015</v>
      </c>
      <c r="ALM4" t="s">
        <v>1016</v>
      </c>
      <c r="ALN4" t="s">
        <v>1017</v>
      </c>
      <c r="ALO4" t="s">
        <v>1018</v>
      </c>
      <c r="ALP4" t="s">
        <v>1019</v>
      </c>
      <c r="ALQ4" t="s">
        <v>1020</v>
      </c>
      <c r="ALR4" t="s">
        <v>1021</v>
      </c>
      <c r="ALS4" t="s">
        <v>1022</v>
      </c>
      <c r="ALT4" t="s">
        <v>1023</v>
      </c>
      <c r="ALU4" t="s">
        <v>1024</v>
      </c>
      <c r="ALV4" t="s">
        <v>1025</v>
      </c>
      <c r="ALW4" t="s">
        <v>1026</v>
      </c>
      <c r="ALX4" t="s">
        <v>1027</v>
      </c>
      <c r="ALY4" t="s">
        <v>1028</v>
      </c>
      <c r="ALZ4" t="s">
        <v>1029</v>
      </c>
      <c r="AMA4" t="s">
        <v>1030</v>
      </c>
      <c r="AMB4" t="s">
        <v>1031</v>
      </c>
      <c r="AMC4" t="s">
        <v>1032</v>
      </c>
      <c r="AMD4" t="s">
        <v>1033</v>
      </c>
      <c r="AME4" t="s">
        <v>1034</v>
      </c>
      <c r="AMF4" t="s">
        <v>1035</v>
      </c>
      <c r="AMG4" t="s">
        <v>1036</v>
      </c>
      <c r="AMH4" t="s">
        <v>1037</v>
      </c>
      <c r="AMI4" t="s">
        <v>1038</v>
      </c>
      <c r="AMJ4" t="s">
        <v>1039</v>
      </c>
      <c r="AMK4" t="s">
        <v>1040</v>
      </c>
      <c r="AML4" t="s">
        <v>1041</v>
      </c>
      <c r="AMM4" t="s">
        <v>1042</v>
      </c>
      <c r="AMN4" t="s">
        <v>1043</v>
      </c>
      <c r="AMO4" t="s">
        <v>1044</v>
      </c>
      <c r="AMP4" t="s">
        <v>1045</v>
      </c>
      <c r="AMQ4" t="s">
        <v>1046</v>
      </c>
      <c r="AMR4" t="s">
        <v>1047</v>
      </c>
      <c r="AMS4" t="s">
        <v>1048</v>
      </c>
      <c r="AMT4" t="s">
        <v>1049</v>
      </c>
      <c r="AMU4" t="s">
        <v>1050</v>
      </c>
      <c r="AMV4" t="s">
        <v>1051</v>
      </c>
      <c r="AMW4" t="s">
        <v>1052</v>
      </c>
      <c r="AMX4" t="s">
        <v>1053</v>
      </c>
      <c r="AMY4" t="s">
        <v>1054</v>
      </c>
      <c r="AMZ4" t="s">
        <v>1055</v>
      </c>
      <c r="ANA4" t="s">
        <v>1056</v>
      </c>
      <c r="ANB4" t="s">
        <v>1057</v>
      </c>
      <c r="ANC4" t="s">
        <v>1058</v>
      </c>
      <c r="AND4" t="s">
        <v>1059</v>
      </c>
      <c r="ANE4" t="s">
        <v>1060</v>
      </c>
      <c r="ANF4" t="s">
        <v>1061</v>
      </c>
      <c r="ANG4" t="s">
        <v>1062</v>
      </c>
      <c r="ANH4" t="s">
        <v>1063</v>
      </c>
      <c r="ANI4" t="s">
        <v>1064</v>
      </c>
      <c r="ANJ4" t="s">
        <v>1065</v>
      </c>
      <c r="ANK4" t="s">
        <v>1066</v>
      </c>
      <c r="ANL4" t="s">
        <v>1067</v>
      </c>
      <c r="ANM4" t="s">
        <v>1068</v>
      </c>
      <c r="ANN4" t="s">
        <v>1069</v>
      </c>
      <c r="ANO4" t="s">
        <v>1070</v>
      </c>
      <c r="ANP4" t="s">
        <v>1071</v>
      </c>
      <c r="ANQ4" t="s">
        <v>1072</v>
      </c>
      <c r="ANR4" t="s">
        <v>1073</v>
      </c>
      <c r="ANS4" t="s">
        <v>1074</v>
      </c>
      <c r="ANT4" t="s">
        <v>1075</v>
      </c>
      <c r="ANU4" t="s">
        <v>1076</v>
      </c>
      <c r="ANV4" t="s">
        <v>1077</v>
      </c>
      <c r="ANW4" t="s">
        <v>1078</v>
      </c>
      <c r="ANX4" t="s">
        <v>1079</v>
      </c>
      <c r="ANY4" t="s">
        <v>1080</v>
      </c>
      <c r="ANZ4" t="s">
        <v>1081</v>
      </c>
      <c r="AOA4" t="s">
        <v>1082</v>
      </c>
      <c r="AOB4" t="s">
        <v>1083</v>
      </c>
      <c r="AOC4" t="s">
        <v>1084</v>
      </c>
      <c r="AOD4" t="s">
        <v>1085</v>
      </c>
      <c r="AOE4" t="s">
        <v>1086</v>
      </c>
      <c r="AOF4" t="s">
        <v>1087</v>
      </c>
      <c r="AOG4" t="s">
        <v>1088</v>
      </c>
      <c r="AOH4" t="s">
        <v>1089</v>
      </c>
      <c r="AOI4" t="s">
        <v>1090</v>
      </c>
      <c r="AOJ4" t="s">
        <v>1091</v>
      </c>
      <c r="AOK4" t="s">
        <v>1092</v>
      </c>
      <c r="AOL4" t="s">
        <v>1093</v>
      </c>
      <c r="AOM4" t="s">
        <v>1094</v>
      </c>
      <c r="AON4" t="s">
        <v>1095</v>
      </c>
      <c r="AOO4" t="s">
        <v>1096</v>
      </c>
      <c r="AOP4" t="s">
        <v>1097</v>
      </c>
      <c r="AOQ4" t="s">
        <v>1098</v>
      </c>
      <c r="AOR4" t="s">
        <v>1099</v>
      </c>
      <c r="AOS4" t="s">
        <v>1100</v>
      </c>
      <c r="AOT4" t="s">
        <v>1101</v>
      </c>
      <c r="AOU4" t="s">
        <v>1102</v>
      </c>
      <c r="AOV4" t="s">
        <v>1103</v>
      </c>
      <c r="AOW4" t="s">
        <v>1104</v>
      </c>
      <c r="AOX4" t="s">
        <v>1105</v>
      </c>
      <c r="AOY4" t="s">
        <v>1106</v>
      </c>
      <c r="AOZ4" t="s">
        <v>1107</v>
      </c>
      <c r="APA4" t="s">
        <v>1108</v>
      </c>
      <c r="APB4" t="s">
        <v>1109</v>
      </c>
      <c r="APC4" t="s">
        <v>1110</v>
      </c>
      <c r="APD4" t="s">
        <v>1111</v>
      </c>
      <c r="APE4" t="s">
        <v>1112</v>
      </c>
      <c r="APF4" t="s">
        <v>1113</v>
      </c>
      <c r="APG4" t="s">
        <v>1114</v>
      </c>
      <c r="APH4" t="s">
        <v>1115</v>
      </c>
      <c r="API4" t="s">
        <v>1116</v>
      </c>
      <c r="APJ4" t="s">
        <v>1117</v>
      </c>
      <c r="APK4" t="s">
        <v>1118</v>
      </c>
      <c r="APL4" t="s">
        <v>1119</v>
      </c>
      <c r="APM4" t="s">
        <v>1120</v>
      </c>
      <c r="APN4" t="s">
        <v>1121</v>
      </c>
      <c r="APO4" t="s">
        <v>1122</v>
      </c>
      <c r="APP4" t="s">
        <v>1123</v>
      </c>
      <c r="APQ4" t="s">
        <v>1124</v>
      </c>
      <c r="APR4" t="s">
        <v>1125</v>
      </c>
      <c r="APS4" t="s">
        <v>1126</v>
      </c>
      <c r="APT4" t="s">
        <v>1127</v>
      </c>
      <c r="APU4" t="s">
        <v>1128</v>
      </c>
      <c r="APV4" t="s">
        <v>1129</v>
      </c>
      <c r="APW4" t="s">
        <v>1130</v>
      </c>
      <c r="APX4" t="s">
        <v>1131</v>
      </c>
      <c r="APY4" t="s">
        <v>1132</v>
      </c>
      <c r="APZ4" t="s">
        <v>1133</v>
      </c>
      <c r="AQA4" t="s">
        <v>1134</v>
      </c>
      <c r="AQB4" t="s">
        <v>1135</v>
      </c>
      <c r="AQC4" t="s">
        <v>1136</v>
      </c>
      <c r="AQD4" t="s">
        <v>1137</v>
      </c>
      <c r="AQE4" t="s">
        <v>1138</v>
      </c>
      <c r="AQF4" t="s">
        <v>1139</v>
      </c>
      <c r="AQG4" t="s">
        <v>1140</v>
      </c>
      <c r="AQH4" t="s">
        <v>1141</v>
      </c>
      <c r="AQI4" t="s">
        <v>1142</v>
      </c>
      <c r="AQJ4" t="s">
        <v>1143</v>
      </c>
      <c r="AQK4" t="s">
        <v>1144</v>
      </c>
      <c r="AQL4" t="s">
        <v>1145</v>
      </c>
      <c r="AQM4" t="s">
        <v>1146</v>
      </c>
      <c r="AQN4" t="s">
        <v>1147</v>
      </c>
      <c r="AQO4" t="s">
        <v>1148</v>
      </c>
      <c r="AQP4" t="s">
        <v>1149</v>
      </c>
      <c r="AQQ4" t="s">
        <v>1150</v>
      </c>
      <c r="AQR4" t="s">
        <v>1151</v>
      </c>
      <c r="AQS4" t="s">
        <v>1152</v>
      </c>
      <c r="AQT4" t="s">
        <v>1153</v>
      </c>
      <c r="AQU4" t="s">
        <v>1154</v>
      </c>
      <c r="AQV4" t="s">
        <v>1155</v>
      </c>
      <c r="AQW4" t="s">
        <v>1156</v>
      </c>
      <c r="AQX4" t="s">
        <v>1157</v>
      </c>
      <c r="AQY4" t="s">
        <v>1158</v>
      </c>
      <c r="AQZ4" t="s">
        <v>1159</v>
      </c>
      <c r="ARA4" t="s">
        <v>1160</v>
      </c>
      <c r="ARB4" t="s">
        <v>1161</v>
      </c>
      <c r="ARC4" t="s">
        <v>1162</v>
      </c>
      <c r="ARD4" t="s">
        <v>1163</v>
      </c>
      <c r="ARE4" t="s">
        <v>1164</v>
      </c>
      <c r="ARF4" t="s">
        <v>1165</v>
      </c>
      <c r="ARG4" t="s">
        <v>1166</v>
      </c>
      <c r="ARH4" t="s">
        <v>1167</v>
      </c>
      <c r="ARI4" t="s">
        <v>1168</v>
      </c>
      <c r="ARJ4" t="s">
        <v>1169</v>
      </c>
      <c r="ARK4" t="s">
        <v>1170</v>
      </c>
      <c r="ARL4" t="s">
        <v>1171</v>
      </c>
      <c r="ARM4" t="s">
        <v>1172</v>
      </c>
      <c r="ARN4" t="s">
        <v>1173</v>
      </c>
      <c r="ARO4" t="s">
        <v>1174</v>
      </c>
      <c r="ARP4" t="s">
        <v>1175</v>
      </c>
      <c r="ARQ4" t="s">
        <v>1176</v>
      </c>
      <c r="ARR4" t="s">
        <v>1177</v>
      </c>
      <c r="ARS4" t="s">
        <v>1178</v>
      </c>
      <c r="ART4" t="s">
        <v>1179</v>
      </c>
      <c r="ARU4" t="s">
        <v>1180</v>
      </c>
      <c r="ARV4" t="s">
        <v>1181</v>
      </c>
      <c r="ARW4" t="s">
        <v>1182</v>
      </c>
      <c r="ARX4" t="s">
        <v>1183</v>
      </c>
      <c r="ARY4" t="s">
        <v>1184</v>
      </c>
      <c r="ARZ4" t="s">
        <v>1185</v>
      </c>
      <c r="ASA4" t="s">
        <v>1186</v>
      </c>
      <c r="ASB4" t="s">
        <v>1187</v>
      </c>
      <c r="ASC4" t="s">
        <v>1188</v>
      </c>
      <c r="ASD4" t="s">
        <v>1189</v>
      </c>
      <c r="ASE4" t="s">
        <v>1190</v>
      </c>
      <c r="ASF4" t="s">
        <v>1191</v>
      </c>
      <c r="ASG4" t="s">
        <v>1192</v>
      </c>
      <c r="ASH4" t="s">
        <v>1193</v>
      </c>
    </row>
    <row r="5" spans="1:1178" x14ac:dyDescent="0.25">
      <c r="A5">
        <v>1</v>
      </c>
      <c r="B5">
        <v>22400</v>
      </c>
      <c r="C5">
        <v>0</v>
      </c>
      <c r="D5">
        <v>0</v>
      </c>
      <c r="E5">
        <v>0</v>
      </c>
      <c r="F5">
        <v>353</v>
      </c>
      <c r="G5">
        <v>345</v>
      </c>
      <c r="H5">
        <v>400</v>
      </c>
      <c r="I5">
        <v>381</v>
      </c>
      <c r="J5">
        <v>375</v>
      </c>
      <c r="K5">
        <v>368</v>
      </c>
      <c r="L5">
        <v>373</v>
      </c>
      <c r="M5">
        <v>396</v>
      </c>
      <c r="N5">
        <v>403</v>
      </c>
      <c r="O5">
        <v>379</v>
      </c>
      <c r="P5">
        <v>373</v>
      </c>
      <c r="Q5">
        <v>353</v>
      </c>
      <c r="R5">
        <v>353</v>
      </c>
      <c r="S5">
        <v>360</v>
      </c>
      <c r="T5">
        <v>343</v>
      </c>
      <c r="U5">
        <v>366</v>
      </c>
      <c r="V5">
        <v>382</v>
      </c>
      <c r="W5">
        <v>359</v>
      </c>
      <c r="X5">
        <v>362</v>
      </c>
      <c r="Y5">
        <v>328</v>
      </c>
      <c r="Z5">
        <v>373</v>
      </c>
      <c r="AA5">
        <v>323</v>
      </c>
      <c r="AB5">
        <v>325</v>
      </c>
      <c r="AC5">
        <v>331</v>
      </c>
      <c r="AD5">
        <v>323</v>
      </c>
      <c r="AE5">
        <v>0</v>
      </c>
      <c r="AF5">
        <v>0</v>
      </c>
      <c r="AG5">
        <v>0</v>
      </c>
      <c r="AH5">
        <v>44</v>
      </c>
      <c r="AI5">
        <v>51</v>
      </c>
      <c r="AJ5">
        <v>55</v>
      </c>
      <c r="AK5">
        <v>52</v>
      </c>
      <c r="AL5">
        <v>64</v>
      </c>
      <c r="AM5">
        <v>57</v>
      </c>
      <c r="AN5">
        <v>78</v>
      </c>
      <c r="AO5">
        <v>71</v>
      </c>
      <c r="AP5">
        <v>71</v>
      </c>
      <c r="AQ5">
        <v>84</v>
      </c>
      <c r="AR5">
        <v>88</v>
      </c>
      <c r="AS5">
        <v>78</v>
      </c>
      <c r="AT5">
        <v>89</v>
      </c>
      <c r="AU5">
        <v>90</v>
      </c>
      <c r="AV5">
        <v>83</v>
      </c>
      <c r="AW5">
        <v>89</v>
      </c>
      <c r="AX5">
        <v>94</v>
      </c>
      <c r="AY5">
        <v>120</v>
      </c>
      <c r="AZ5">
        <v>121</v>
      </c>
      <c r="BA5">
        <v>116</v>
      </c>
      <c r="BB5">
        <v>108</v>
      </c>
      <c r="BC5">
        <v>116</v>
      </c>
      <c r="BD5">
        <v>115</v>
      </c>
      <c r="BE5">
        <v>114</v>
      </c>
      <c r="BF5">
        <v>135</v>
      </c>
      <c r="BG5">
        <v>0</v>
      </c>
      <c r="BH5">
        <v>0</v>
      </c>
      <c r="BI5">
        <v>0</v>
      </c>
      <c r="BJ5">
        <v>177</v>
      </c>
      <c r="BK5">
        <v>181</v>
      </c>
      <c r="BL5">
        <v>176</v>
      </c>
      <c r="BM5">
        <v>171</v>
      </c>
      <c r="BN5">
        <v>171</v>
      </c>
      <c r="BO5">
        <v>192</v>
      </c>
      <c r="BP5">
        <v>173</v>
      </c>
      <c r="BQ5">
        <v>167</v>
      </c>
      <c r="BR5">
        <v>162</v>
      </c>
      <c r="BS5">
        <v>174</v>
      </c>
      <c r="BT5">
        <v>174</v>
      </c>
      <c r="BU5">
        <v>184</v>
      </c>
      <c r="BV5">
        <v>177</v>
      </c>
      <c r="BW5">
        <v>177</v>
      </c>
      <c r="BX5">
        <v>178</v>
      </c>
      <c r="BY5">
        <v>202</v>
      </c>
      <c r="BZ5">
        <v>159</v>
      </c>
      <c r="CA5">
        <v>184</v>
      </c>
      <c r="CB5">
        <v>174</v>
      </c>
      <c r="CC5">
        <v>167</v>
      </c>
      <c r="CD5">
        <v>189</v>
      </c>
      <c r="CE5">
        <v>162</v>
      </c>
      <c r="CF5">
        <v>173</v>
      </c>
      <c r="CG5">
        <v>152</v>
      </c>
      <c r="CH5">
        <v>173</v>
      </c>
      <c r="CI5">
        <v>0</v>
      </c>
      <c r="CJ5">
        <v>0</v>
      </c>
      <c r="CK5">
        <v>0</v>
      </c>
      <c r="CL5">
        <v>42</v>
      </c>
      <c r="CM5">
        <v>41</v>
      </c>
      <c r="CN5">
        <v>56</v>
      </c>
      <c r="CO5">
        <v>42</v>
      </c>
      <c r="CP5">
        <v>46</v>
      </c>
      <c r="CQ5">
        <v>49</v>
      </c>
      <c r="CR5">
        <v>51</v>
      </c>
      <c r="CS5">
        <v>48</v>
      </c>
      <c r="CT5">
        <v>48</v>
      </c>
      <c r="CU5">
        <v>45</v>
      </c>
      <c r="CV5">
        <v>56</v>
      </c>
      <c r="CW5">
        <v>58</v>
      </c>
      <c r="CX5">
        <v>51</v>
      </c>
      <c r="CY5">
        <v>64</v>
      </c>
      <c r="CZ5">
        <v>48</v>
      </c>
      <c r="DA5">
        <v>50</v>
      </c>
      <c r="DB5">
        <v>67</v>
      </c>
      <c r="DC5">
        <v>56</v>
      </c>
      <c r="DD5">
        <v>51</v>
      </c>
      <c r="DE5">
        <v>54</v>
      </c>
      <c r="DF5">
        <v>68</v>
      </c>
      <c r="DG5">
        <v>61</v>
      </c>
      <c r="DH5">
        <v>52</v>
      </c>
      <c r="DI5">
        <v>51</v>
      </c>
      <c r="DJ5">
        <v>54</v>
      </c>
      <c r="DK5">
        <v>0</v>
      </c>
      <c r="DL5">
        <v>0</v>
      </c>
      <c r="DM5">
        <v>0</v>
      </c>
      <c r="DN5">
        <v>3</v>
      </c>
      <c r="DO5">
        <v>5</v>
      </c>
      <c r="DP5">
        <v>3</v>
      </c>
      <c r="DQ5">
        <v>3</v>
      </c>
      <c r="DR5">
        <v>4</v>
      </c>
      <c r="DS5">
        <v>6</v>
      </c>
      <c r="DT5">
        <v>6</v>
      </c>
      <c r="DU5">
        <v>8</v>
      </c>
      <c r="DV5">
        <v>13</v>
      </c>
      <c r="DW5">
        <v>13</v>
      </c>
      <c r="DX5">
        <v>11</v>
      </c>
      <c r="DY5">
        <v>7</v>
      </c>
      <c r="DZ5">
        <v>19</v>
      </c>
      <c r="EA5">
        <v>11</v>
      </c>
      <c r="EB5">
        <v>18</v>
      </c>
      <c r="EC5">
        <v>17</v>
      </c>
      <c r="ED5">
        <v>15</v>
      </c>
      <c r="EE5">
        <v>20</v>
      </c>
      <c r="EF5">
        <v>21</v>
      </c>
      <c r="EG5">
        <v>9</v>
      </c>
      <c r="EH5">
        <v>16</v>
      </c>
      <c r="EI5">
        <v>24</v>
      </c>
      <c r="EJ5">
        <v>15</v>
      </c>
      <c r="EK5">
        <v>22</v>
      </c>
      <c r="EL5">
        <v>24</v>
      </c>
      <c r="EM5">
        <v>0</v>
      </c>
      <c r="EN5">
        <v>0</v>
      </c>
      <c r="EO5">
        <v>0</v>
      </c>
      <c r="EP5">
        <v>20</v>
      </c>
      <c r="EQ5">
        <v>30</v>
      </c>
      <c r="ER5">
        <v>30</v>
      </c>
      <c r="ES5">
        <v>10</v>
      </c>
      <c r="ET5">
        <v>10</v>
      </c>
      <c r="EU5">
        <v>30</v>
      </c>
      <c r="EV5">
        <v>25</v>
      </c>
      <c r="EW5">
        <v>25</v>
      </c>
      <c r="EX5">
        <v>30</v>
      </c>
      <c r="EY5">
        <v>50</v>
      </c>
      <c r="EZ5">
        <v>75</v>
      </c>
      <c r="FA5">
        <v>50</v>
      </c>
      <c r="FB5">
        <v>45</v>
      </c>
      <c r="FC5">
        <v>85</v>
      </c>
      <c r="FD5">
        <v>45</v>
      </c>
      <c r="FE5">
        <v>100</v>
      </c>
      <c r="FF5">
        <v>105</v>
      </c>
      <c r="FG5">
        <v>50</v>
      </c>
      <c r="FH5">
        <v>105</v>
      </c>
      <c r="FI5">
        <v>125</v>
      </c>
      <c r="FJ5">
        <v>30</v>
      </c>
      <c r="FK5">
        <v>85</v>
      </c>
      <c r="FL5">
        <v>105</v>
      </c>
      <c r="FM5">
        <v>95</v>
      </c>
      <c r="FN5">
        <v>100</v>
      </c>
      <c r="FO5">
        <v>0</v>
      </c>
      <c r="FP5">
        <v>0</v>
      </c>
      <c r="FQ5">
        <v>8109</v>
      </c>
      <c r="FR5">
        <v>8159</v>
      </c>
      <c r="FS5">
        <v>8198</v>
      </c>
      <c r="FT5">
        <v>8245</v>
      </c>
      <c r="FU5">
        <v>8271</v>
      </c>
      <c r="FV5">
        <v>8330</v>
      </c>
      <c r="FW5">
        <v>8363</v>
      </c>
      <c r="FX5">
        <v>8366</v>
      </c>
      <c r="FY5">
        <v>8382</v>
      </c>
      <c r="FZ5">
        <v>8421</v>
      </c>
      <c r="GA5">
        <v>8464</v>
      </c>
      <c r="GB5">
        <v>8447</v>
      </c>
      <c r="GC5">
        <v>8494</v>
      </c>
      <c r="GD5">
        <v>8477</v>
      </c>
      <c r="GE5">
        <v>8469</v>
      </c>
      <c r="GF5">
        <v>8459</v>
      </c>
      <c r="GG5">
        <v>8461</v>
      </c>
      <c r="GH5">
        <v>8445</v>
      </c>
      <c r="GI5">
        <v>8415</v>
      </c>
      <c r="GJ5">
        <v>8390</v>
      </c>
      <c r="GK5">
        <v>8395</v>
      </c>
      <c r="GL5">
        <v>8351</v>
      </c>
      <c r="GM5">
        <v>8330</v>
      </c>
      <c r="GN5">
        <v>8352</v>
      </c>
      <c r="GO5">
        <v>8316</v>
      </c>
      <c r="GP5">
        <v>8326</v>
      </c>
      <c r="GQ5">
        <v>0</v>
      </c>
      <c r="GR5">
        <v>0</v>
      </c>
      <c r="GS5">
        <v>684</v>
      </c>
      <c r="GT5">
        <v>770</v>
      </c>
      <c r="GU5">
        <v>889</v>
      </c>
      <c r="GV5">
        <v>993</v>
      </c>
      <c r="GW5">
        <v>1082</v>
      </c>
      <c r="GX5">
        <v>1155</v>
      </c>
      <c r="GY5">
        <v>1256</v>
      </c>
      <c r="GZ5">
        <v>1329</v>
      </c>
      <c r="HA5">
        <v>1412</v>
      </c>
      <c r="HB5">
        <v>1486</v>
      </c>
      <c r="HC5">
        <v>1542</v>
      </c>
      <c r="HD5">
        <v>1643</v>
      </c>
      <c r="HE5">
        <v>1714</v>
      </c>
      <c r="HF5">
        <v>1790</v>
      </c>
      <c r="HG5">
        <v>1846</v>
      </c>
      <c r="HH5">
        <v>1892</v>
      </c>
      <c r="HI5">
        <v>1921</v>
      </c>
      <c r="HJ5">
        <v>1957</v>
      </c>
      <c r="HK5">
        <v>1994</v>
      </c>
      <c r="HL5">
        <v>2026</v>
      </c>
      <c r="HM5">
        <v>2087</v>
      </c>
      <c r="HN5">
        <v>2110</v>
      </c>
      <c r="HO5">
        <v>2160</v>
      </c>
      <c r="HP5">
        <v>2168</v>
      </c>
      <c r="HQ5">
        <v>2178</v>
      </c>
      <c r="HR5">
        <v>2223</v>
      </c>
      <c r="HS5">
        <v>0</v>
      </c>
      <c r="HT5">
        <v>0</v>
      </c>
      <c r="HU5">
        <v>73</v>
      </c>
      <c r="HV5">
        <v>76</v>
      </c>
      <c r="HW5">
        <v>82</v>
      </c>
      <c r="HX5">
        <v>87</v>
      </c>
      <c r="HY5">
        <v>96</v>
      </c>
      <c r="HZ5">
        <v>98</v>
      </c>
      <c r="IA5">
        <v>106</v>
      </c>
      <c r="IB5">
        <v>111</v>
      </c>
      <c r="IC5">
        <v>114</v>
      </c>
      <c r="ID5">
        <v>124</v>
      </c>
      <c r="IE5">
        <v>132</v>
      </c>
      <c r="IF5">
        <v>139</v>
      </c>
      <c r="IG5">
        <v>151</v>
      </c>
      <c r="IH5">
        <v>156</v>
      </c>
      <c r="II5">
        <v>163</v>
      </c>
      <c r="IJ5">
        <v>165</v>
      </c>
      <c r="IK5">
        <v>177</v>
      </c>
      <c r="IL5">
        <v>191</v>
      </c>
      <c r="IM5">
        <v>207</v>
      </c>
      <c r="IN5">
        <v>215</v>
      </c>
      <c r="IO5">
        <v>225</v>
      </c>
      <c r="IP5">
        <v>234</v>
      </c>
      <c r="IQ5">
        <v>250</v>
      </c>
      <c r="IR5">
        <v>249</v>
      </c>
      <c r="IS5">
        <v>267</v>
      </c>
      <c r="IT5">
        <v>277</v>
      </c>
      <c r="IU5">
        <v>0</v>
      </c>
      <c r="IV5">
        <v>0</v>
      </c>
      <c r="IW5">
        <v>5</v>
      </c>
      <c r="IX5">
        <v>2</v>
      </c>
      <c r="IY5">
        <v>3</v>
      </c>
      <c r="IZ5">
        <v>6</v>
      </c>
      <c r="JA5">
        <v>6</v>
      </c>
      <c r="JB5">
        <v>7</v>
      </c>
      <c r="JC5">
        <v>7</v>
      </c>
      <c r="JD5">
        <v>7</v>
      </c>
      <c r="JE5">
        <v>9</v>
      </c>
      <c r="JF5">
        <v>12</v>
      </c>
      <c r="JG5">
        <v>9</v>
      </c>
      <c r="JH5">
        <v>8</v>
      </c>
      <c r="JI5">
        <v>9</v>
      </c>
      <c r="JJ5">
        <v>7</v>
      </c>
      <c r="JK5">
        <v>7</v>
      </c>
      <c r="JL5">
        <v>11</v>
      </c>
      <c r="JM5">
        <v>10</v>
      </c>
      <c r="JN5">
        <v>15</v>
      </c>
      <c r="JO5">
        <v>11</v>
      </c>
      <c r="JP5">
        <v>15</v>
      </c>
      <c r="JQ5">
        <v>11</v>
      </c>
      <c r="JR5">
        <v>12</v>
      </c>
      <c r="JS5">
        <v>13</v>
      </c>
      <c r="JT5">
        <v>14</v>
      </c>
      <c r="JU5">
        <v>14</v>
      </c>
      <c r="JV5">
        <v>15</v>
      </c>
      <c r="JW5">
        <v>0</v>
      </c>
      <c r="JX5">
        <v>0</v>
      </c>
      <c r="JY5">
        <v>0</v>
      </c>
      <c r="JZ5">
        <v>7</v>
      </c>
      <c r="KA5">
        <v>11</v>
      </c>
      <c r="KB5">
        <v>18</v>
      </c>
      <c r="KC5">
        <v>26</v>
      </c>
      <c r="KD5">
        <v>38</v>
      </c>
      <c r="KE5">
        <v>48</v>
      </c>
      <c r="KF5">
        <v>60</v>
      </c>
      <c r="KG5">
        <v>73</v>
      </c>
      <c r="KH5">
        <v>86</v>
      </c>
      <c r="KI5">
        <v>105</v>
      </c>
      <c r="KJ5">
        <v>115</v>
      </c>
      <c r="KK5">
        <v>129</v>
      </c>
      <c r="KL5">
        <v>146</v>
      </c>
      <c r="KM5">
        <v>161</v>
      </c>
      <c r="KN5">
        <v>184</v>
      </c>
      <c r="KO5">
        <v>200</v>
      </c>
      <c r="KP5">
        <v>212</v>
      </c>
      <c r="KQ5">
        <v>229</v>
      </c>
      <c r="KR5">
        <v>241</v>
      </c>
      <c r="KS5">
        <v>262</v>
      </c>
      <c r="KT5">
        <v>281</v>
      </c>
      <c r="KU5">
        <v>297</v>
      </c>
      <c r="KV5">
        <v>320</v>
      </c>
      <c r="KW5">
        <v>337</v>
      </c>
      <c r="KX5">
        <v>352</v>
      </c>
      <c r="KY5">
        <v>0</v>
      </c>
      <c r="KZ5">
        <v>0</v>
      </c>
      <c r="LA5">
        <v>0</v>
      </c>
      <c r="LB5">
        <v>272</v>
      </c>
      <c r="LC5">
        <v>521</v>
      </c>
      <c r="LD5">
        <v>770</v>
      </c>
      <c r="LE5">
        <v>999</v>
      </c>
      <c r="LF5">
        <v>1224</v>
      </c>
      <c r="LG5">
        <v>1440</v>
      </c>
      <c r="LH5">
        <v>1669</v>
      </c>
      <c r="LI5">
        <v>1889</v>
      </c>
      <c r="LJ5">
        <v>2092</v>
      </c>
      <c r="LK5">
        <v>2278</v>
      </c>
      <c r="LL5">
        <v>2466</v>
      </c>
      <c r="LM5">
        <v>2653</v>
      </c>
      <c r="LN5">
        <v>2848</v>
      </c>
      <c r="LO5">
        <v>3035</v>
      </c>
      <c r="LP5">
        <v>3217</v>
      </c>
      <c r="LQ5">
        <v>3429</v>
      </c>
      <c r="LR5">
        <v>3635</v>
      </c>
      <c r="LS5">
        <v>3841</v>
      </c>
      <c r="LT5">
        <v>4013</v>
      </c>
      <c r="LU5">
        <v>4209</v>
      </c>
      <c r="LV5">
        <v>4383</v>
      </c>
      <c r="LW5">
        <v>4570</v>
      </c>
      <c r="LX5">
        <v>4764</v>
      </c>
      <c r="LY5">
        <v>4946</v>
      </c>
      <c r="LZ5">
        <v>5104</v>
      </c>
      <c r="MA5">
        <v>0</v>
      </c>
      <c r="MB5">
        <v>0</v>
      </c>
      <c r="MC5">
        <v>1454</v>
      </c>
      <c r="MD5">
        <v>1493</v>
      </c>
      <c r="ME5">
        <v>1512</v>
      </c>
      <c r="MF5">
        <v>1552</v>
      </c>
      <c r="MG5">
        <v>1583</v>
      </c>
      <c r="MH5">
        <v>1603</v>
      </c>
      <c r="MI5">
        <v>1618</v>
      </c>
      <c r="MJ5">
        <v>1608</v>
      </c>
      <c r="MK5">
        <v>1601</v>
      </c>
      <c r="ML5">
        <v>1615</v>
      </c>
      <c r="MM5">
        <v>1629</v>
      </c>
      <c r="MN5">
        <v>1640</v>
      </c>
      <c r="MO5">
        <v>1686</v>
      </c>
      <c r="MP5">
        <v>1703</v>
      </c>
      <c r="MQ5">
        <v>1711</v>
      </c>
      <c r="MR5">
        <v>1731</v>
      </c>
      <c r="MS5">
        <v>1744</v>
      </c>
      <c r="MT5">
        <v>1764</v>
      </c>
      <c r="MU5">
        <v>1770</v>
      </c>
      <c r="MV5">
        <v>1809</v>
      </c>
      <c r="MW5">
        <v>1812</v>
      </c>
      <c r="MX5">
        <v>1827</v>
      </c>
      <c r="MY5">
        <v>1826</v>
      </c>
      <c r="MZ5">
        <v>1847</v>
      </c>
      <c r="NA5">
        <v>1853</v>
      </c>
      <c r="NB5">
        <v>1863</v>
      </c>
      <c r="NC5">
        <v>0</v>
      </c>
      <c r="ND5">
        <v>0</v>
      </c>
      <c r="NE5">
        <v>0</v>
      </c>
      <c r="NF5">
        <v>36</v>
      </c>
      <c r="NG5">
        <v>77</v>
      </c>
      <c r="NH5">
        <v>123</v>
      </c>
      <c r="NI5">
        <v>173</v>
      </c>
      <c r="NJ5">
        <v>224</v>
      </c>
      <c r="NK5">
        <v>271</v>
      </c>
      <c r="NL5">
        <v>323</v>
      </c>
      <c r="NM5">
        <v>367</v>
      </c>
      <c r="NN5">
        <v>414</v>
      </c>
      <c r="NO5">
        <v>458</v>
      </c>
      <c r="NP5">
        <v>510</v>
      </c>
      <c r="NQ5">
        <v>561</v>
      </c>
      <c r="NR5">
        <v>605</v>
      </c>
      <c r="NS5">
        <v>660</v>
      </c>
      <c r="NT5">
        <v>709</v>
      </c>
      <c r="NU5">
        <v>762</v>
      </c>
      <c r="NV5">
        <v>814</v>
      </c>
      <c r="NW5">
        <v>860</v>
      </c>
      <c r="NX5">
        <v>916</v>
      </c>
      <c r="NY5">
        <v>966</v>
      </c>
      <c r="NZ5">
        <v>1019</v>
      </c>
      <c r="OA5">
        <v>1077</v>
      </c>
      <c r="OB5">
        <v>1145</v>
      </c>
      <c r="OC5">
        <v>1208</v>
      </c>
      <c r="OD5">
        <v>1263</v>
      </c>
      <c r="OE5">
        <v>0</v>
      </c>
      <c r="OF5">
        <v>0</v>
      </c>
      <c r="OG5">
        <v>2128</v>
      </c>
      <c r="OH5">
        <v>2278</v>
      </c>
      <c r="OI5">
        <v>2461</v>
      </c>
      <c r="OJ5">
        <v>2593</v>
      </c>
      <c r="OK5">
        <v>2749</v>
      </c>
      <c r="OL5">
        <v>2923</v>
      </c>
      <c r="OM5">
        <v>3075</v>
      </c>
      <c r="ON5">
        <v>3156</v>
      </c>
      <c r="OO5">
        <v>3282</v>
      </c>
      <c r="OP5">
        <v>3381</v>
      </c>
      <c r="OQ5">
        <v>3482</v>
      </c>
      <c r="OR5">
        <v>3603</v>
      </c>
      <c r="OS5">
        <v>3702</v>
      </c>
      <c r="OT5">
        <v>3837</v>
      </c>
      <c r="OU5">
        <v>3915</v>
      </c>
      <c r="OV5">
        <v>4022</v>
      </c>
      <c r="OW5">
        <v>4138</v>
      </c>
      <c r="OX5">
        <v>4215</v>
      </c>
      <c r="OY5">
        <v>4283</v>
      </c>
      <c r="OZ5">
        <v>4309</v>
      </c>
      <c r="PA5">
        <v>4383</v>
      </c>
      <c r="PB5">
        <v>4432</v>
      </c>
      <c r="PC5">
        <v>4404</v>
      </c>
      <c r="PD5">
        <v>4409</v>
      </c>
      <c r="PE5">
        <v>4449</v>
      </c>
      <c r="PF5">
        <v>4473</v>
      </c>
      <c r="PG5">
        <v>0</v>
      </c>
      <c r="PH5">
        <v>0</v>
      </c>
      <c r="PI5">
        <v>0</v>
      </c>
      <c r="PJ5">
        <v>70</v>
      </c>
      <c r="PK5">
        <v>136</v>
      </c>
      <c r="PL5">
        <v>218</v>
      </c>
      <c r="PM5">
        <v>304</v>
      </c>
      <c r="PN5">
        <v>379</v>
      </c>
      <c r="PO5">
        <v>469</v>
      </c>
      <c r="PP5">
        <v>568</v>
      </c>
      <c r="PQ5">
        <v>662</v>
      </c>
      <c r="PR5">
        <v>760</v>
      </c>
      <c r="PS5">
        <v>869</v>
      </c>
      <c r="PT5">
        <v>983</v>
      </c>
      <c r="PU5">
        <v>1080</v>
      </c>
      <c r="PV5">
        <v>1208</v>
      </c>
      <c r="PW5">
        <v>1324</v>
      </c>
      <c r="PX5">
        <v>1461</v>
      </c>
      <c r="PY5">
        <v>1585</v>
      </c>
      <c r="PZ5">
        <v>1712</v>
      </c>
      <c r="QA5">
        <v>1853</v>
      </c>
      <c r="QB5">
        <v>2007</v>
      </c>
      <c r="QC5">
        <v>2132</v>
      </c>
      <c r="QD5">
        <v>2299</v>
      </c>
      <c r="QE5">
        <v>2488</v>
      </c>
      <c r="QF5">
        <v>2644</v>
      </c>
      <c r="QG5">
        <v>2812</v>
      </c>
      <c r="QH5">
        <v>2967</v>
      </c>
      <c r="QI5">
        <v>0</v>
      </c>
      <c r="QJ5">
        <v>0</v>
      </c>
      <c r="QK5">
        <v>7459</v>
      </c>
      <c r="QL5">
        <v>7624</v>
      </c>
      <c r="QM5">
        <v>7721</v>
      </c>
      <c r="QN5">
        <v>7794</v>
      </c>
      <c r="QO5">
        <v>7812</v>
      </c>
      <c r="QP5">
        <v>7832</v>
      </c>
      <c r="QQ5">
        <v>7802</v>
      </c>
      <c r="QR5">
        <v>7747</v>
      </c>
      <c r="QS5">
        <v>7745</v>
      </c>
      <c r="QT5">
        <v>7756</v>
      </c>
      <c r="QU5">
        <v>7737</v>
      </c>
      <c r="QV5">
        <v>7707</v>
      </c>
      <c r="QW5">
        <v>7669</v>
      </c>
      <c r="QX5">
        <v>7681</v>
      </c>
      <c r="QY5">
        <v>7630</v>
      </c>
      <c r="QZ5">
        <v>7609</v>
      </c>
      <c r="RA5">
        <v>7588</v>
      </c>
      <c r="RB5">
        <v>7564</v>
      </c>
      <c r="RC5">
        <v>7559</v>
      </c>
      <c r="RD5">
        <v>7546</v>
      </c>
      <c r="RE5">
        <v>7573</v>
      </c>
      <c r="RF5">
        <v>7591</v>
      </c>
      <c r="RG5">
        <v>7610</v>
      </c>
      <c r="RH5">
        <v>7570</v>
      </c>
      <c r="RI5">
        <v>7551</v>
      </c>
      <c r="RJ5">
        <v>7564</v>
      </c>
      <c r="RK5">
        <v>0</v>
      </c>
      <c r="RL5">
        <v>0</v>
      </c>
      <c r="RM5">
        <v>8460</v>
      </c>
      <c r="RN5">
        <v>8671</v>
      </c>
      <c r="RO5">
        <v>8848</v>
      </c>
      <c r="RP5">
        <v>9005</v>
      </c>
      <c r="RQ5">
        <v>9102</v>
      </c>
      <c r="RR5">
        <v>9216</v>
      </c>
      <c r="RS5">
        <v>9347</v>
      </c>
      <c r="RT5">
        <v>9502</v>
      </c>
      <c r="RU5">
        <v>9567</v>
      </c>
      <c r="RV5">
        <v>9654</v>
      </c>
      <c r="RW5">
        <v>9738</v>
      </c>
      <c r="RX5">
        <v>9825</v>
      </c>
      <c r="RY5">
        <v>9934</v>
      </c>
      <c r="RZ5">
        <v>9998</v>
      </c>
      <c r="SA5">
        <v>10052</v>
      </c>
      <c r="SB5">
        <v>10088</v>
      </c>
      <c r="SC5">
        <v>10109</v>
      </c>
      <c r="SD5">
        <v>10191</v>
      </c>
      <c r="SE5">
        <v>10178</v>
      </c>
      <c r="SF5">
        <v>10239</v>
      </c>
      <c r="SG5">
        <v>10229</v>
      </c>
      <c r="SH5">
        <v>10246</v>
      </c>
      <c r="SI5">
        <v>10224</v>
      </c>
      <c r="SJ5">
        <v>10179</v>
      </c>
      <c r="SK5">
        <v>10157</v>
      </c>
      <c r="SL5">
        <v>10156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934436.90419999999</v>
      </c>
      <c r="SU5">
        <v>910814.32530000003</v>
      </c>
      <c r="SV5">
        <v>884602.96629999997</v>
      </c>
      <c r="SW5">
        <v>860480.36129999999</v>
      </c>
      <c r="SX5">
        <v>839304.88150000002</v>
      </c>
      <c r="SY5">
        <v>819020.00859999994</v>
      </c>
      <c r="SZ5">
        <v>793567.96259999997</v>
      </c>
      <c r="TA5">
        <v>774741.2219</v>
      </c>
      <c r="TB5">
        <v>750670.52899999998</v>
      </c>
      <c r="TC5">
        <v>728118.54240000003</v>
      </c>
      <c r="TD5">
        <v>706076.50179999997</v>
      </c>
      <c r="TE5">
        <v>685673.24529999995</v>
      </c>
      <c r="TF5">
        <v>664443.3175</v>
      </c>
      <c r="TG5">
        <v>642798.98100000003</v>
      </c>
      <c r="TH5">
        <v>622222.62040000001</v>
      </c>
      <c r="TI5">
        <v>604459.64309999999</v>
      </c>
      <c r="TJ5">
        <v>583778.19429999997</v>
      </c>
      <c r="TK5">
        <v>565349.69460000005</v>
      </c>
      <c r="TL5">
        <v>550332.83019999997</v>
      </c>
      <c r="TM5">
        <v>532000.68530000001</v>
      </c>
      <c r="TN5">
        <v>517126.61820000003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277984.36959999998</v>
      </c>
      <c r="TW5">
        <v>293488.31020000001</v>
      </c>
      <c r="TX5">
        <v>301501.1164</v>
      </c>
      <c r="TY5">
        <v>311000.73509999999</v>
      </c>
      <c r="TZ5">
        <v>317766.64130000002</v>
      </c>
      <c r="UA5">
        <v>320137.56929999997</v>
      </c>
      <c r="UB5">
        <v>331171.23540000001</v>
      </c>
      <c r="UC5">
        <v>335419.75520000001</v>
      </c>
      <c r="UD5">
        <v>340089.81540000002</v>
      </c>
      <c r="UE5">
        <v>340514.07449999999</v>
      </c>
      <c r="UF5">
        <v>338834.2304</v>
      </c>
      <c r="UG5">
        <v>334007.55180000002</v>
      </c>
      <c r="UH5">
        <v>330356.24589999998</v>
      </c>
      <c r="UI5">
        <v>326798.17749999999</v>
      </c>
      <c r="UJ5">
        <v>322371.53570000001</v>
      </c>
      <c r="UK5">
        <v>322405.52189999999</v>
      </c>
      <c r="UL5">
        <v>316464.68489999999</v>
      </c>
      <c r="UM5">
        <v>314528.00780000002</v>
      </c>
      <c r="UN5">
        <v>306497.98680000001</v>
      </c>
      <c r="UO5">
        <v>298943.4203</v>
      </c>
      <c r="UP5">
        <v>296232.94870000001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156392.93419999999</v>
      </c>
      <c r="UY5">
        <v>164232.72270000001</v>
      </c>
      <c r="UZ5">
        <v>166970.4362</v>
      </c>
      <c r="VA5">
        <v>166488.4958</v>
      </c>
      <c r="VB5">
        <v>175818.20370000001</v>
      </c>
      <c r="VC5">
        <v>181710.01319999999</v>
      </c>
      <c r="VD5">
        <v>185772.9614</v>
      </c>
      <c r="VE5">
        <v>195932.9271</v>
      </c>
      <c r="VF5">
        <v>196525.02170000001</v>
      </c>
      <c r="VG5">
        <v>199362.57500000001</v>
      </c>
      <c r="VH5">
        <v>195930.81700000001</v>
      </c>
      <c r="VI5">
        <v>204058.57380000001</v>
      </c>
      <c r="VJ5">
        <v>213785.2427</v>
      </c>
      <c r="VK5">
        <v>224945.5865</v>
      </c>
      <c r="VL5">
        <v>226834.11230000001</v>
      </c>
      <c r="VM5">
        <v>230470.4235</v>
      </c>
      <c r="VN5">
        <v>232708.00039999999</v>
      </c>
      <c r="VO5">
        <v>241378.30929999999</v>
      </c>
      <c r="VP5">
        <v>233410.4816</v>
      </c>
      <c r="VQ5">
        <v>242993.7169</v>
      </c>
      <c r="VR5">
        <v>244752.04389999999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108297.4093</v>
      </c>
      <c r="WA5">
        <v>105143.1158</v>
      </c>
      <c r="WB5">
        <v>102080.6949</v>
      </c>
      <c r="WC5">
        <v>127423.89109999999</v>
      </c>
      <c r="WD5">
        <v>164950.0208</v>
      </c>
      <c r="WE5">
        <v>120109.2384</v>
      </c>
      <c r="WF5">
        <v>103654.14320000001</v>
      </c>
      <c r="WG5">
        <v>113214.4768</v>
      </c>
      <c r="WH5">
        <v>85490.974929999997</v>
      </c>
      <c r="WI5">
        <v>83000.946530000001</v>
      </c>
      <c r="WJ5">
        <v>126631.1251</v>
      </c>
      <c r="WK5">
        <v>111766.2181</v>
      </c>
      <c r="WL5">
        <v>162766.337</v>
      </c>
      <c r="WM5">
        <v>115885.4179</v>
      </c>
      <c r="WN5">
        <v>153422.88339999999</v>
      </c>
      <c r="WO5">
        <v>109233.12089999999</v>
      </c>
      <c r="WP5">
        <v>115692.62579999999</v>
      </c>
      <c r="WQ5">
        <v>121683.1825</v>
      </c>
      <c r="WR5">
        <v>127226.6284</v>
      </c>
      <c r="WS5">
        <v>123520.9985</v>
      </c>
      <c r="WT5">
        <v>128489.24950000001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23200000</v>
      </c>
      <c r="ZG5">
        <v>22700000</v>
      </c>
      <c r="ZH5">
        <v>21900000</v>
      </c>
      <c r="ZI5">
        <v>21200000</v>
      </c>
      <c r="ZJ5">
        <v>20800000</v>
      </c>
      <c r="ZK5">
        <v>20300000</v>
      </c>
      <c r="ZL5">
        <v>19900000</v>
      </c>
      <c r="ZM5">
        <v>19800000</v>
      </c>
      <c r="ZN5">
        <v>19500000</v>
      </c>
      <c r="ZO5">
        <v>19000000</v>
      </c>
      <c r="ZP5">
        <v>18600000</v>
      </c>
      <c r="ZQ5">
        <v>18200000</v>
      </c>
      <c r="ZR5">
        <v>17900000</v>
      </c>
      <c r="ZS5">
        <v>17400000</v>
      </c>
      <c r="ZT5">
        <v>17300000</v>
      </c>
      <c r="ZU5">
        <v>16800000</v>
      </c>
      <c r="ZV5">
        <v>16500000</v>
      </c>
      <c r="ZW5">
        <v>16000000</v>
      </c>
      <c r="ZX5">
        <v>15700000</v>
      </c>
      <c r="ZY5">
        <v>15300000</v>
      </c>
      <c r="ZZ5">
        <v>14900000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12900000</v>
      </c>
      <c r="ABK5">
        <v>13200000</v>
      </c>
      <c r="ABL5">
        <v>13200000</v>
      </c>
      <c r="ABM5">
        <v>13300000</v>
      </c>
      <c r="ABN5">
        <v>13300000</v>
      </c>
      <c r="ABO5">
        <v>13300000</v>
      </c>
      <c r="ABP5">
        <v>13300000</v>
      </c>
      <c r="ABQ5">
        <v>13300000</v>
      </c>
      <c r="ABR5">
        <v>13400000</v>
      </c>
      <c r="ABS5">
        <v>13300000</v>
      </c>
      <c r="ABT5">
        <v>13200000</v>
      </c>
      <c r="ABU5">
        <v>13200000</v>
      </c>
      <c r="ABV5">
        <v>13100000</v>
      </c>
      <c r="ABW5">
        <v>12900000</v>
      </c>
      <c r="ABX5">
        <v>12600000</v>
      </c>
      <c r="ABY5">
        <v>12400000</v>
      </c>
      <c r="ABZ5">
        <v>12200000</v>
      </c>
      <c r="ACA5">
        <v>11800000</v>
      </c>
      <c r="ACB5">
        <v>11500000</v>
      </c>
      <c r="ACC5">
        <v>11200000</v>
      </c>
      <c r="ACD5">
        <v>11000000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1830000</v>
      </c>
      <c r="ADO5">
        <v>1770000</v>
      </c>
      <c r="ADP5">
        <v>1710000</v>
      </c>
      <c r="ADQ5">
        <v>1660000</v>
      </c>
      <c r="ADR5">
        <v>1610000</v>
      </c>
      <c r="ADS5">
        <v>1560000</v>
      </c>
      <c r="ADT5">
        <v>1510000</v>
      </c>
      <c r="ADU5">
        <v>1460000</v>
      </c>
      <c r="ADV5">
        <v>1420000</v>
      </c>
      <c r="ADW5">
        <v>1370000</v>
      </c>
      <c r="ADX5">
        <v>1330000</v>
      </c>
      <c r="ADY5">
        <v>1280000</v>
      </c>
      <c r="ADZ5">
        <v>1240000</v>
      </c>
      <c r="AEA5">
        <v>1200000</v>
      </c>
      <c r="AEB5">
        <v>1170000</v>
      </c>
      <c r="AEC5">
        <v>1140000</v>
      </c>
      <c r="AED5">
        <v>1110000</v>
      </c>
      <c r="AEE5">
        <v>1080000</v>
      </c>
      <c r="AEF5">
        <v>1040000</v>
      </c>
      <c r="AEG5">
        <v>1010000</v>
      </c>
      <c r="AEH5">
        <v>980384.40639999998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6980000</v>
      </c>
      <c r="AEQ5">
        <v>6880000</v>
      </c>
      <c r="AER5">
        <v>6790000</v>
      </c>
      <c r="AES5">
        <v>6630000</v>
      </c>
      <c r="AET5">
        <v>6500000</v>
      </c>
      <c r="AEU5">
        <v>6370000</v>
      </c>
      <c r="AEV5">
        <v>6240000</v>
      </c>
      <c r="AEW5">
        <v>6120000</v>
      </c>
      <c r="AEX5">
        <v>5980000</v>
      </c>
      <c r="AEY5">
        <v>5840000</v>
      </c>
      <c r="AEZ5">
        <v>5690000</v>
      </c>
      <c r="AFA5">
        <v>5530000</v>
      </c>
      <c r="AFB5">
        <v>5420000</v>
      </c>
      <c r="AFC5">
        <v>5250000</v>
      </c>
      <c r="AFD5">
        <v>5130000</v>
      </c>
      <c r="AFE5">
        <v>4980000</v>
      </c>
      <c r="AFF5">
        <v>4840000</v>
      </c>
      <c r="AFG5">
        <v>4690000</v>
      </c>
      <c r="AFH5">
        <v>4530000</v>
      </c>
      <c r="AFI5">
        <v>4390000</v>
      </c>
      <c r="AFJ5">
        <v>4260000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95.434913409999993</v>
      </c>
      <c r="AGU5">
        <v>100.7575768</v>
      </c>
      <c r="AGV5">
        <v>103.5084562</v>
      </c>
      <c r="AGW5">
        <v>106.7697737</v>
      </c>
      <c r="AGX5">
        <v>109.0925793</v>
      </c>
      <c r="AGY5">
        <v>109.9065435</v>
      </c>
      <c r="AGZ5">
        <v>113.6945154</v>
      </c>
      <c r="AHA5">
        <v>115.1530762</v>
      </c>
      <c r="AHB5">
        <v>116.7563562</v>
      </c>
      <c r="AHC5">
        <v>116.9020088</v>
      </c>
      <c r="AHD5">
        <v>116.3253009</v>
      </c>
      <c r="AHE5">
        <v>114.6682521</v>
      </c>
      <c r="AHF5">
        <v>113.414721</v>
      </c>
      <c r="AHG5">
        <v>112.1931993</v>
      </c>
      <c r="AHH5">
        <v>110.67348730000001</v>
      </c>
      <c r="AHI5">
        <v>110.6851551</v>
      </c>
      <c r="AHJ5">
        <v>108.64560419999999</v>
      </c>
      <c r="AHK5">
        <v>107.9807229</v>
      </c>
      <c r="AHL5">
        <v>105.2239335</v>
      </c>
      <c r="AHM5">
        <v>102.6303726</v>
      </c>
      <c r="AHN5">
        <v>101.6998397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19.096832890000002</v>
      </c>
      <c r="AHW5">
        <v>20.054134009999999</v>
      </c>
      <c r="AHX5">
        <v>20.388430799999998</v>
      </c>
      <c r="AHY5">
        <v>20.329582009999999</v>
      </c>
      <c r="AHZ5">
        <v>21.468814250000001</v>
      </c>
      <c r="AIA5">
        <v>22.1882515</v>
      </c>
      <c r="AIB5">
        <v>22.684370090000002</v>
      </c>
      <c r="AIC5">
        <v>23.924983470000001</v>
      </c>
      <c r="AID5">
        <v>23.997282980000001</v>
      </c>
      <c r="AIE5">
        <v>24.343771010000001</v>
      </c>
      <c r="AIF5">
        <v>23.924725810000002</v>
      </c>
      <c r="AIG5">
        <v>24.917190170000001</v>
      </c>
      <c r="AIH5">
        <v>26.104894529999999</v>
      </c>
      <c r="AII5">
        <v>27.467662109999999</v>
      </c>
      <c r="AIJ5">
        <v>27.698266279999999</v>
      </c>
      <c r="AIK5">
        <v>28.14228907</v>
      </c>
      <c r="AIL5">
        <v>28.41551518</v>
      </c>
      <c r="AIM5">
        <v>29.4742295</v>
      </c>
      <c r="AIN5">
        <v>28.50129377</v>
      </c>
      <c r="AIO5">
        <v>29.671483739999999</v>
      </c>
      <c r="AIP5">
        <v>29.88618958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1.817653714</v>
      </c>
      <c r="AIY5">
        <v>1.764712343</v>
      </c>
      <c r="AIZ5">
        <v>1.7133129549999999</v>
      </c>
      <c r="AJA5">
        <v>2.1386708169999999</v>
      </c>
      <c r="AJB5">
        <v>2.7685059120000002</v>
      </c>
      <c r="AJC5">
        <v>2.0159023629999999</v>
      </c>
      <c r="AJD5">
        <v>1.739721565</v>
      </c>
      <c r="AJE5">
        <v>1.900181321</v>
      </c>
      <c r="AJF5">
        <v>1.434872626</v>
      </c>
      <c r="AJG5">
        <v>1.3930802200000001</v>
      </c>
      <c r="AJH5">
        <v>2.1253651059999998</v>
      </c>
      <c r="AJI5">
        <v>1.8758738800000001</v>
      </c>
      <c r="AJJ5">
        <v>2.7318551659999999</v>
      </c>
      <c r="AJK5">
        <v>1.9450101500000001</v>
      </c>
      <c r="AJL5">
        <v>2.5750355030000001</v>
      </c>
      <c r="AJM5">
        <v>1.833358611</v>
      </c>
      <c r="AJN5">
        <v>1.941774345</v>
      </c>
      <c r="AJO5">
        <v>2.042319295</v>
      </c>
      <c r="AJP5">
        <v>2.13535998</v>
      </c>
      <c r="AJQ5">
        <v>2.0731650290000001</v>
      </c>
      <c r="AJR5">
        <v>2.1565516950000001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189.65606070000001</v>
      </c>
      <c r="AKA5">
        <v>160.9302927</v>
      </c>
      <c r="AKB5">
        <v>187.3371989</v>
      </c>
      <c r="AKC5">
        <v>208.71214860000001</v>
      </c>
      <c r="AKD5">
        <v>166.3262714</v>
      </c>
      <c r="AKE5">
        <v>286.17913449999998</v>
      </c>
      <c r="AKF5">
        <v>153.94631530000001</v>
      </c>
      <c r="AKG5">
        <v>169.54125400000001</v>
      </c>
      <c r="AKH5">
        <v>202.45625050000001</v>
      </c>
      <c r="AKI5">
        <v>185.57394049999999</v>
      </c>
      <c r="AKJ5">
        <v>294.72625840000001</v>
      </c>
      <c r="AKK5">
        <v>202.12095969999999</v>
      </c>
      <c r="AKL5">
        <v>144.45690769999999</v>
      </c>
      <c r="AKM5">
        <v>195.18009029999999</v>
      </c>
      <c r="AKN5">
        <v>145.16553619999999</v>
      </c>
      <c r="AKO5">
        <v>216.02790089999999</v>
      </c>
      <c r="AKP5">
        <v>185.74168069999999</v>
      </c>
      <c r="AKQ5">
        <v>168.85269690000001</v>
      </c>
      <c r="AKR5">
        <v>217.2762042</v>
      </c>
      <c r="AKS5">
        <v>148.26696380000001</v>
      </c>
      <c r="AKT5">
        <v>124.7496261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96.555008650000005</v>
      </c>
      <c r="AME5">
        <v>94.619920179999994</v>
      </c>
      <c r="AMF5">
        <v>91.296237500000004</v>
      </c>
      <c r="AMG5">
        <v>88.251265660000001</v>
      </c>
      <c r="AMH5">
        <v>86.43007953</v>
      </c>
      <c r="AMI5">
        <v>84.64011515</v>
      </c>
      <c r="AMJ5">
        <v>82.729763840000004</v>
      </c>
      <c r="AMK5">
        <v>82.573041570000001</v>
      </c>
      <c r="AML5">
        <v>80.976338440000006</v>
      </c>
      <c r="AMM5">
        <v>78.987118710000004</v>
      </c>
      <c r="AMN5">
        <v>77.582917210000005</v>
      </c>
      <c r="AMO5">
        <v>75.888906250000005</v>
      </c>
      <c r="AMP5">
        <v>74.523487250000002</v>
      </c>
      <c r="AMQ5">
        <v>72.598998550000005</v>
      </c>
      <c r="AMR5">
        <v>72.037512129999996</v>
      </c>
      <c r="AMS5">
        <v>70.055317790000004</v>
      </c>
      <c r="AMT5">
        <v>68.577908660000006</v>
      </c>
      <c r="AMU5">
        <v>66.544051319999994</v>
      </c>
      <c r="AMV5">
        <v>65.348878010000007</v>
      </c>
      <c r="AMW5">
        <v>63.651616089999997</v>
      </c>
      <c r="AMX5">
        <v>62.131186249999999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387.8751279</v>
      </c>
      <c r="ANG5">
        <v>335.38545620000002</v>
      </c>
      <c r="ANH5">
        <v>372.7886815</v>
      </c>
      <c r="ANI5">
        <v>310.63909810000001</v>
      </c>
      <c r="ANJ5">
        <v>273.03730039999999</v>
      </c>
      <c r="ANK5">
        <v>298.156904</v>
      </c>
      <c r="ANL5">
        <v>335.07739780000003</v>
      </c>
      <c r="ANM5">
        <v>240.94484009999999</v>
      </c>
      <c r="ANN5">
        <v>261.04538760000003</v>
      </c>
      <c r="ANO5">
        <v>274.19646289999997</v>
      </c>
      <c r="ANP5">
        <v>291.50573680000002</v>
      </c>
      <c r="ANQ5">
        <v>224.4624973</v>
      </c>
      <c r="ANR5">
        <v>238.74447280000001</v>
      </c>
      <c r="ANS5">
        <v>194.76730209999999</v>
      </c>
      <c r="ANT5">
        <v>256.19127429999998</v>
      </c>
      <c r="ANU5">
        <v>186.83935360000001</v>
      </c>
      <c r="ANV5">
        <v>192.2658457</v>
      </c>
      <c r="ANW5">
        <v>214.10907230000001</v>
      </c>
      <c r="ANX5">
        <v>244.062883</v>
      </c>
      <c r="ANY5">
        <v>229.3774683</v>
      </c>
      <c r="ANZ5">
        <v>155.65937529999999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86.687186569999994</v>
      </c>
      <c r="AOI5">
        <v>88.538872720000001</v>
      </c>
      <c r="AOJ5">
        <v>88.224384650000005</v>
      </c>
      <c r="AOK5">
        <v>89.074418410000007</v>
      </c>
      <c r="AOL5">
        <v>89.088647300000005</v>
      </c>
      <c r="AOM5">
        <v>89.077646900000005</v>
      </c>
      <c r="AON5">
        <v>89.488454290000007</v>
      </c>
      <c r="AOO5">
        <v>89.269259919999996</v>
      </c>
      <c r="AOP5">
        <v>89.829730010000006</v>
      </c>
      <c r="AOQ5">
        <v>88.986235949999994</v>
      </c>
      <c r="AOR5">
        <v>88.755630199999999</v>
      </c>
      <c r="AOS5">
        <v>88.655790670000002</v>
      </c>
      <c r="AOT5">
        <v>87.675242409999996</v>
      </c>
      <c r="AOU5">
        <v>86.494849239999994</v>
      </c>
      <c r="AOV5">
        <v>84.485356499999995</v>
      </c>
      <c r="AOW5">
        <v>83.433256099999994</v>
      </c>
      <c r="AOX5">
        <v>81.908740750000007</v>
      </c>
      <c r="AOY5">
        <v>79.020647339999996</v>
      </c>
      <c r="AOZ5">
        <v>76.806176669999999</v>
      </c>
      <c r="APA5">
        <v>75.245620720000005</v>
      </c>
      <c r="APB5">
        <v>73.44808836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844.04756239999995</v>
      </c>
      <c r="APK5">
        <v>887.19928059999995</v>
      </c>
      <c r="APL5">
        <v>1048.373752</v>
      </c>
      <c r="APM5">
        <v>940.04209700000001</v>
      </c>
      <c r="APN5">
        <v>969.81596190000005</v>
      </c>
      <c r="APO5">
        <v>1016.514171</v>
      </c>
      <c r="APP5">
        <v>1041.9123460000001</v>
      </c>
      <c r="APQ5">
        <v>826.83133269999996</v>
      </c>
      <c r="APR5">
        <v>1036.592529</v>
      </c>
      <c r="APS5">
        <v>1002.471533</v>
      </c>
      <c r="APT5">
        <v>1092.794046</v>
      </c>
      <c r="APU5">
        <v>957.12581299999999</v>
      </c>
      <c r="APV5">
        <v>940.41910140000005</v>
      </c>
      <c r="APW5">
        <v>1006.7648349999999</v>
      </c>
      <c r="APX5">
        <v>1072.479382</v>
      </c>
      <c r="APY5">
        <v>916.21019320000005</v>
      </c>
      <c r="APZ5">
        <v>987.62717989999999</v>
      </c>
      <c r="AQA5">
        <v>1153.2537870000001</v>
      </c>
      <c r="AQB5">
        <v>952.05703849999998</v>
      </c>
      <c r="AQC5">
        <v>900.78143090000003</v>
      </c>
      <c r="AQD5">
        <v>886.98199599999998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58.523777760000002</v>
      </c>
      <c r="ARO5">
        <v>57.62685312</v>
      </c>
      <c r="ARP5">
        <v>56.876185630000002</v>
      </c>
      <c r="ARQ5">
        <v>55.597336480000003</v>
      </c>
      <c r="ARR5">
        <v>54.468859520000002</v>
      </c>
      <c r="ARS5">
        <v>53.342520530000002</v>
      </c>
      <c r="ART5">
        <v>52.25154028</v>
      </c>
      <c r="ARU5">
        <v>51.29245298</v>
      </c>
      <c r="ARV5">
        <v>50.119325889999999</v>
      </c>
      <c r="ARW5">
        <v>48.922353780000002</v>
      </c>
      <c r="ARX5">
        <v>47.66753705</v>
      </c>
      <c r="ARY5">
        <v>46.375500649999999</v>
      </c>
      <c r="ARZ5">
        <v>45.389980010000002</v>
      </c>
      <c r="ASA5">
        <v>44.011727129999997</v>
      </c>
      <c r="ASB5">
        <v>42.985925680000001</v>
      </c>
      <c r="ASC5">
        <v>41.693148669999999</v>
      </c>
      <c r="ASD5">
        <v>40.54605849</v>
      </c>
      <c r="ASE5">
        <v>39.280581390000002</v>
      </c>
      <c r="ASF5">
        <v>37.968632530000001</v>
      </c>
      <c r="ASG5">
        <v>36.783078109999998</v>
      </c>
      <c r="ASH5">
        <v>35.708210350000002</v>
      </c>
    </row>
    <row r="6" spans="1:1178" x14ac:dyDescent="0.25">
      <c r="A6">
        <v>2</v>
      </c>
      <c r="B6">
        <v>22400</v>
      </c>
      <c r="C6">
        <v>0</v>
      </c>
      <c r="D6">
        <v>0</v>
      </c>
      <c r="E6">
        <v>0</v>
      </c>
      <c r="F6">
        <v>353</v>
      </c>
      <c r="G6">
        <v>340</v>
      </c>
      <c r="H6">
        <v>396</v>
      </c>
      <c r="I6">
        <v>375</v>
      </c>
      <c r="J6">
        <v>374</v>
      </c>
      <c r="K6">
        <v>356</v>
      </c>
      <c r="L6">
        <v>366</v>
      </c>
      <c r="M6">
        <v>388</v>
      </c>
      <c r="N6">
        <v>393</v>
      </c>
      <c r="O6">
        <v>365</v>
      </c>
      <c r="P6">
        <v>363</v>
      </c>
      <c r="Q6">
        <v>344</v>
      </c>
      <c r="R6">
        <v>339</v>
      </c>
      <c r="S6">
        <v>352</v>
      </c>
      <c r="T6">
        <v>331</v>
      </c>
      <c r="U6">
        <v>358</v>
      </c>
      <c r="V6">
        <v>365</v>
      </c>
      <c r="W6">
        <v>343</v>
      </c>
      <c r="X6">
        <v>349</v>
      </c>
      <c r="Y6">
        <v>321</v>
      </c>
      <c r="Z6">
        <v>367</v>
      </c>
      <c r="AA6">
        <v>311</v>
      </c>
      <c r="AB6">
        <v>314</v>
      </c>
      <c r="AC6">
        <v>319</v>
      </c>
      <c r="AD6">
        <v>318</v>
      </c>
      <c r="AE6">
        <v>0</v>
      </c>
      <c r="AF6">
        <v>0</v>
      </c>
      <c r="AG6">
        <v>0</v>
      </c>
      <c r="AH6">
        <v>44</v>
      </c>
      <c r="AI6">
        <v>51</v>
      </c>
      <c r="AJ6">
        <v>55</v>
      </c>
      <c r="AK6">
        <v>52</v>
      </c>
      <c r="AL6">
        <v>64</v>
      </c>
      <c r="AM6">
        <v>56</v>
      </c>
      <c r="AN6">
        <v>78</v>
      </c>
      <c r="AO6">
        <v>71</v>
      </c>
      <c r="AP6">
        <v>71</v>
      </c>
      <c r="AQ6">
        <v>83</v>
      </c>
      <c r="AR6">
        <v>87</v>
      </c>
      <c r="AS6">
        <v>77</v>
      </c>
      <c r="AT6">
        <v>90</v>
      </c>
      <c r="AU6">
        <v>89</v>
      </c>
      <c r="AV6">
        <v>81</v>
      </c>
      <c r="AW6">
        <v>87</v>
      </c>
      <c r="AX6">
        <v>91</v>
      </c>
      <c r="AY6">
        <v>117</v>
      </c>
      <c r="AZ6">
        <v>118</v>
      </c>
      <c r="BA6">
        <v>115</v>
      </c>
      <c r="BB6">
        <v>108</v>
      </c>
      <c r="BC6">
        <v>116</v>
      </c>
      <c r="BD6">
        <v>114</v>
      </c>
      <c r="BE6">
        <v>115</v>
      </c>
      <c r="BF6">
        <v>131</v>
      </c>
      <c r="BG6">
        <v>0</v>
      </c>
      <c r="BH6">
        <v>0</v>
      </c>
      <c r="BI6">
        <v>0</v>
      </c>
      <c r="BJ6">
        <v>177</v>
      </c>
      <c r="BK6">
        <v>181</v>
      </c>
      <c r="BL6">
        <v>174</v>
      </c>
      <c r="BM6">
        <v>168</v>
      </c>
      <c r="BN6">
        <v>169</v>
      </c>
      <c r="BO6">
        <v>192</v>
      </c>
      <c r="BP6">
        <v>168</v>
      </c>
      <c r="BQ6">
        <v>165</v>
      </c>
      <c r="BR6">
        <v>155</v>
      </c>
      <c r="BS6">
        <v>171</v>
      </c>
      <c r="BT6">
        <v>171</v>
      </c>
      <c r="BU6">
        <v>180</v>
      </c>
      <c r="BV6">
        <v>172</v>
      </c>
      <c r="BW6">
        <v>164</v>
      </c>
      <c r="BX6">
        <v>174</v>
      </c>
      <c r="BY6">
        <v>200</v>
      </c>
      <c r="BZ6">
        <v>156</v>
      </c>
      <c r="CA6">
        <v>181</v>
      </c>
      <c r="CB6">
        <v>168</v>
      </c>
      <c r="CC6">
        <v>162</v>
      </c>
      <c r="CD6">
        <v>185</v>
      </c>
      <c r="CE6">
        <v>163</v>
      </c>
      <c r="CF6">
        <v>168</v>
      </c>
      <c r="CG6">
        <v>150</v>
      </c>
      <c r="CH6">
        <v>167</v>
      </c>
      <c r="CI6">
        <v>0</v>
      </c>
      <c r="CJ6">
        <v>0</v>
      </c>
      <c r="CK6">
        <v>0</v>
      </c>
      <c r="CL6">
        <v>42</v>
      </c>
      <c r="CM6">
        <v>41</v>
      </c>
      <c r="CN6">
        <v>56</v>
      </c>
      <c r="CO6">
        <v>42</v>
      </c>
      <c r="CP6">
        <v>46</v>
      </c>
      <c r="CQ6">
        <v>49</v>
      </c>
      <c r="CR6">
        <v>51</v>
      </c>
      <c r="CS6">
        <v>48</v>
      </c>
      <c r="CT6">
        <v>48</v>
      </c>
      <c r="CU6">
        <v>45</v>
      </c>
      <c r="CV6">
        <v>56</v>
      </c>
      <c r="CW6">
        <v>58</v>
      </c>
      <c r="CX6">
        <v>51</v>
      </c>
      <c r="CY6">
        <v>63</v>
      </c>
      <c r="CZ6">
        <v>49</v>
      </c>
      <c r="DA6">
        <v>49</v>
      </c>
      <c r="DB6">
        <v>66</v>
      </c>
      <c r="DC6">
        <v>54</v>
      </c>
      <c r="DD6">
        <v>52</v>
      </c>
      <c r="DE6">
        <v>53</v>
      </c>
      <c r="DF6">
        <v>66</v>
      </c>
      <c r="DG6">
        <v>60</v>
      </c>
      <c r="DH6">
        <v>51</v>
      </c>
      <c r="DI6">
        <v>50</v>
      </c>
      <c r="DJ6">
        <v>55</v>
      </c>
      <c r="DK6">
        <v>0</v>
      </c>
      <c r="DL6">
        <v>0</v>
      </c>
      <c r="DM6">
        <v>0</v>
      </c>
      <c r="DN6">
        <v>3</v>
      </c>
      <c r="DO6">
        <v>5</v>
      </c>
      <c r="DP6">
        <v>2</v>
      </c>
      <c r="DQ6">
        <v>3</v>
      </c>
      <c r="DR6">
        <v>3</v>
      </c>
      <c r="DS6">
        <v>4</v>
      </c>
      <c r="DT6">
        <v>3</v>
      </c>
      <c r="DU6">
        <v>7</v>
      </c>
      <c r="DV6">
        <v>11</v>
      </c>
      <c r="DW6">
        <v>13</v>
      </c>
      <c r="DX6">
        <v>11</v>
      </c>
      <c r="DY6">
        <v>7</v>
      </c>
      <c r="DZ6">
        <v>16</v>
      </c>
      <c r="EA6">
        <v>9</v>
      </c>
      <c r="EB6">
        <v>17</v>
      </c>
      <c r="EC6">
        <v>17</v>
      </c>
      <c r="ED6">
        <v>10</v>
      </c>
      <c r="EE6">
        <v>18</v>
      </c>
      <c r="EF6">
        <v>19</v>
      </c>
      <c r="EG6">
        <v>9</v>
      </c>
      <c r="EH6">
        <v>13</v>
      </c>
      <c r="EI6">
        <v>22</v>
      </c>
      <c r="EJ6">
        <v>12</v>
      </c>
      <c r="EK6">
        <v>18</v>
      </c>
      <c r="EL6">
        <v>17</v>
      </c>
      <c r="EM6">
        <v>0</v>
      </c>
      <c r="EN6">
        <v>0</v>
      </c>
      <c r="EO6">
        <v>0</v>
      </c>
      <c r="EP6">
        <v>20</v>
      </c>
      <c r="EQ6">
        <v>30</v>
      </c>
      <c r="ER6">
        <v>30</v>
      </c>
      <c r="ES6">
        <v>5</v>
      </c>
      <c r="ET6">
        <v>10</v>
      </c>
      <c r="EU6">
        <v>25</v>
      </c>
      <c r="EV6">
        <v>20</v>
      </c>
      <c r="EW6">
        <v>5</v>
      </c>
      <c r="EX6">
        <v>25</v>
      </c>
      <c r="EY6">
        <v>50</v>
      </c>
      <c r="EZ6">
        <v>75</v>
      </c>
      <c r="FA6">
        <v>45</v>
      </c>
      <c r="FB6">
        <v>45</v>
      </c>
      <c r="FC6">
        <v>70</v>
      </c>
      <c r="FD6">
        <v>35</v>
      </c>
      <c r="FE6">
        <v>100</v>
      </c>
      <c r="FF6">
        <v>95</v>
      </c>
      <c r="FG6">
        <v>40</v>
      </c>
      <c r="FH6">
        <v>85</v>
      </c>
      <c r="FI6">
        <v>120</v>
      </c>
      <c r="FJ6">
        <v>30</v>
      </c>
      <c r="FK6">
        <v>70</v>
      </c>
      <c r="FL6">
        <v>95</v>
      </c>
      <c r="FM6">
        <v>85</v>
      </c>
      <c r="FN6">
        <v>80</v>
      </c>
      <c r="FO6">
        <v>0</v>
      </c>
      <c r="FP6">
        <v>0</v>
      </c>
      <c r="FQ6">
        <v>6748</v>
      </c>
      <c r="FR6">
        <v>6943</v>
      </c>
      <c r="FS6">
        <v>7107</v>
      </c>
      <c r="FT6">
        <v>7254</v>
      </c>
      <c r="FU6">
        <v>7448</v>
      </c>
      <c r="FV6">
        <v>7636</v>
      </c>
      <c r="FW6">
        <v>7741</v>
      </c>
      <c r="FX6">
        <v>7885</v>
      </c>
      <c r="FY6">
        <v>7969</v>
      </c>
      <c r="FZ6">
        <v>8104</v>
      </c>
      <c r="GA6">
        <v>8233</v>
      </c>
      <c r="GB6">
        <v>8311</v>
      </c>
      <c r="GC6">
        <v>8357</v>
      </c>
      <c r="GD6">
        <v>8454</v>
      </c>
      <c r="GE6">
        <v>8509</v>
      </c>
      <c r="GF6">
        <v>8592</v>
      </c>
      <c r="GG6">
        <v>8613</v>
      </c>
      <c r="GH6">
        <v>8656</v>
      </c>
      <c r="GI6">
        <v>8682</v>
      </c>
      <c r="GJ6">
        <v>8736</v>
      </c>
      <c r="GK6">
        <v>8775</v>
      </c>
      <c r="GL6">
        <v>8820</v>
      </c>
      <c r="GM6">
        <v>8819</v>
      </c>
      <c r="GN6">
        <v>8866</v>
      </c>
      <c r="GO6">
        <v>8891</v>
      </c>
      <c r="GP6">
        <v>8857</v>
      </c>
      <c r="GQ6">
        <v>0</v>
      </c>
      <c r="GR6">
        <v>0</v>
      </c>
      <c r="GS6">
        <v>706</v>
      </c>
      <c r="GT6">
        <v>784</v>
      </c>
      <c r="GU6">
        <v>860</v>
      </c>
      <c r="GV6">
        <v>935</v>
      </c>
      <c r="GW6">
        <v>1020</v>
      </c>
      <c r="GX6">
        <v>1096</v>
      </c>
      <c r="GY6">
        <v>1207</v>
      </c>
      <c r="GZ6">
        <v>1262</v>
      </c>
      <c r="HA6">
        <v>1323</v>
      </c>
      <c r="HB6">
        <v>1362</v>
      </c>
      <c r="HC6">
        <v>1431</v>
      </c>
      <c r="HD6">
        <v>1528</v>
      </c>
      <c r="HE6">
        <v>1627</v>
      </c>
      <c r="HF6">
        <v>1705</v>
      </c>
      <c r="HG6">
        <v>1791</v>
      </c>
      <c r="HH6">
        <v>1847</v>
      </c>
      <c r="HI6">
        <v>1907</v>
      </c>
      <c r="HJ6">
        <v>1988</v>
      </c>
      <c r="HK6">
        <v>2064</v>
      </c>
      <c r="HL6">
        <v>2088</v>
      </c>
      <c r="HM6">
        <v>2150</v>
      </c>
      <c r="HN6">
        <v>2213</v>
      </c>
      <c r="HO6">
        <v>2272</v>
      </c>
      <c r="HP6">
        <v>2306</v>
      </c>
      <c r="HQ6">
        <v>2348</v>
      </c>
      <c r="HR6">
        <v>2414</v>
      </c>
      <c r="HS6">
        <v>0</v>
      </c>
      <c r="HT6">
        <v>0</v>
      </c>
      <c r="HU6">
        <v>71</v>
      </c>
      <c r="HV6">
        <v>77</v>
      </c>
      <c r="HW6">
        <v>80</v>
      </c>
      <c r="HX6">
        <v>84</v>
      </c>
      <c r="HY6">
        <v>89</v>
      </c>
      <c r="HZ6">
        <v>96</v>
      </c>
      <c r="IA6">
        <v>108</v>
      </c>
      <c r="IB6">
        <v>116</v>
      </c>
      <c r="IC6">
        <v>128</v>
      </c>
      <c r="ID6">
        <v>135</v>
      </c>
      <c r="IE6">
        <v>142</v>
      </c>
      <c r="IF6">
        <v>148</v>
      </c>
      <c r="IG6">
        <v>152</v>
      </c>
      <c r="IH6">
        <v>165</v>
      </c>
      <c r="II6">
        <v>174</v>
      </c>
      <c r="IJ6">
        <v>175</v>
      </c>
      <c r="IK6">
        <v>188</v>
      </c>
      <c r="IL6">
        <v>195</v>
      </c>
      <c r="IM6">
        <v>201</v>
      </c>
      <c r="IN6">
        <v>213</v>
      </c>
      <c r="IO6">
        <v>214</v>
      </c>
      <c r="IP6">
        <v>216</v>
      </c>
      <c r="IQ6">
        <v>216</v>
      </c>
      <c r="IR6">
        <v>216</v>
      </c>
      <c r="IS6">
        <v>214</v>
      </c>
      <c r="IT6">
        <v>205</v>
      </c>
      <c r="IU6">
        <v>0</v>
      </c>
      <c r="IV6">
        <v>0</v>
      </c>
      <c r="IW6">
        <v>4</v>
      </c>
      <c r="IX6">
        <v>2</v>
      </c>
      <c r="IY6">
        <v>3</v>
      </c>
      <c r="IZ6">
        <v>3</v>
      </c>
      <c r="JA6">
        <v>1</v>
      </c>
      <c r="JB6">
        <v>1</v>
      </c>
      <c r="JC6">
        <v>2</v>
      </c>
      <c r="JD6">
        <v>4</v>
      </c>
      <c r="JE6">
        <v>3</v>
      </c>
      <c r="JF6">
        <v>5</v>
      </c>
      <c r="JG6">
        <v>2</v>
      </c>
      <c r="JH6">
        <v>5</v>
      </c>
      <c r="JI6">
        <v>7</v>
      </c>
      <c r="JJ6">
        <v>6</v>
      </c>
      <c r="JK6">
        <v>5</v>
      </c>
      <c r="JL6">
        <v>8</v>
      </c>
      <c r="JM6">
        <v>6</v>
      </c>
      <c r="JN6">
        <v>8</v>
      </c>
      <c r="JO6">
        <v>7</v>
      </c>
      <c r="JP6">
        <v>6</v>
      </c>
      <c r="JQ6">
        <v>9</v>
      </c>
      <c r="JR6">
        <v>9</v>
      </c>
      <c r="JS6">
        <v>12</v>
      </c>
      <c r="JT6">
        <v>11</v>
      </c>
      <c r="JU6">
        <v>12</v>
      </c>
      <c r="JV6">
        <v>7</v>
      </c>
      <c r="JW6">
        <v>0</v>
      </c>
      <c r="JX6">
        <v>0</v>
      </c>
      <c r="JY6">
        <v>0</v>
      </c>
      <c r="JZ6">
        <v>8</v>
      </c>
      <c r="KA6">
        <v>16</v>
      </c>
      <c r="KB6">
        <v>26</v>
      </c>
      <c r="KC6">
        <v>35</v>
      </c>
      <c r="KD6">
        <v>43</v>
      </c>
      <c r="KE6">
        <v>48</v>
      </c>
      <c r="KF6">
        <v>60</v>
      </c>
      <c r="KG6">
        <v>72</v>
      </c>
      <c r="KH6">
        <v>77</v>
      </c>
      <c r="KI6">
        <v>89</v>
      </c>
      <c r="KJ6">
        <v>102</v>
      </c>
      <c r="KK6">
        <v>113</v>
      </c>
      <c r="KL6">
        <v>121</v>
      </c>
      <c r="KM6">
        <v>133</v>
      </c>
      <c r="KN6">
        <v>145</v>
      </c>
      <c r="KO6">
        <v>158</v>
      </c>
      <c r="KP6">
        <v>170</v>
      </c>
      <c r="KQ6">
        <v>188</v>
      </c>
      <c r="KR6">
        <v>204</v>
      </c>
      <c r="KS6">
        <v>221</v>
      </c>
      <c r="KT6">
        <v>241</v>
      </c>
      <c r="KU6">
        <v>259</v>
      </c>
      <c r="KV6">
        <v>282</v>
      </c>
      <c r="KW6">
        <v>300</v>
      </c>
      <c r="KX6">
        <v>329</v>
      </c>
      <c r="KY6">
        <v>0</v>
      </c>
      <c r="KZ6">
        <v>0</v>
      </c>
      <c r="LA6">
        <v>0</v>
      </c>
      <c r="LB6">
        <v>222</v>
      </c>
      <c r="LC6">
        <v>456</v>
      </c>
      <c r="LD6">
        <v>668</v>
      </c>
      <c r="LE6">
        <v>880</v>
      </c>
      <c r="LF6">
        <v>1102</v>
      </c>
      <c r="LG6">
        <v>1306</v>
      </c>
      <c r="LH6">
        <v>1524</v>
      </c>
      <c r="LI6">
        <v>1714</v>
      </c>
      <c r="LJ6">
        <v>1912</v>
      </c>
      <c r="LK6">
        <v>2111</v>
      </c>
      <c r="LL6">
        <v>2293</v>
      </c>
      <c r="LM6">
        <v>2467</v>
      </c>
      <c r="LN6">
        <v>2652</v>
      </c>
      <c r="LO6">
        <v>2839</v>
      </c>
      <c r="LP6">
        <v>3031</v>
      </c>
      <c r="LQ6">
        <v>3239</v>
      </c>
      <c r="LR6">
        <v>3437</v>
      </c>
      <c r="LS6">
        <v>3610</v>
      </c>
      <c r="LT6">
        <v>3807</v>
      </c>
      <c r="LU6">
        <v>3997</v>
      </c>
      <c r="LV6">
        <v>4190</v>
      </c>
      <c r="LW6">
        <v>4371</v>
      </c>
      <c r="LX6">
        <v>4555</v>
      </c>
      <c r="LY6">
        <v>4728</v>
      </c>
      <c r="LZ6">
        <v>4891</v>
      </c>
      <c r="MA6">
        <v>0</v>
      </c>
      <c r="MB6">
        <v>0</v>
      </c>
      <c r="MC6">
        <v>1503</v>
      </c>
      <c r="MD6">
        <v>1572</v>
      </c>
      <c r="ME6">
        <v>1628</v>
      </c>
      <c r="MF6">
        <v>1679</v>
      </c>
      <c r="MG6">
        <v>1752</v>
      </c>
      <c r="MH6">
        <v>1818</v>
      </c>
      <c r="MI6">
        <v>1887</v>
      </c>
      <c r="MJ6">
        <v>1939</v>
      </c>
      <c r="MK6">
        <v>1988</v>
      </c>
      <c r="ML6">
        <v>2038</v>
      </c>
      <c r="MM6">
        <v>2074</v>
      </c>
      <c r="MN6">
        <v>2118</v>
      </c>
      <c r="MO6">
        <v>2161</v>
      </c>
      <c r="MP6">
        <v>2194</v>
      </c>
      <c r="MQ6">
        <v>2249</v>
      </c>
      <c r="MR6">
        <v>2273</v>
      </c>
      <c r="MS6">
        <v>2327</v>
      </c>
      <c r="MT6">
        <v>2364</v>
      </c>
      <c r="MU6">
        <v>2419</v>
      </c>
      <c r="MV6">
        <v>2466</v>
      </c>
      <c r="MW6">
        <v>2509</v>
      </c>
      <c r="MX6">
        <v>2546</v>
      </c>
      <c r="MY6">
        <v>2545</v>
      </c>
      <c r="MZ6">
        <v>2548</v>
      </c>
      <c r="NA6">
        <v>2575</v>
      </c>
      <c r="NB6">
        <v>2580</v>
      </c>
      <c r="NC6">
        <v>0</v>
      </c>
      <c r="ND6">
        <v>0</v>
      </c>
      <c r="NE6">
        <v>0</v>
      </c>
      <c r="NF6">
        <v>33</v>
      </c>
      <c r="NG6">
        <v>61</v>
      </c>
      <c r="NH6">
        <v>101</v>
      </c>
      <c r="NI6">
        <v>144</v>
      </c>
      <c r="NJ6">
        <v>182</v>
      </c>
      <c r="NK6">
        <v>218</v>
      </c>
      <c r="NL6">
        <v>264</v>
      </c>
      <c r="NM6">
        <v>311</v>
      </c>
      <c r="NN6">
        <v>354</v>
      </c>
      <c r="NO6">
        <v>383</v>
      </c>
      <c r="NP6">
        <v>431</v>
      </c>
      <c r="NQ6">
        <v>485</v>
      </c>
      <c r="NR6">
        <v>526</v>
      </c>
      <c r="NS6">
        <v>567</v>
      </c>
      <c r="NT6">
        <v>611</v>
      </c>
      <c r="NU6">
        <v>663</v>
      </c>
      <c r="NV6">
        <v>705</v>
      </c>
      <c r="NW6">
        <v>749</v>
      </c>
      <c r="NX6">
        <v>809</v>
      </c>
      <c r="NY6">
        <v>860</v>
      </c>
      <c r="NZ6">
        <v>908</v>
      </c>
      <c r="OA6">
        <v>976</v>
      </c>
      <c r="OB6">
        <v>1039</v>
      </c>
      <c r="OC6">
        <v>1091</v>
      </c>
      <c r="OD6">
        <v>1164</v>
      </c>
      <c r="OE6">
        <v>0</v>
      </c>
      <c r="OF6">
        <v>0</v>
      </c>
      <c r="OG6">
        <v>2125</v>
      </c>
      <c r="OH6">
        <v>2249</v>
      </c>
      <c r="OI6">
        <v>2356</v>
      </c>
      <c r="OJ6">
        <v>2480</v>
      </c>
      <c r="OK6">
        <v>2597</v>
      </c>
      <c r="OL6">
        <v>2718</v>
      </c>
      <c r="OM6">
        <v>2840</v>
      </c>
      <c r="ON6">
        <v>2943</v>
      </c>
      <c r="OO6">
        <v>3044</v>
      </c>
      <c r="OP6">
        <v>3177</v>
      </c>
      <c r="OQ6">
        <v>3285</v>
      </c>
      <c r="OR6">
        <v>3373</v>
      </c>
      <c r="OS6">
        <v>3465</v>
      </c>
      <c r="OT6">
        <v>3568</v>
      </c>
      <c r="OU6">
        <v>3659</v>
      </c>
      <c r="OV6">
        <v>3726</v>
      </c>
      <c r="OW6">
        <v>3819</v>
      </c>
      <c r="OX6">
        <v>3878</v>
      </c>
      <c r="OY6">
        <v>3956</v>
      </c>
      <c r="OZ6">
        <v>3971</v>
      </c>
      <c r="PA6">
        <v>4053</v>
      </c>
      <c r="PB6">
        <v>4102</v>
      </c>
      <c r="PC6">
        <v>4146</v>
      </c>
      <c r="PD6">
        <v>4210</v>
      </c>
      <c r="PE6">
        <v>4268</v>
      </c>
      <c r="PF6">
        <v>4266</v>
      </c>
      <c r="PG6">
        <v>0</v>
      </c>
      <c r="PH6">
        <v>0</v>
      </c>
      <c r="PI6">
        <v>0</v>
      </c>
      <c r="PJ6">
        <v>53</v>
      </c>
      <c r="PK6">
        <v>106</v>
      </c>
      <c r="PL6">
        <v>174</v>
      </c>
      <c r="PM6">
        <v>239</v>
      </c>
      <c r="PN6">
        <v>292</v>
      </c>
      <c r="PO6">
        <v>362</v>
      </c>
      <c r="PP6">
        <v>433</v>
      </c>
      <c r="PQ6">
        <v>504</v>
      </c>
      <c r="PR6">
        <v>565</v>
      </c>
      <c r="PS6">
        <v>626</v>
      </c>
      <c r="PT6">
        <v>700</v>
      </c>
      <c r="PU6">
        <v>774</v>
      </c>
      <c r="PV6">
        <v>851</v>
      </c>
      <c r="PW6">
        <v>944</v>
      </c>
      <c r="PX6">
        <v>1041</v>
      </c>
      <c r="PY6">
        <v>1124</v>
      </c>
      <c r="PZ6">
        <v>1217</v>
      </c>
      <c r="QA6">
        <v>1302</v>
      </c>
      <c r="QB6">
        <v>1406</v>
      </c>
      <c r="QC6">
        <v>1498</v>
      </c>
      <c r="QD6">
        <v>1612</v>
      </c>
      <c r="QE6">
        <v>1729</v>
      </c>
      <c r="QF6">
        <v>1832</v>
      </c>
      <c r="QG6">
        <v>1938</v>
      </c>
      <c r="QH6">
        <v>2062</v>
      </c>
      <c r="QI6">
        <v>0</v>
      </c>
      <c r="QJ6">
        <v>0</v>
      </c>
      <c r="QK6">
        <v>7496</v>
      </c>
      <c r="QL6">
        <v>8075</v>
      </c>
      <c r="QM6">
        <v>8574</v>
      </c>
      <c r="QN6">
        <v>8997</v>
      </c>
      <c r="QO6">
        <v>9296</v>
      </c>
      <c r="QP6">
        <v>9503</v>
      </c>
      <c r="QQ6">
        <v>9727</v>
      </c>
      <c r="QR6">
        <v>9855</v>
      </c>
      <c r="QS6">
        <v>10051</v>
      </c>
      <c r="QT6">
        <v>10296</v>
      </c>
      <c r="QU6">
        <v>10414</v>
      </c>
      <c r="QV6">
        <v>10605</v>
      </c>
      <c r="QW6">
        <v>10722</v>
      </c>
      <c r="QX6">
        <v>10821</v>
      </c>
      <c r="QY6">
        <v>10833</v>
      </c>
      <c r="QZ6">
        <v>11016</v>
      </c>
      <c r="RA6">
        <v>11036</v>
      </c>
      <c r="RB6">
        <v>11154</v>
      </c>
      <c r="RC6">
        <v>11184</v>
      </c>
      <c r="RD6">
        <v>11177</v>
      </c>
      <c r="RE6">
        <v>11220</v>
      </c>
      <c r="RF6">
        <v>11279</v>
      </c>
      <c r="RG6">
        <v>11394</v>
      </c>
      <c r="RH6">
        <v>11436</v>
      </c>
      <c r="RI6">
        <v>11481</v>
      </c>
      <c r="RJ6">
        <v>11534</v>
      </c>
      <c r="RK6">
        <v>0</v>
      </c>
      <c r="RL6">
        <v>0</v>
      </c>
      <c r="RM6">
        <v>8384</v>
      </c>
      <c r="RN6">
        <v>8161</v>
      </c>
      <c r="RO6">
        <v>7950</v>
      </c>
      <c r="RP6">
        <v>7766</v>
      </c>
      <c r="RQ6">
        <v>7667</v>
      </c>
      <c r="RR6">
        <v>7611</v>
      </c>
      <c r="RS6">
        <v>7519</v>
      </c>
      <c r="RT6">
        <v>7446</v>
      </c>
      <c r="RU6">
        <v>7371</v>
      </c>
      <c r="RV6">
        <v>7286</v>
      </c>
      <c r="RW6">
        <v>7298</v>
      </c>
      <c r="RX6">
        <v>7270</v>
      </c>
      <c r="RY6">
        <v>7206</v>
      </c>
      <c r="RZ6">
        <v>7176</v>
      </c>
      <c r="SA6">
        <v>7178</v>
      </c>
      <c r="SB6">
        <v>7086</v>
      </c>
      <c r="SC6">
        <v>7064</v>
      </c>
      <c r="SD6">
        <v>7062</v>
      </c>
      <c r="SE6">
        <v>7109</v>
      </c>
      <c r="SF6">
        <v>7085</v>
      </c>
      <c r="SG6">
        <v>7085</v>
      </c>
      <c r="SH6">
        <v>7065</v>
      </c>
      <c r="SI6">
        <v>7041</v>
      </c>
      <c r="SJ6">
        <v>6995</v>
      </c>
      <c r="SK6">
        <v>6965</v>
      </c>
      <c r="SL6">
        <v>6939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501816.03970000002</v>
      </c>
      <c r="SU6">
        <v>493899.35800000001</v>
      </c>
      <c r="SV6">
        <v>488433.97700000001</v>
      </c>
      <c r="SW6">
        <v>479259.54560000001</v>
      </c>
      <c r="SX6">
        <v>473183.0208</v>
      </c>
      <c r="SY6">
        <v>466713.766</v>
      </c>
      <c r="SZ6">
        <v>457413.05219999998</v>
      </c>
      <c r="TA6">
        <v>446548.30800000002</v>
      </c>
      <c r="TB6">
        <v>438574.18479999999</v>
      </c>
      <c r="TC6">
        <v>428570.34850000002</v>
      </c>
      <c r="TD6">
        <v>420146.39380000002</v>
      </c>
      <c r="TE6">
        <v>408906.10470000003</v>
      </c>
      <c r="TF6">
        <v>398978.20329999999</v>
      </c>
      <c r="TG6">
        <v>388520.98330000002</v>
      </c>
      <c r="TH6">
        <v>379550.96370000002</v>
      </c>
      <c r="TI6">
        <v>370141.15299999999</v>
      </c>
      <c r="TJ6">
        <v>361203.21629999997</v>
      </c>
      <c r="TK6">
        <v>350642.9743</v>
      </c>
      <c r="TL6">
        <v>342244.36099999998</v>
      </c>
      <c r="TM6">
        <v>333213.01770000003</v>
      </c>
      <c r="TN6">
        <v>322270.66070000001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288113.69640000002</v>
      </c>
      <c r="TW6">
        <v>308051.54800000001</v>
      </c>
      <c r="TX6">
        <v>312707.46980000002</v>
      </c>
      <c r="TY6">
        <v>318274.2623</v>
      </c>
      <c r="TZ6">
        <v>318113.10369999998</v>
      </c>
      <c r="UA6">
        <v>324494.14150000003</v>
      </c>
      <c r="UB6">
        <v>336397.9621</v>
      </c>
      <c r="UC6">
        <v>347760.56290000002</v>
      </c>
      <c r="UD6">
        <v>353818.01020000002</v>
      </c>
      <c r="UE6">
        <v>360839.36810000002</v>
      </c>
      <c r="UF6">
        <v>361283.39260000002</v>
      </c>
      <c r="UG6">
        <v>362155.07160000002</v>
      </c>
      <c r="UH6">
        <v>366541.3995</v>
      </c>
      <c r="UI6">
        <v>369469.95010000002</v>
      </c>
      <c r="UJ6">
        <v>362879.72070000001</v>
      </c>
      <c r="UK6">
        <v>362771.7328</v>
      </c>
      <c r="UL6">
        <v>362526.00799999997</v>
      </c>
      <c r="UM6">
        <v>361350.66409999999</v>
      </c>
      <c r="UN6">
        <v>356075.9227</v>
      </c>
      <c r="UO6">
        <v>352001.22369999997</v>
      </c>
      <c r="UP6">
        <v>351354.98670000001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364140.50630000001</v>
      </c>
      <c r="UY6">
        <v>397726.28120000003</v>
      </c>
      <c r="UZ6">
        <v>414745.13319999998</v>
      </c>
      <c r="VA6">
        <v>444320.19630000001</v>
      </c>
      <c r="VB6">
        <v>454969.86119999998</v>
      </c>
      <c r="VC6">
        <v>464622.2243</v>
      </c>
      <c r="VD6">
        <v>470149.65950000001</v>
      </c>
      <c r="VE6">
        <v>468792.62819999998</v>
      </c>
      <c r="VF6">
        <v>494064.79080000002</v>
      </c>
      <c r="VG6">
        <v>505838.62079999998</v>
      </c>
      <c r="VH6">
        <v>493927.90220000001</v>
      </c>
      <c r="VI6">
        <v>515164.74680000002</v>
      </c>
      <c r="VJ6">
        <v>518782.9252</v>
      </c>
      <c r="VK6">
        <v>519170.36570000002</v>
      </c>
      <c r="VL6">
        <v>534141.37029999995</v>
      </c>
      <c r="VM6">
        <v>521018.52069999999</v>
      </c>
      <c r="VN6">
        <v>510570.73070000001</v>
      </c>
      <c r="VO6">
        <v>495699.73859999998</v>
      </c>
      <c r="VP6">
        <v>481261.88209999999</v>
      </c>
      <c r="VQ6">
        <v>462918.20740000001</v>
      </c>
      <c r="VR6">
        <v>430533.67440000002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44183.357629999999</v>
      </c>
      <c r="WA6">
        <v>85792.927439999999</v>
      </c>
      <c r="WB6">
        <v>166588.20860000001</v>
      </c>
      <c r="WC6">
        <v>121302.0937</v>
      </c>
      <c r="WD6">
        <v>196281.70490000001</v>
      </c>
      <c r="WE6">
        <v>76225.904829999999</v>
      </c>
      <c r="WF6">
        <v>185014.3321</v>
      </c>
      <c r="WG6">
        <v>251475.79120000001</v>
      </c>
      <c r="WH6">
        <v>209272.5031</v>
      </c>
      <c r="WI6">
        <v>169314.3229</v>
      </c>
      <c r="WJ6">
        <v>263012.5404</v>
      </c>
      <c r="WK6">
        <v>191513.98569999999</v>
      </c>
      <c r="WL6">
        <v>247914.5447</v>
      </c>
      <c r="WM6">
        <v>210607.01610000001</v>
      </c>
      <c r="WN6">
        <v>175262.42670000001</v>
      </c>
      <c r="WO6">
        <v>255236.54370000001</v>
      </c>
      <c r="WP6">
        <v>247802.46969999999</v>
      </c>
      <c r="WQ6">
        <v>320779.89600000001</v>
      </c>
      <c r="WR6">
        <v>285483.72619999998</v>
      </c>
      <c r="WS6">
        <v>302365.81770000001</v>
      </c>
      <c r="WT6">
        <v>171242.777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19900000</v>
      </c>
      <c r="ZG6">
        <v>20100000</v>
      </c>
      <c r="ZH6">
        <v>20000000</v>
      </c>
      <c r="ZI6">
        <v>19900000</v>
      </c>
      <c r="ZJ6">
        <v>19900000</v>
      </c>
      <c r="ZK6">
        <v>19600000</v>
      </c>
      <c r="ZL6">
        <v>19400000</v>
      </c>
      <c r="ZM6">
        <v>19300000</v>
      </c>
      <c r="ZN6">
        <v>19000000</v>
      </c>
      <c r="ZO6">
        <v>18900000</v>
      </c>
      <c r="ZP6">
        <v>18500000</v>
      </c>
      <c r="ZQ6">
        <v>18400000</v>
      </c>
      <c r="ZR6">
        <v>18200000</v>
      </c>
      <c r="ZS6">
        <v>18100000</v>
      </c>
      <c r="ZT6">
        <v>17900000</v>
      </c>
      <c r="ZU6">
        <v>17700000</v>
      </c>
      <c r="ZV6">
        <v>17400000</v>
      </c>
      <c r="ZW6">
        <v>16900000</v>
      </c>
      <c r="ZX6">
        <v>16400000</v>
      </c>
      <c r="ZY6">
        <v>16100000</v>
      </c>
      <c r="ZZ6">
        <v>15700000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44800000</v>
      </c>
      <c r="ABK6">
        <v>45400000</v>
      </c>
      <c r="ABL6">
        <v>45700000</v>
      </c>
      <c r="ABM6">
        <v>45900000</v>
      </c>
      <c r="ABN6">
        <v>46500000</v>
      </c>
      <c r="ABO6">
        <v>46700000</v>
      </c>
      <c r="ABP6">
        <v>46500000</v>
      </c>
      <c r="ABQ6">
        <v>46400000</v>
      </c>
      <c r="ABR6">
        <v>46400000</v>
      </c>
      <c r="ABS6">
        <v>46200000</v>
      </c>
      <c r="ABT6">
        <v>45700000</v>
      </c>
      <c r="ABU6">
        <v>45400000</v>
      </c>
      <c r="ABV6">
        <v>44800000</v>
      </c>
      <c r="ABW6">
        <v>44400000</v>
      </c>
      <c r="ABX6">
        <v>43200000</v>
      </c>
      <c r="ABY6">
        <v>42800000</v>
      </c>
      <c r="ABZ6">
        <v>42100000</v>
      </c>
      <c r="ACA6">
        <v>41300000</v>
      </c>
      <c r="ACB6">
        <v>40700000</v>
      </c>
      <c r="ACC6">
        <v>40100000</v>
      </c>
      <c r="ACD6">
        <v>38900000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2630000</v>
      </c>
      <c r="ADO6">
        <v>2610000</v>
      </c>
      <c r="ADP6">
        <v>2570000</v>
      </c>
      <c r="ADQ6">
        <v>2550000</v>
      </c>
      <c r="ADR6">
        <v>2530000</v>
      </c>
      <c r="ADS6">
        <v>2490000</v>
      </c>
      <c r="ADT6">
        <v>2460000</v>
      </c>
      <c r="ADU6">
        <v>2410000</v>
      </c>
      <c r="ADV6">
        <v>2360000</v>
      </c>
      <c r="ADW6">
        <v>2300000</v>
      </c>
      <c r="ADX6">
        <v>2270000</v>
      </c>
      <c r="ADY6">
        <v>2210000</v>
      </c>
      <c r="ADZ6">
        <v>2170000</v>
      </c>
      <c r="AEA6">
        <v>2110000</v>
      </c>
      <c r="AEB6">
        <v>2050000</v>
      </c>
      <c r="AEC6">
        <v>1990000</v>
      </c>
      <c r="AED6">
        <v>1950000</v>
      </c>
      <c r="AEE6">
        <v>1910000</v>
      </c>
      <c r="AEF6">
        <v>1860000</v>
      </c>
      <c r="AEG6">
        <v>1810000</v>
      </c>
      <c r="AEH6">
        <v>1770000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7300000</v>
      </c>
      <c r="AEQ6">
        <v>7000000</v>
      </c>
      <c r="AER6">
        <v>6730000</v>
      </c>
      <c r="AES6">
        <v>6470000</v>
      </c>
      <c r="AET6">
        <v>6210000</v>
      </c>
      <c r="AEU6">
        <v>6040000</v>
      </c>
      <c r="AEV6">
        <v>5840000</v>
      </c>
      <c r="AEW6">
        <v>5620000</v>
      </c>
      <c r="AEX6">
        <v>5430000</v>
      </c>
      <c r="AEY6">
        <v>5270000</v>
      </c>
      <c r="AEZ6">
        <v>5050000</v>
      </c>
      <c r="AFA6">
        <v>4890000</v>
      </c>
      <c r="AFB6">
        <v>4750000</v>
      </c>
      <c r="AFC6">
        <v>4640000</v>
      </c>
      <c r="AFD6">
        <v>4490000</v>
      </c>
      <c r="AFE6">
        <v>4360000</v>
      </c>
      <c r="AFF6">
        <v>4220000</v>
      </c>
      <c r="AFG6">
        <v>4080000</v>
      </c>
      <c r="AFH6">
        <v>3940000</v>
      </c>
      <c r="AFI6">
        <v>3810000</v>
      </c>
      <c r="AFJ6">
        <v>3680000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143.6246936</v>
      </c>
      <c r="AGU6">
        <v>153.56371379999999</v>
      </c>
      <c r="AGV6">
        <v>155.8846911</v>
      </c>
      <c r="AGW6">
        <v>158.65973740000001</v>
      </c>
      <c r="AGX6">
        <v>158.5793998</v>
      </c>
      <c r="AGY6">
        <v>161.76034749999999</v>
      </c>
      <c r="AGZ6">
        <v>167.69440270000001</v>
      </c>
      <c r="AHA6">
        <v>173.35865989999999</v>
      </c>
      <c r="AHB6">
        <v>176.37829769999999</v>
      </c>
      <c r="AHC6">
        <v>179.878445</v>
      </c>
      <c r="AHD6">
        <v>180.09979129999999</v>
      </c>
      <c r="AHE6">
        <v>180.53432330000001</v>
      </c>
      <c r="AHF6">
        <v>182.72090800000001</v>
      </c>
      <c r="AHG6">
        <v>184.18079059999999</v>
      </c>
      <c r="AHH6">
        <v>180.89556089999999</v>
      </c>
      <c r="AHI6">
        <v>180.84172889999999</v>
      </c>
      <c r="AHJ6">
        <v>180.71923509999999</v>
      </c>
      <c r="AHK6">
        <v>180.1333261</v>
      </c>
      <c r="AHL6">
        <v>177.5038672</v>
      </c>
      <c r="AHM6">
        <v>175.4726296</v>
      </c>
      <c r="AHN6">
        <v>175.15048039999999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24.948057859999999</v>
      </c>
      <c r="AHW6">
        <v>27.249092319999999</v>
      </c>
      <c r="AHX6">
        <v>28.415090880000001</v>
      </c>
      <c r="AHY6">
        <v>30.441342760000001</v>
      </c>
      <c r="AHZ6">
        <v>31.17097446</v>
      </c>
      <c r="AIA6">
        <v>31.832278840000001</v>
      </c>
      <c r="AIB6">
        <v>32.210975439999999</v>
      </c>
      <c r="AIC6">
        <v>32.118002279999999</v>
      </c>
      <c r="AID6">
        <v>33.849453089999997</v>
      </c>
      <c r="AIE6">
        <v>34.656103780000002</v>
      </c>
      <c r="AIF6">
        <v>33.840074559999998</v>
      </c>
      <c r="AIG6">
        <v>35.295056959999997</v>
      </c>
      <c r="AIH6">
        <v>35.542946219999997</v>
      </c>
      <c r="AII6">
        <v>35.569490620000003</v>
      </c>
      <c r="AIJ6">
        <v>36.595186699999999</v>
      </c>
      <c r="AIK6">
        <v>35.696111729999998</v>
      </c>
      <c r="AIL6">
        <v>34.980310930000002</v>
      </c>
      <c r="AIM6">
        <v>33.961466919999999</v>
      </c>
      <c r="AIN6">
        <v>32.97229798</v>
      </c>
      <c r="AIO6">
        <v>31.715532939999999</v>
      </c>
      <c r="AIP6">
        <v>29.496798170000002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0.234582975</v>
      </c>
      <c r="AIY6">
        <v>0.45550092199999997</v>
      </c>
      <c r="AIZ6">
        <v>0.88446780899999999</v>
      </c>
      <c r="AJA6">
        <v>0.64402995799999996</v>
      </c>
      <c r="AJB6">
        <v>1.042119673</v>
      </c>
      <c r="AJC6">
        <v>0.40470666900000002</v>
      </c>
      <c r="AJD6">
        <v>0.982297741</v>
      </c>
      <c r="AJE6">
        <v>1.3351619779999999</v>
      </c>
      <c r="AJF6">
        <v>1.1110917979999999</v>
      </c>
      <c r="AJG6">
        <v>0.89894158400000002</v>
      </c>
      <c r="AJH6">
        <v>1.396414112</v>
      </c>
      <c r="AJI6">
        <v>1.0168063919999999</v>
      </c>
      <c r="AJJ6">
        <v>1.3162542290000001</v>
      </c>
      <c r="AJK6">
        <v>1.1181771359999999</v>
      </c>
      <c r="AJL6">
        <v>0.93052188899999999</v>
      </c>
      <c r="AJM6">
        <v>1.3551289639999999</v>
      </c>
      <c r="AJN6">
        <v>1.315659189</v>
      </c>
      <c r="AJO6">
        <v>1.703118691</v>
      </c>
      <c r="AJP6">
        <v>1.515720518</v>
      </c>
      <c r="AJQ6">
        <v>1.6053527110000001</v>
      </c>
      <c r="AJR6">
        <v>0.90918033799999998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124.1857986</v>
      </c>
      <c r="AKA6">
        <v>86.060857310000003</v>
      </c>
      <c r="AKB6">
        <v>199.77236880000001</v>
      </c>
      <c r="AKC6">
        <v>175.0153454</v>
      </c>
      <c r="AKD6">
        <v>100.5365939</v>
      </c>
      <c r="AKE6">
        <v>151.76468879999999</v>
      </c>
      <c r="AKF6">
        <v>174.32113889999999</v>
      </c>
      <c r="AKG6">
        <v>158.09692860000001</v>
      </c>
      <c r="AKH6">
        <v>97.615465099999994</v>
      </c>
      <c r="AKI6">
        <v>165.90034979999999</v>
      </c>
      <c r="AKJ6">
        <v>154.90747139999999</v>
      </c>
      <c r="AKK6">
        <v>115.9719254</v>
      </c>
      <c r="AKL6">
        <v>110.7343971</v>
      </c>
      <c r="AKM6">
        <v>192.81086490000001</v>
      </c>
      <c r="AKN6">
        <v>151.09128140000001</v>
      </c>
      <c r="AKO6">
        <v>205.0509218</v>
      </c>
      <c r="AKP6">
        <v>142.2003713</v>
      </c>
      <c r="AKQ6">
        <v>156.34814109999999</v>
      </c>
      <c r="AKR6">
        <v>194.82742500000001</v>
      </c>
      <c r="AKS6">
        <v>173.9565853</v>
      </c>
      <c r="AKT6">
        <v>196.14742759999999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114.46675020000001</v>
      </c>
      <c r="AME6">
        <v>115.3506775</v>
      </c>
      <c r="AMF6">
        <v>115.0770801</v>
      </c>
      <c r="AMG6">
        <v>114.54870409999999</v>
      </c>
      <c r="AMH6">
        <v>114.00942499999999</v>
      </c>
      <c r="AMI6">
        <v>112.6440101</v>
      </c>
      <c r="AMJ6">
        <v>111.6832599</v>
      </c>
      <c r="AMK6">
        <v>110.631721</v>
      </c>
      <c r="AML6">
        <v>109.049656</v>
      </c>
      <c r="AMM6">
        <v>108.5275271</v>
      </c>
      <c r="AMN6">
        <v>106.4909406</v>
      </c>
      <c r="AMO6">
        <v>105.84549680000001</v>
      </c>
      <c r="AMP6">
        <v>104.3965748</v>
      </c>
      <c r="AMQ6">
        <v>103.7140089</v>
      </c>
      <c r="AMR6">
        <v>102.6496329</v>
      </c>
      <c r="AMS6">
        <v>101.39762090000001</v>
      </c>
      <c r="AMT6">
        <v>99.896041319999995</v>
      </c>
      <c r="AMU6">
        <v>96.948354230000007</v>
      </c>
      <c r="AMV6">
        <v>94.235568150000006</v>
      </c>
      <c r="AMW6">
        <v>92.460329819999998</v>
      </c>
      <c r="AMX6">
        <v>89.941615959999993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299.78042210000001</v>
      </c>
      <c r="ANG6">
        <v>223.8736816</v>
      </c>
      <c r="ANH6">
        <v>297.20302900000002</v>
      </c>
      <c r="ANI6">
        <v>276.89880599999998</v>
      </c>
      <c r="ANJ6">
        <v>256.67556939999997</v>
      </c>
      <c r="ANK6">
        <v>158.73384949999999</v>
      </c>
      <c r="ANL6">
        <v>304.49967329999998</v>
      </c>
      <c r="ANM6">
        <v>278.12668339999999</v>
      </c>
      <c r="ANN6">
        <v>187.71229080000001</v>
      </c>
      <c r="ANO6">
        <v>201.61864800000001</v>
      </c>
      <c r="ANP6">
        <v>218.03678149999999</v>
      </c>
      <c r="ANQ6">
        <v>262.1957046</v>
      </c>
      <c r="ANR6">
        <v>147.01862800000001</v>
      </c>
      <c r="ANS6">
        <v>198.11736400000001</v>
      </c>
      <c r="ANT6">
        <v>209.84011459999999</v>
      </c>
      <c r="ANU6">
        <v>200.1939538</v>
      </c>
      <c r="ANV6">
        <v>157.9380007</v>
      </c>
      <c r="ANW6">
        <v>202.3799099</v>
      </c>
      <c r="ANX6">
        <v>208.97159490000001</v>
      </c>
      <c r="ANY6">
        <v>137.5563746</v>
      </c>
      <c r="ANZ6">
        <v>238.91970559999999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42.862824330000002</v>
      </c>
      <c r="AOI6">
        <v>43.482293910000003</v>
      </c>
      <c r="AOJ6">
        <v>43.746886009999997</v>
      </c>
      <c r="AOK6">
        <v>43.930313839999997</v>
      </c>
      <c r="AOL6">
        <v>44.514310199999997</v>
      </c>
      <c r="AOM6">
        <v>44.686936449999997</v>
      </c>
      <c r="AON6">
        <v>44.547601380000003</v>
      </c>
      <c r="AOO6">
        <v>44.429763129999998</v>
      </c>
      <c r="AOP6">
        <v>44.417936609999998</v>
      </c>
      <c r="AOQ6">
        <v>44.224071039999998</v>
      </c>
      <c r="AOR6">
        <v>43.722192839999998</v>
      </c>
      <c r="AOS6">
        <v>43.508240299999997</v>
      </c>
      <c r="AOT6">
        <v>42.89359434</v>
      </c>
      <c r="AOU6">
        <v>42.481876649999997</v>
      </c>
      <c r="AOV6">
        <v>41.400927729999999</v>
      </c>
      <c r="AOW6">
        <v>41.025092129999997</v>
      </c>
      <c r="AOX6">
        <v>40.311725920000001</v>
      </c>
      <c r="AOY6">
        <v>39.557406450000002</v>
      </c>
      <c r="AOZ6">
        <v>38.998094109999997</v>
      </c>
      <c r="APA6">
        <v>38.383844680000003</v>
      </c>
      <c r="APB6">
        <v>37.248405699999999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519.87692159999995</v>
      </c>
      <c r="APK6">
        <v>762.45996849999995</v>
      </c>
      <c r="APL6">
        <v>685.65256980000004</v>
      </c>
      <c r="APM6">
        <v>670.97826859999998</v>
      </c>
      <c r="APN6">
        <v>585.29502679999996</v>
      </c>
      <c r="APO6">
        <v>529.23195969999995</v>
      </c>
      <c r="APP6">
        <v>621.04489969999997</v>
      </c>
      <c r="APQ6">
        <v>715.01459669999997</v>
      </c>
      <c r="APR6">
        <v>650.22534740000003</v>
      </c>
      <c r="APS6">
        <v>663.64449539999998</v>
      </c>
      <c r="APT6">
        <v>688.58045200000004</v>
      </c>
      <c r="APU6">
        <v>638.17181800000003</v>
      </c>
      <c r="APV6">
        <v>619.84361379999996</v>
      </c>
      <c r="APW6">
        <v>573.92768430000001</v>
      </c>
      <c r="APX6">
        <v>663.82296350000001</v>
      </c>
      <c r="APY6">
        <v>555.33817839999995</v>
      </c>
      <c r="APZ6">
        <v>704.93171140000004</v>
      </c>
      <c r="AQA6">
        <v>641.50511440000002</v>
      </c>
      <c r="AQB6">
        <v>554.07143640000004</v>
      </c>
      <c r="AQC6">
        <v>528.80596079999998</v>
      </c>
      <c r="AQD6">
        <v>630.70641860000001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100.0331442</v>
      </c>
      <c r="ARO6">
        <v>95.945598860000004</v>
      </c>
      <c r="ARP6">
        <v>92.246687570000006</v>
      </c>
      <c r="ARQ6">
        <v>88.657796860000005</v>
      </c>
      <c r="ARR6">
        <v>85.082935610000007</v>
      </c>
      <c r="ARS6">
        <v>82.740841470000007</v>
      </c>
      <c r="ART6">
        <v>80.022711029999996</v>
      </c>
      <c r="ARU6">
        <v>77.008006800000004</v>
      </c>
      <c r="ARV6">
        <v>74.45379346</v>
      </c>
      <c r="ARW6">
        <v>72.305382760000001</v>
      </c>
      <c r="ARX6">
        <v>69.299659180000006</v>
      </c>
      <c r="ARY6">
        <v>67.07233359</v>
      </c>
      <c r="ARZ6">
        <v>65.100333680000006</v>
      </c>
      <c r="ASA6">
        <v>63.624852840000003</v>
      </c>
      <c r="ASB6">
        <v>61.563160379999999</v>
      </c>
      <c r="ASC6">
        <v>59.770058630000001</v>
      </c>
      <c r="ASD6">
        <v>57.86537457</v>
      </c>
      <c r="ASE6">
        <v>55.989130379999999</v>
      </c>
      <c r="ASF6">
        <v>54.003246869999998</v>
      </c>
      <c r="ASG6">
        <v>52.205474709999997</v>
      </c>
      <c r="ASH6">
        <v>50.495722579999999</v>
      </c>
    </row>
    <row r="7" spans="1:1178" x14ac:dyDescent="0.25">
      <c r="A7">
        <v>3</v>
      </c>
      <c r="B7">
        <v>22400</v>
      </c>
      <c r="C7">
        <v>0</v>
      </c>
      <c r="D7">
        <v>0</v>
      </c>
      <c r="E7">
        <v>0</v>
      </c>
      <c r="F7">
        <v>353</v>
      </c>
      <c r="G7">
        <v>336</v>
      </c>
      <c r="H7">
        <v>385</v>
      </c>
      <c r="I7">
        <v>361</v>
      </c>
      <c r="J7">
        <v>354</v>
      </c>
      <c r="K7">
        <v>345</v>
      </c>
      <c r="L7">
        <v>353</v>
      </c>
      <c r="M7">
        <v>362</v>
      </c>
      <c r="N7">
        <v>382</v>
      </c>
      <c r="O7">
        <v>335</v>
      </c>
      <c r="P7">
        <v>339</v>
      </c>
      <c r="Q7">
        <v>328</v>
      </c>
      <c r="R7">
        <v>322</v>
      </c>
      <c r="S7">
        <v>331</v>
      </c>
      <c r="T7">
        <v>305</v>
      </c>
      <c r="U7">
        <v>339</v>
      </c>
      <c r="V7">
        <v>342</v>
      </c>
      <c r="W7">
        <v>317</v>
      </c>
      <c r="X7">
        <v>313</v>
      </c>
      <c r="Y7">
        <v>312</v>
      </c>
      <c r="Z7">
        <v>354</v>
      </c>
      <c r="AA7">
        <v>297</v>
      </c>
      <c r="AB7">
        <v>293</v>
      </c>
      <c r="AC7">
        <v>299</v>
      </c>
      <c r="AD7">
        <v>311</v>
      </c>
      <c r="AE7">
        <v>0</v>
      </c>
      <c r="AF7">
        <v>0</v>
      </c>
      <c r="AG7">
        <v>0</v>
      </c>
      <c r="AH7">
        <v>44</v>
      </c>
      <c r="AI7">
        <v>51</v>
      </c>
      <c r="AJ7">
        <v>55</v>
      </c>
      <c r="AK7">
        <v>52</v>
      </c>
      <c r="AL7">
        <v>64</v>
      </c>
      <c r="AM7">
        <v>56</v>
      </c>
      <c r="AN7">
        <v>78</v>
      </c>
      <c r="AO7">
        <v>71</v>
      </c>
      <c r="AP7">
        <v>71</v>
      </c>
      <c r="AQ7">
        <v>81</v>
      </c>
      <c r="AR7">
        <v>83</v>
      </c>
      <c r="AS7">
        <v>74</v>
      </c>
      <c r="AT7">
        <v>82</v>
      </c>
      <c r="AU7">
        <v>87</v>
      </c>
      <c r="AV7">
        <v>78</v>
      </c>
      <c r="AW7">
        <v>87</v>
      </c>
      <c r="AX7">
        <v>89</v>
      </c>
      <c r="AY7">
        <v>119</v>
      </c>
      <c r="AZ7">
        <v>115</v>
      </c>
      <c r="BA7">
        <v>113</v>
      </c>
      <c r="BB7">
        <v>107</v>
      </c>
      <c r="BC7">
        <v>116</v>
      </c>
      <c r="BD7">
        <v>105</v>
      </c>
      <c r="BE7">
        <v>119</v>
      </c>
      <c r="BF7">
        <v>122</v>
      </c>
      <c r="BG7">
        <v>0</v>
      </c>
      <c r="BH7">
        <v>0</v>
      </c>
      <c r="BI7">
        <v>0</v>
      </c>
      <c r="BJ7">
        <v>177</v>
      </c>
      <c r="BK7">
        <v>179</v>
      </c>
      <c r="BL7">
        <v>173</v>
      </c>
      <c r="BM7">
        <v>165</v>
      </c>
      <c r="BN7">
        <v>162</v>
      </c>
      <c r="BO7">
        <v>189</v>
      </c>
      <c r="BP7">
        <v>159</v>
      </c>
      <c r="BQ7">
        <v>157</v>
      </c>
      <c r="BR7">
        <v>145</v>
      </c>
      <c r="BS7">
        <v>165</v>
      </c>
      <c r="BT7">
        <v>164</v>
      </c>
      <c r="BU7">
        <v>177</v>
      </c>
      <c r="BV7">
        <v>163</v>
      </c>
      <c r="BW7">
        <v>159</v>
      </c>
      <c r="BX7">
        <v>171</v>
      </c>
      <c r="BY7">
        <v>179</v>
      </c>
      <c r="BZ7">
        <v>150</v>
      </c>
      <c r="CA7">
        <v>165</v>
      </c>
      <c r="CB7">
        <v>157</v>
      </c>
      <c r="CC7">
        <v>157</v>
      </c>
      <c r="CD7">
        <v>180</v>
      </c>
      <c r="CE7">
        <v>155</v>
      </c>
      <c r="CF7">
        <v>158</v>
      </c>
      <c r="CG7">
        <v>144</v>
      </c>
      <c r="CH7">
        <v>153</v>
      </c>
      <c r="CI7">
        <v>0</v>
      </c>
      <c r="CJ7">
        <v>0</v>
      </c>
      <c r="CK7">
        <v>0</v>
      </c>
      <c r="CL7">
        <v>42</v>
      </c>
      <c r="CM7">
        <v>41</v>
      </c>
      <c r="CN7">
        <v>56</v>
      </c>
      <c r="CO7">
        <v>42</v>
      </c>
      <c r="CP7">
        <v>46</v>
      </c>
      <c r="CQ7">
        <v>48</v>
      </c>
      <c r="CR7">
        <v>51</v>
      </c>
      <c r="CS7">
        <v>48</v>
      </c>
      <c r="CT7">
        <v>47</v>
      </c>
      <c r="CU7">
        <v>44</v>
      </c>
      <c r="CV7">
        <v>54</v>
      </c>
      <c r="CW7">
        <v>57</v>
      </c>
      <c r="CX7">
        <v>51</v>
      </c>
      <c r="CY7">
        <v>62</v>
      </c>
      <c r="CZ7">
        <v>48</v>
      </c>
      <c r="DA7">
        <v>48</v>
      </c>
      <c r="DB7">
        <v>67</v>
      </c>
      <c r="DC7">
        <v>52</v>
      </c>
      <c r="DD7">
        <v>49</v>
      </c>
      <c r="DE7">
        <v>51</v>
      </c>
      <c r="DF7">
        <v>62</v>
      </c>
      <c r="DG7">
        <v>61</v>
      </c>
      <c r="DH7">
        <v>50</v>
      </c>
      <c r="DI7">
        <v>50</v>
      </c>
      <c r="DJ7">
        <v>56</v>
      </c>
      <c r="DK7">
        <v>0</v>
      </c>
      <c r="DL7">
        <v>0</v>
      </c>
      <c r="DM7">
        <v>0</v>
      </c>
      <c r="DN7">
        <v>3</v>
      </c>
      <c r="DO7">
        <v>5</v>
      </c>
      <c r="DP7">
        <v>2</v>
      </c>
      <c r="DQ7">
        <v>2</v>
      </c>
      <c r="DR7">
        <v>3</v>
      </c>
      <c r="DS7">
        <v>3</v>
      </c>
      <c r="DT7">
        <v>3</v>
      </c>
      <c r="DU7">
        <v>7</v>
      </c>
      <c r="DV7">
        <v>11</v>
      </c>
      <c r="DW7">
        <v>11</v>
      </c>
      <c r="DX7">
        <v>7</v>
      </c>
      <c r="DY7">
        <v>4</v>
      </c>
      <c r="DZ7">
        <v>11</v>
      </c>
      <c r="EA7">
        <v>7</v>
      </c>
      <c r="EB7">
        <v>13</v>
      </c>
      <c r="EC7">
        <v>15</v>
      </c>
      <c r="ED7">
        <v>5</v>
      </c>
      <c r="EE7">
        <v>15</v>
      </c>
      <c r="EF7">
        <v>12</v>
      </c>
      <c r="EG7">
        <v>7</v>
      </c>
      <c r="EH7">
        <v>10</v>
      </c>
      <c r="EI7">
        <v>19</v>
      </c>
      <c r="EJ7">
        <v>10</v>
      </c>
      <c r="EK7">
        <v>13</v>
      </c>
      <c r="EL7">
        <v>9</v>
      </c>
      <c r="EM7">
        <v>0</v>
      </c>
      <c r="EN7">
        <v>0</v>
      </c>
      <c r="EO7">
        <v>0</v>
      </c>
      <c r="EP7">
        <v>20</v>
      </c>
      <c r="EQ7">
        <v>30</v>
      </c>
      <c r="ER7">
        <v>30</v>
      </c>
      <c r="ES7">
        <v>5</v>
      </c>
      <c r="ET7">
        <v>5</v>
      </c>
      <c r="EU7">
        <v>25</v>
      </c>
      <c r="EV7">
        <v>15</v>
      </c>
      <c r="EW7">
        <v>5</v>
      </c>
      <c r="EX7">
        <v>30</v>
      </c>
      <c r="EY7">
        <v>45</v>
      </c>
      <c r="EZ7">
        <v>65</v>
      </c>
      <c r="FA7">
        <v>30</v>
      </c>
      <c r="FB7">
        <v>30</v>
      </c>
      <c r="FC7">
        <v>45</v>
      </c>
      <c r="FD7">
        <v>35</v>
      </c>
      <c r="FE7">
        <v>75</v>
      </c>
      <c r="FF7">
        <v>80</v>
      </c>
      <c r="FG7">
        <v>15</v>
      </c>
      <c r="FH7">
        <v>70</v>
      </c>
      <c r="FI7">
        <v>90</v>
      </c>
      <c r="FJ7">
        <v>20</v>
      </c>
      <c r="FK7">
        <v>65</v>
      </c>
      <c r="FL7">
        <v>75</v>
      </c>
      <c r="FM7">
        <v>55</v>
      </c>
      <c r="FN7">
        <v>60</v>
      </c>
      <c r="FO7">
        <v>0</v>
      </c>
      <c r="FP7">
        <v>0</v>
      </c>
      <c r="FQ7">
        <v>4546</v>
      </c>
      <c r="FR7">
        <v>4816</v>
      </c>
      <c r="FS7">
        <v>5140</v>
      </c>
      <c r="FT7">
        <v>5417</v>
      </c>
      <c r="FU7">
        <v>5705</v>
      </c>
      <c r="FV7">
        <v>5899</v>
      </c>
      <c r="FW7">
        <v>6079</v>
      </c>
      <c r="FX7">
        <v>6221</v>
      </c>
      <c r="FY7">
        <v>6344</v>
      </c>
      <c r="FZ7">
        <v>6429</v>
      </c>
      <c r="GA7">
        <v>6527</v>
      </c>
      <c r="GB7">
        <v>6583</v>
      </c>
      <c r="GC7">
        <v>6678</v>
      </c>
      <c r="GD7">
        <v>6785</v>
      </c>
      <c r="GE7">
        <v>6795</v>
      </c>
      <c r="GF7">
        <v>6922</v>
      </c>
      <c r="GG7">
        <v>6979</v>
      </c>
      <c r="GH7">
        <v>7063</v>
      </c>
      <c r="GI7">
        <v>7086</v>
      </c>
      <c r="GJ7">
        <v>7089</v>
      </c>
      <c r="GK7">
        <v>7117</v>
      </c>
      <c r="GL7">
        <v>7162</v>
      </c>
      <c r="GM7">
        <v>7212</v>
      </c>
      <c r="GN7">
        <v>7243</v>
      </c>
      <c r="GO7">
        <v>7294</v>
      </c>
      <c r="GP7">
        <v>7371</v>
      </c>
      <c r="GQ7">
        <v>0</v>
      </c>
      <c r="GR7">
        <v>0</v>
      </c>
      <c r="GS7">
        <v>755</v>
      </c>
      <c r="GT7">
        <v>860</v>
      </c>
      <c r="GU7">
        <v>959</v>
      </c>
      <c r="GV7">
        <v>1062</v>
      </c>
      <c r="GW7">
        <v>1181</v>
      </c>
      <c r="GX7">
        <v>1290</v>
      </c>
      <c r="GY7">
        <v>1419</v>
      </c>
      <c r="GZ7">
        <v>1530</v>
      </c>
      <c r="HA7">
        <v>1663</v>
      </c>
      <c r="HB7">
        <v>1791</v>
      </c>
      <c r="HC7">
        <v>1894</v>
      </c>
      <c r="HD7">
        <v>2008</v>
      </c>
      <c r="HE7">
        <v>2120</v>
      </c>
      <c r="HF7">
        <v>2220</v>
      </c>
      <c r="HG7">
        <v>2343</v>
      </c>
      <c r="HH7">
        <v>2428</v>
      </c>
      <c r="HI7">
        <v>2522</v>
      </c>
      <c r="HJ7">
        <v>2590</v>
      </c>
      <c r="HK7">
        <v>2681</v>
      </c>
      <c r="HL7">
        <v>2751</v>
      </c>
      <c r="HM7">
        <v>2824</v>
      </c>
      <c r="HN7">
        <v>2916</v>
      </c>
      <c r="HO7">
        <v>2959</v>
      </c>
      <c r="HP7">
        <v>3053</v>
      </c>
      <c r="HQ7">
        <v>3079</v>
      </c>
      <c r="HR7">
        <v>3128</v>
      </c>
      <c r="HS7">
        <v>0</v>
      </c>
      <c r="HT7">
        <v>0</v>
      </c>
      <c r="HU7">
        <v>109</v>
      </c>
      <c r="HV7">
        <v>110</v>
      </c>
      <c r="HW7">
        <v>124</v>
      </c>
      <c r="HX7">
        <v>130</v>
      </c>
      <c r="HY7">
        <v>134</v>
      </c>
      <c r="HZ7">
        <v>147</v>
      </c>
      <c r="IA7">
        <v>150</v>
      </c>
      <c r="IB7">
        <v>164</v>
      </c>
      <c r="IC7">
        <v>173</v>
      </c>
      <c r="ID7">
        <v>172</v>
      </c>
      <c r="IE7">
        <v>188</v>
      </c>
      <c r="IF7">
        <v>200</v>
      </c>
      <c r="IG7">
        <v>209</v>
      </c>
      <c r="IH7">
        <v>222</v>
      </c>
      <c r="II7">
        <v>233</v>
      </c>
      <c r="IJ7">
        <v>252</v>
      </c>
      <c r="IK7">
        <v>259</v>
      </c>
      <c r="IL7">
        <v>270</v>
      </c>
      <c r="IM7">
        <v>282</v>
      </c>
      <c r="IN7">
        <v>301</v>
      </c>
      <c r="IO7">
        <v>305</v>
      </c>
      <c r="IP7">
        <v>315</v>
      </c>
      <c r="IQ7">
        <v>332</v>
      </c>
      <c r="IR7">
        <v>347</v>
      </c>
      <c r="IS7">
        <v>370</v>
      </c>
      <c r="IT7">
        <v>378</v>
      </c>
      <c r="IU7">
        <v>0</v>
      </c>
      <c r="IV7">
        <v>0</v>
      </c>
      <c r="IW7">
        <v>4</v>
      </c>
      <c r="IX7">
        <v>2</v>
      </c>
      <c r="IY7">
        <v>5</v>
      </c>
      <c r="IZ7">
        <v>9</v>
      </c>
      <c r="JA7">
        <v>9</v>
      </c>
      <c r="JB7">
        <v>5</v>
      </c>
      <c r="JC7">
        <v>9</v>
      </c>
      <c r="JD7">
        <v>11</v>
      </c>
      <c r="JE7">
        <v>8</v>
      </c>
      <c r="JF7">
        <v>13</v>
      </c>
      <c r="JG7">
        <v>6</v>
      </c>
      <c r="JH7">
        <v>9</v>
      </c>
      <c r="JI7">
        <v>9</v>
      </c>
      <c r="JJ7">
        <v>4</v>
      </c>
      <c r="JK7">
        <v>3</v>
      </c>
      <c r="JL7">
        <v>7</v>
      </c>
      <c r="JM7">
        <v>13</v>
      </c>
      <c r="JN7">
        <v>12</v>
      </c>
      <c r="JO7">
        <v>11</v>
      </c>
      <c r="JP7">
        <v>8</v>
      </c>
      <c r="JQ7">
        <v>12</v>
      </c>
      <c r="JR7">
        <v>17</v>
      </c>
      <c r="JS7">
        <v>14</v>
      </c>
      <c r="JT7">
        <v>15</v>
      </c>
      <c r="JU7">
        <v>14</v>
      </c>
      <c r="JV7">
        <v>22</v>
      </c>
      <c r="JW7">
        <v>0</v>
      </c>
      <c r="JX7">
        <v>0</v>
      </c>
      <c r="JY7">
        <v>0</v>
      </c>
      <c r="JZ7">
        <v>9</v>
      </c>
      <c r="KA7">
        <v>12</v>
      </c>
      <c r="KB7">
        <v>23</v>
      </c>
      <c r="KC7">
        <v>32</v>
      </c>
      <c r="KD7">
        <v>47</v>
      </c>
      <c r="KE7">
        <v>58</v>
      </c>
      <c r="KF7">
        <v>71</v>
      </c>
      <c r="KG7">
        <v>94</v>
      </c>
      <c r="KH7">
        <v>113</v>
      </c>
      <c r="KI7">
        <v>129</v>
      </c>
      <c r="KJ7">
        <v>146</v>
      </c>
      <c r="KK7">
        <v>159</v>
      </c>
      <c r="KL7">
        <v>176</v>
      </c>
      <c r="KM7">
        <v>198</v>
      </c>
      <c r="KN7">
        <v>222</v>
      </c>
      <c r="KO7">
        <v>239</v>
      </c>
      <c r="KP7">
        <v>266</v>
      </c>
      <c r="KQ7">
        <v>289</v>
      </c>
      <c r="KR7">
        <v>316</v>
      </c>
      <c r="KS7">
        <v>346</v>
      </c>
      <c r="KT7">
        <v>361</v>
      </c>
      <c r="KU7">
        <v>390</v>
      </c>
      <c r="KV7">
        <v>412</v>
      </c>
      <c r="KW7">
        <v>435</v>
      </c>
      <c r="KX7">
        <v>460</v>
      </c>
      <c r="KY7">
        <v>0</v>
      </c>
      <c r="KZ7">
        <v>0</v>
      </c>
      <c r="LA7">
        <v>0</v>
      </c>
      <c r="LB7">
        <v>203</v>
      </c>
      <c r="LC7">
        <v>391</v>
      </c>
      <c r="LD7">
        <v>578</v>
      </c>
      <c r="LE7">
        <v>766</v>
      </c>
      <c r="LF7">
        <v>949</v>
      </c>
      <c r="LG7">
        <v>1133</v>
      </c>
      <c r="LH7">
        <v>1326</v>
      </c>
      <c r="LI7">
        <v>1497</v>
      </c>
      <c r="LJ7">
        <v>1662</v>
      </c>
      <c r="LK7">
        <v>1854</v>
      </c>
      <c r="LL7">
        <v>2012</v>
      </c>
      <c r="LM7">
        <v>2205</v>
      </c>
      <c r="LN7">
        <v>2358</v>
      </c>
      <c r="LO7">
        <v>2519</v>
      </c>
      <c r="LP7">
        <v>2662</v>
      </c>
      <c r="LQ7">
        <v>2818</v>
      </c>
      <c r="LR7">
        <v>2988</v>
      </c>
      <c r="LS7">
        <v>3162</v>
      </c>
      <c r="LT7">
        <v>3325</v>
      </c>
      <c r="LU7">
        <v>3488</v>
      </c>
      <c r="LV7">
        <v>3643</v>
      </c>
      <c r="LW7">
        <v>3812</v>
      </c>
      <c r="LX7">
        <v>3960</v>
      </c>
      <c r="LY7">
        <v>4140</v>
      </c>
      <c r="LZ7">
        <v>4299</v>
      </c>
      <c r="MA7">
        <v>0</v>
      </c>
      <c r="MB7">
        <v>0</v>
      </c>
      <c r="MC7">
        <v>1435</v>
      </c>
      <c r="MD7">
        <v>1467</v>
      </c>
      <c r="ME7">
        <v>1490</v>
      </c>
      <c r="MF7">
        <v>1520</v>
      </c>
      <c r="MG7">
        <v>1542</v>
      </c>
      <c r="MH7">
        <v>1568</v>
      </c>
      <c r="MI7">
        <v>1640</v>
      </c>
      <c r="MJ7">
        <v>1672</v>
      </c>
      <c r="MK7">
        <v>1710</v>
      </c>
      <c r="ML7">
        <v>1725</v>
      </c>
      <c r="MM7">
        <v>1745</v>
      </c>
      <c r="MN7">
        <v>1789</v>
      </c>
      <c r="MO7">
        <v>1837</v>
      </c>
      <c r="MP7">
        <v>1869</v>
      </c>
      <c r="MQ7">
        <v>1897</v>
      </c>
      <c r="MR7">
        <v>1950</v>
      </c>
      <c r="MS7">
        <v>1992</v>
      </c>
      <c r="MT7">
        <v>2029</v>
      </c>
      <c r="MU7">
        <v>2072</v>
      </c>
      <c r="MV7">
        <v>2127</v>
      </c>
      <c r="MW7">
        <v>2183</v>
      </c>
      <c r="MX7">
        <v>2240</v>
      </c>
      <c r="MY7">
        <v>2269</v>
      </c>
      <c r="MZ7">
        <v>2328</v>
      </c>
      <c r="NA7">
        <v>2360</v>
      </c>
      <c r="NB7">
        <v>2401</v>
      </c>
      <c r="NC7">
        <v>0</v>
      </c>
      <c r="ND7">
        <v>0</v>
      </c>
      <c r="NE7">
        <v>0</v>
      </c>
      <c r="NF7">
        <v>22</v>
      </c>
      <c r="NG7">
        <v>53</v>
      </c>
      <c r="NH7">
        <v>86</v>
      </c>
      <c r="NI7">
        <v>127</v>
      </c>
      <c r="NJ7">
        <v>166</v>
      </c>
      <c r="NK7">
        <v>205</v>
      </c>
      <c r="NL7">
        <v>249</v>
      </c>
      <c r="NM7">
        <v>293</v>
      </c>
      <c r="NN7">
        <v>341</v>
      </c>
      <c r="NO7">
        <v>388</v>
      </c>
      <c r="NP7">
        <v>430</v>
      </c>
      <c r="NQ7">
        <v>477</v>
      </c>
      <c r="NR7">
        <v>522</v>
      </c>
      <c r="NS7">
        <v>583</v>
      </c>
      <c r="NT7">
        <v>633</v>
      </c>
      <c r="NU7">
        <v>689</v>
      </c>
      <c r="NV7">
        <v>746</v>
      </c>
      <c r="NW7">
        <v>807</v>
      </c>
      <c r="NX7">
        <v>861</v>
      </c>
      <c r="NY7">
        <v>922</v>
      </c>
      <c r="NZ7">
        <v>986</v>
      </c>
      <c r="OA7">
        <v>1059</v>
      </c>
      <c r="OB7">
        <v>1126</v>
      </c>
      <c r="OC7">
        <v>1204</v>
      </c>
      <c r="OD7">
        <v>1282</v>
      </c>
      <c r="OE7">
        <v>0</v>
      </c>
      <c r="OF7">
        <v>0</v>
      </c>
      <c r="OG7">
        <v>2132</v>
      </c>
      <c r="OH7">
        <v>2132</v>
      </c>
      <c r="OI7">
        <v>2165</v>
      </c>
      <c r="OJ7">
        <v>2204</v>
      </c>
      <c r="OK7">
        <v>2282</v>
      </c>
      <c r="OL7">
        <v>2336</v>
      </c>
      <c r="OM7">
        <v>2399</v>
      </c>
      <c r="ON7">
        <v>2432</v>
      </c>
      <c r="OO7">
        <v>2493</v>
      </c>
      <c r="OP7">
        <v>2514</v>
      </c>
      <c r="OQ7">
        <v>2579</v>
      </c>
      <c r="OR7">
        <v>2628</v>
      </c>
      <c r="OS7">
        <v>2665</v>
      </c>
      <c r="OT7">
        <v>2714</v>
      </c>
      <c r="OU7">
        <v>2769</v>
      </c>
      <c r="OV7">
        <v>2811</v>
      </c>
      <c r="OW7">
        <v>2855</v>
      </c>
      <c r="OX7">
        <v>2904</v>
      </c>
      <c r="OY7">
        <v>2973</v>
      </c>
      <c r="OZ7">
        <v>2993</v>
      </c>
      <c r="PA7">
        <v>3023</v>
      </c>
      <c r="PB7">
        <v>3051</v>
      </c>
      <c r="PC7">
        <v>3093</v>
      </c>
      <c r="PD7">
        <v>3152</v>
      </c>
      <c r="PE7">
        <v>3198</v>
      </c>
      <c r="PF7">
        <v>3227</v>
      </c>
      <c r="PG7">
        <v>0</v>
      </c>
      <c r="PH7">
        <v>0</v>
      </c>
      <c r="PI7">
        <v>0</v>
      </c>
      <c r="PJ7">
        <v>77</v>
      </c>
      <c r="PK7">
        <v>135</v>
      </c>
      <c r="PL7">
        <v>222</v>
      </c>
      <c r="PM7">
        <v>276</v>
      </c>
      <c r="PN7">
        <v>348</v>
      </c>
      <c r="PO7">
        <v>408</v>
      </c>
      <c r="PP7">
        <v>493</v>
      </c>
      <c r="PQ7">
        <v>574</v>
      </c>
      <c r="PR7">
        <v>657</v>
      </c>
      <c r="PS7">
        <v>745</v>
      </c>
      <c r="PT7">
        <v>835</v>
      </c>
      <c r="PU7">
        <v>926</v>
      </c>
      <c r="PV7">
        <v>1018</v>
      </c>
      <c r="PW7">
        <v>1098</v>
      </c>
      <c r="PX7">
        <v>1191</v>
      </c>
      <c r="PY7">
        <v>1285</v>
      </c>
      <c r="PZ7">
        <v>1372</v>
      </c>
      <c r="QA7">
        <v>1464</v>
      </c>
      <c r="QB7">
        <v>1577</v>
      </c>
      <c r="QC7">
        <v>1687</v>
      </c>
      <c r="QD7">
        <v>1795</v>
      </c>
      <c r="QE7">
        <v>1913</v>
      </c>
      <c r="QF7">
        <v>2014</v>
      </c>
      <c r="QG7">
        <v>2122</v>
      </c>
      <c r="QH7">
        <v>2240</v>
      </c>
      <c r="QI7">
        <v>0</v>
      </c>
      <c r="QJ7">
        <v>0</v>
      </c>
      <c r="QK7">
        <v>7297</v>
      </c>
      <c r="QL7">
        <v>7823</v>
      </c>
      <c r="QM7">
        <v>8101</v>
      </c>
      <c r="QN7">
        <v>8262</v>
      </c>
      <c r="QO7">
        <v>8419</v>
      </c>
      <c r="QP7">
        <v>8533</v>
      </c>
      <c r="QQ7">
        <v>8519</v>
      </c>
      <c r="QR7">
        <v>8519</v>
      </c>
      <c r="QS7">
        <v>8606</v>
      </c>
      <c r="QT7">
        <v>8655</v>
      </c>
      <c r="QU7">
        <v>8610</v>
      </c>
      <c r="QV7">
        <v>8604</v>
      </c>
      <c r="QW7">
        <v>8602</v>
      </c>
      <c r="QX7">
        <v>8664</v>
      </c>
      <c r="QY7">
        <v>8722</v>
      </c>
      <c r="QZ7">
        <v>8731</v>
      </c>
      <c r="RA7">
        <v>8750</v>
      </c>
      <c r="RB7">
        <v>8820</v>
      </c>
      <c r="RC7">
        <v>8873</v>
      </c>
      <c r="RD7">
        <v>8909</v>
      </c>
      <c r="RE7">
        <v>8910</v>
      </c>
      <c r="RF7">
        <v>8870</v>
      </c>
      <c r="RG7">
        <v>8850</v>
      </c>
      <c r="RH7">
        <v>8883</v>
      </c>
      <c r="RI7">
        <v>8938</v>
      </c>
      <c r="RJ7">
        <v>8966</v>
      </c>
      <c r="RK7">
        <v>0</v>
      </c>
      <c r="RL7">
        <v>0</v>
      </c>
      <c r="RM7">
        <v>8450</v>
      </c>
      <c r="RN7">
        <v>8570</v>
      </c>
      <c r="RO7">
        <v>8696</v>
      </c>
      <c r="RP7">
        <v>8808</v>
      </c>
      <c r="RQ7">
        <v>8955</v>
      </c>
      <c r="RR7">
        <v>9067</v>
      </c>
      <c r="RS7">
        <v>9185</v>
      </c>
      <c r="RT7">
        <v>9314</v>
      </c>
      <c r="RU7">
        <v>9390</v>
      </c>
      <c r="RV7">
        <v>9444</v>
      </c>
      <c r="RW7">
        <v>9538</v>
      </c>
      <c r="RX7">
        <v>9647</v>
      </c>
      <c r="RY7">
        <v>9749</v>
      </c>
      <c r="RZ7">
        <v>9811</v>
      </c>
      <c r="SA7">
        <v>9878</v>
      </c>
      <c r="SB7">
        <v>9974</v>
      </c>
      <c r="SC7">
        <v>10042</v>
      </c>
      <c r="SD7">
        <v>10108</v>
      </c>
      <c r="SE7">
        <v>10127</v>
      </c>
      <c r="SF7">
        <v>10152</v>
      </c>
      <c r="SG7">
        <v>10221</v>
      </c>
      <c r="SH7">
        <v>10282</v>
      </c>
      <c r="SI7">
        <v>10324</v>
      </c>
      <c r="SJ7">
        <v>10346</v>
      </c>
      <c r="SK7">
        <v>10360</v>
      </c>
      <c r="SL7">
        <v>10380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762180.56539999996</v>
      </c>
      <c r="SU7">
        <v>762560.65399999998</v>
      </c>
      <c r="SV7">
        <v>757644.06649999996</v>
      </c>
      <c r="SW7">
        <v>750120.39679999999</v>
      </c>
      <c r="SX7">
        <v>738029.97569999995</v>
      </c>
      <c r="SY7">
        <v>727456.3909</v>
      </c>
      <c r="SZ7">
        <v>712327.94339999999</v>
      </c>
      <c r="TA7">
        <v>701560.80260000005</v>
      </c>
      <c r="TB7">
        <v>692040.52800000005</v>
      </c>
      <c r="TC7">
        <v>672874.25690000004</v>
      </c>
      <c r="TD7">
        <v>665485.84499999997</v>
      </c>
      <c r="TE7">
        <v>651423.16910000006</v>
      </c>
      <c r="TF7">
        <v>640061.91159999999</v>
      </c>
      <c r="TG7">
        <v>623442.92570000002</v>
      </c>
      <c r="TH7">
        <v>605540.6531</v>
      </c>
      <c r="TI7">
        <v>590225.6372</v>
      </c>
      <c r="TJ7">
        <v>576657.83330000006</v>
      </c>
      <c r="TK7">
        <v>563770.53300000005</v>
      </c>
      <c r="TL7">
        <v>549702.75679999997</v>
      </c>
      <c r="TM7">
        <v>537449.87230000005</v>
      </c>
      <c r="TN7">
        <v>527304.39549999998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191796.12539999999</v>
      </c>
      <c r="TW7">
        <v>204830.81349999999</v>
      </c>
      <c r="TX7">
        <v>214420.89300000001</v>
      </c>
      <c r="TY7">
        <v>226271.93669999999</v>
      </c>
      <c r="TZ7">
        <v>236590.2298</v>
      </c>
      <c r="UA7">
        <v>242909.20360000001</v>
      </c>
      <c r="UB7">
        <v>250029.05489999999</v>
      </c>
      <c r="UC7">
        <v>256286.30929999999</v>
      </c>
      <c r="UD7">
        <v>260558.53030000001</v>
      </c>
      <c r="UE7">
        <v>266985.32160000002</v>
      </c>
      <c r="UF7">
        <v>268612.70750000002</v>
      </c>
      <c r="UG7">
        <v>270885.48180000001</v>
      </c>
      <c r="UH7">
        <v>270086.69260000001</v>
      </c>
      <c r="UI7">
        <v>271433.22820000001</v>
      </c>
      <c r="UJ7">
        <v>270408.0171</v>
      </c>
      <c r="UK7">
        <v>269498.55499999999</v>
      </c>
      <c r="UL7">
        <v>270173.06109999999</v>
      </c>
      <c r="UM7">
        <v>266171.93650000001</v>
      </c>
      <c r="UN7">
        <v>266628.68979999999</v>
      </c>
      <c r="UO7">
        <v>261067.33660000001</v>
      </c>
      <c r="UP7">
        <v>257497.11600000001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279930.05619999999</v>
      </c>
      <c r="UY7">
        <v>277323.21789999999</v>
      </c>
      <c r="UZ7">
        <v>294375.4546</v>
      </c>
      <c r="VA7">
        <v>301485.6361</v>
      </c>
      <c r="VB7">
        <v>291012.5675</v>
      </c>
      <c r="VC7">
        <v>308818.93599999999</v>
      </c>
      <c r="VD7">
        <v>318961.9252</v>
      </c>
      <c r="VE7">
        <v>323607.00180000003</v>
      </c>
      <c r="VF7">
        <v>333723.9485</v>
      </c>
      <c r="VG7">
        <v>340058.07750000001</v>
      </c>
      <c r="VH7">
        <v>357075.85950000002</v>
      </c>
      <c r="VI7">
        <v>356305.4693</v>
      </c>
      <c r="VJ7">
        <v>360619.54759999999</v>
      </c>
      <c r="VK7">
        <v>365676.77970000001</v>
      </c>
      <c r="VL7">
        <v>378946.1911</v>
      </c>
      <c r="VM7">
        <v>372798.07860000001</v>
      </c>
      <c r="VN7">
        <v>373806.7635</v>
      </c>
      <c r="VO7">
        <v>382505.3027</v>
      </c>
      <c r="VP7">
        <v>388142.8824</v>
      </c>
      <c r="VQ7">
        <v>401815.4682</v>
      </c>
      <c r="VR7">
        <v>398546.96130000002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86729.811419999998</v>
      </c>
      <c r="WA7">
        <v>151566.66070000001</v>
      </c>
      <c r="WB7">
        <v>179852.56400000001</v>
      </c>
      <c r="WC7">
        <v>126992.1017</v>
      </c>
      <c r="WD7">
        <v>200351.61670000001</v>
      </c>
      <c r="WE7">
        <v>89776.676640000005</v>
      </c>
      <c r="WF7">
        <v>130742.73299999999</v>
      </c>
      <c r="WG7">
        <v>126934.6922</v>
      </c>
      <c r="WH7">
        <v>54772.251219999998</v>
      </c>
      <c r="WI7">
        <v>39882.707199999997</v>
      </c>
      <c r="WJ7">
        <v>90349.174889999995</v>
      </c>
      <c r="WK7">
        <v>162904.19880000001</v>
      </c>
      <c r="WL7">
        <v>145993.30739999999</v>
      </c>
      <c r="WM7">
        <v>129929.3189</v>
      </c>
      <c r="WN7">
        <v>91741.796199999997</v>
      </c>
      <c r="WO7">
        <v>133604.5576</v>
      </c>
      <c r="WP7">
        <v>183760.3138</v>
      </c>
      <c r="WQ7">
        <v>146924.29430000001</v>
      </c>
      <c r="WR7">
        <v>152833.87059999999</v>
      </c>
      <c r="WS7">
        <v>138490.23879999999</v>
      </c>
      <c r="WT7">
        <v>211288.85250000001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19200000</v>
      </c>
      <c r="ZG7">
        <v>19500000</v>
      </c>
      <c r="ZH7">
        <v>19300000</v>
      </c>
      <c r="ZI7">
        <v>19200000</v>
      </c>
      <c r="ZJ7">
        <v>18800000</v>
      </c>
      <c r="ZK7">
        <v>18400000</v>
      </c>
      <c r="ZL7">
        <v>18300000</v>
      </c>
      <c r="ZM7">
        <v>18300000</v>
      </c>
      <c r="ZN7">
        <v>18100000</v>
      </c>
      <c r="ZO7">
        <v>17800000</v>
      </c>
      <c r="ZP7">
        <v>17800000</v>
      </c>
      <c r="ZQ7">
        <v>17600000</v>
      </c>
      <c r="ZR7">
        <v>17400000</v>
      </c>
      <c r="ZS7">
        <v>17300000</v>
      </c>
      <c r="ZT7">
        <v>17200000</v>
      </c>
      <c r="ZU7">
        <v>17200000</v>
      </c>
      <c r="ZV7">
        <v>17100000</v>
      </c>
      <c r="ZW7">
        <v>16800000</v>
      </c>
      <c r="ZX7">
        <v>16700000</v>
      </c>
      <c r="ZY7">
        <v>16500000</v>
      </c>
      <c r="ZZ7">
        <v>16300000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28900000</v>
      </c>
      <c r="ABK7">
        <v>28800000</v>
      </c>
      <c r="ABL7">
        <v>28400000</v>
      </c>
      <c r="ABM7">
        <v>28200000</v>
      </c>
      <c r="ABN7">
        <v>27600000</v>
      </c>
      <c r="ABO7">
        <v>27500000</v>
      </c>
      <c r="ABP7">
        <v>27200000</v>
      </c>
      <c r="ABQ7">
        <v>26800000</v>
      </c>
      <c r="ABR7">
        <v>26500000</v>
      </c>
      <c r="ABS7">
        <v>26300000</v>
      </c>
      <c r="ABT7">
        <v>25900000</v>
      </c>
      <c r="ABU7">
        <v>25500000</v>
      </c>
      <c r="ABV7">
        <v>25200000</v>
      </c>
      <c r="ABW7">
        <v>25100000</v>
      </c>
      <c r="ABX7">
        <v>24500000</v>
      </c>
      <c r="ABY7">
        <v>24000000</v>
      </c>
      <c r="ABZ7">
        <v>23500000</v>
      </c>
      <c r="ACA7">
        <v>23200000</v>
      </c>
      <c r="ACB7">
        <v>22900000</v>
      </c>
      <c r="ACC7">
        <v>22600000</v>
      </c>
      <c r="ACD7">
        <v>22100000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2450000</v>
      </c>
      <c r="ADO7">
        <v>2380000</v>
      </c>
      <c r="ADP7">
        <v>2310000</v>
      </c>
      <c r="ADQ7">
        <v>2260000</v>
      </c>
      <c r="ADR7">
        <v>2210000</v>
      </c>
      <c r="ADS7">
        <v>2130000</v>
      </c>
      <c r="ADT7">
        <v>2070000</v>
      </c>
      <c r="ADU7">
        <v>2010000</v>
      </c>
      <c r="ADV7">
        <v>1960000</v>
      </c>
      <c r="ADW7">
        <v>1920000</v>
      </c>
      <c r="ADX7">
        <v>1870000</v>
      </c>
      <c r="ADY7">
        <v>1820000</v>
      </c>
      <c r="ADZ7">
        <v>1780000</v>
      </c>
      <c r="AEA7">
        <v>1740000</v>
      </c>
      <c r="AEB7">
        <v>1690000</v>
      </c>
      <c r="AEC7">
        <v>1640000</v>
      </c>
      <c r="AED7">
        <v>1590000</v>
      </c>
      <c r="AEE7">
        <v>1540000</v>
      </c>
      <c r="AEF7">
        <v>1500000</v>
      </c>
      <c r="AEG7">
        <v>1460000</v>
      </c>
      <c r="AEH7">
        <v>1430000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3340000</v>
      </c>
      <c r="AEQ7">
        <v>3280000</v>
      </c>
      <c r="AER7">
        <v>3230000</v>
      </c>
      <c r="AES7">
        <v>3160000</v>
      </c>
      <c r="AET7">
        <v>3090000</v>
      </c>
      <c r="AEU7">
        <v>3030000</v>
      </c>
      <c r="AEV7">
        <v>2970000</v>
      </c>
      <c r="AEW7">
        <v>2920000</v>
      </c>
      <c r="AEX7">
        <v>2850000</v>
      </c>
      <c r="AEY7">
        <v>2790000</v>
      </c>
      <c r="AEZ7">
        <v>2730000</v>
      </c>
      <c r="AFA7">
        <v>2670000</v>
      </c>
      <c r="AFB7">
        <v>2610000</v>
      </c>
      <c r="AFC7">
        <v>2540000</v>
      </c>
      <c r="AFD7">
        <v>2470000</v>
      </c>
      <c r="AFE7">
        <v>2410000</v>
      </c>
      <c r="AFF7">
        <v>2360000</v>
      </c>
      <c r="AFG7">
        <v>2300000</v>
      </c>
      <c r="AFH7">
        <v>2240000</v>
      </c>
      <c r="AFI7">
        <v>2170000</v>
      </c>
      <c r="AFJ7">
        <v>2110000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116.5387437</v>
      </c>
      <c r="AGU7">
        <v>124.45885250000001</v>
      </c>
      <c r="AGV7">
        <v>130.28595580000001</v>
      </c>
      <c r="AGW7">
        <v>137.4868611</v>
      </c>
      <c r="AGX7">
        <v>143.75643980000001</v>
      </c>
      <c r="AGY7">
        <v>147.59596099999999</v>
      </c>
      <c r="AGZ7">
        <v>151.9221095</v>
      </c>
      <c r="AHA7">
        <v>155.72412879999999</v>
      </c>
      <c r="AHB7">
        <v>158.32000640000001</v>
      </c>
      <c r="AHC7">
        <v>162.22503929999999</v>
      </c>
      <c r="AHD7">
        <v>163.21386799999999</v>
      </c>
      <c r="AHE7">
        <v>164.59484610000001</v>
      </c>
      <c r="AHF7">
        <v>164.10948759999999</v>
      </c>
      <c r="AHG7">
        <v>164.92766660000001</v>
      </c>
      <c r="AHH7">
        <v>164.3047301</v>
      </c>
      <c r="AHI7">
        <v>163.7521247</v>
      </c>
      <c r="AHJ7">
        <v>164.1619666</v>
      </c>
      <c r="AHK7">
        <v>161.73081199999999</v>
      </c>
      <c r="AHL7">
        <v>162.0083435</v>
      </c>
      <c r="AHM7">
        <v>158.62916609999999</v>
      </c>
      <c r="AHN7">
        <v>156.45983649999999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26.38416479</v>
      </c>
      <c r="AHW7">
        <v>26.13846324</v>
      </c>
      <c r="AHX7">
        <v>27.74568266</v>
      </c>
      <c r="AHY7">
        <v>28.41583649</v>
      </c>
      <c r="AHZ7">
        <v>27.428721459999998</v>
      </c>
      <c r="AIA7">
        <v>29.107019829999999</v>
      </c>
      <c r="AIB7">
        <v>30.063023999999999</v>
      </c>
      <c r="AIC7">
        <v>30.500835030000001</v>
      </c>
      <c r="AID7">
        <v>31.454384610000002</v>
      </c>
      <c r="AIE7">
        <v>32.051393400000002</v>
      </c>
      <c r="AIF7">
        <v>33.655365379999999</v>
      </c>
      <c r="AIG7">
        <v>33.582754020000003</v>
      </c>
      <c r="AIH7">
        <v>33.989367559999998</v>
      </c>
      <c r="AII7">
        <v>34.466025360000003</v>
      </c>
      <c r="AIJ7">
        <v>35.716703279999997</v>
      </c>
      <c r="AIK7">
        <v>35.137227039999999</v>
      </c>
      <c r="AIL7">
        <v>35.232298319999998</v>
      </c>
      <c r="AIM7">
        <v>36.052159170000003</v>
      </c>
      <c r="AIN7">
        <v>36.583516289999999</v>
      </c>
      <c r="AIO7">
        <v>37.872194479999997</v>
      </c>
      <c r="AIP7">
        <v>37.564128869999998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1.893327271</v>
      </c>
      <c r="AIY7">
        <v>3.3087272699999999</v>
      </c>
      <c r="AIZ7">
        <v>3.926213588</v>
      </c>
      <c r="AJA7">
        <v>2.7722602570000001</v>
      </c>
      <c r="AJB7">
        <v>4.3737115700000002</v>
      </c>
      <c r="AJC7">
        <v>1.959840883</v>
      </c>
      <c r="AJD7">
        <v>2.854137208</v>
      </c>
      <c r="AJE7">
        <v>2.7710069979999998</v>
      </c>
      <c r="AJF7">
        <v>1.1956880249999999</v>
      </c>
      <c r="AJG7">
        <v>0.87064662000000004</v>
      </c>
      <c r="AJH7">
        <v>1.9723386220000001</v>
      </c>
      <c r="AJI7">
        <v>3.5562277510000002</v>
      </c>
      <c r="AJJ7">
        <v>3.187059971</v>
      </c>
      <c r="AJK7">
        <v>2.8363802329999999</v>
      </c>
      <c r="AJL7">
        <v>2.002739794</v>
      </c>
      <c r="AJM7">
        <v>2.9166113500000002</v>
      </c>
      <c r="AJN7">
        <v>4.0115204650000003</v>
      </c>
      <c r="AJO7">
        <v>3.2073835819999998</v>
      </c>
      <c r="AJP7">
        <v>3.3363906879999998</v>
      </c>
      <c r="AJQ7">
        <v>3.0232666429999999</v>
      </c>
      <c r="AJR7">
        <v>4.61247338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235.61948409999999</v>
      </c>
      <c r="AKA7">
        <v>162.8661663</v>
      </c>
      <c r="AKB7">
        <v>168.2404439</v>
      </c>
      <c r="AKC7">
        <v>318.37306100000001</v>
      </c>
      <c r="AKD7">
        <v>261.85943209999999</v>
      </c>
      <c r="AKE7">
        <v>252.70319280000001</v>
      </c>
      <c r="AKF7">
        <v>241.74221299999999</v>
      </c>
      <c r="AKG7">
        <v>186.3859961</v>
      </c>
      <c r="AKH7">
        <v>185.0833021</v>
      </c>
      <c r="AKI7">
        <v>235.32475719999999</v>
      </c>
      <c r="AKJ7">
        <v>349.4749344</v>
      </c>
      <c r="AKK7">
        <v>175.86826550000001</v>
      </c>
      <c r="AKL7">
        <v>326.72851400000002</v>
      </c>
      <c r="AKM7">
        <v>266.56530179999999</v>
      </c>
      <c r="AKN7">
        <v>292.46454670000003</v>
      </c>
      <c r="AKO7">
        <v>309.2043218</v>
      </c>
      <c r="AKP7">
        <v>131.6034635</v>
      </c>
      <c r="AKQ7">
        <v>266.14080360000003</v>
      </c>
      <c r="AKR7">
        <v>191.35292910000001</v>
      </c>
      <c r="AKS7">
        <v>149.03373500000001</v>
      </c>
      <c r="AKT7">
        <v>230.3266577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85.653550679999995</v>
      </c>
      <c r="AME7">
        <v>86.977302800000004</v>
      </c>
      <c r="AMF7">
        <v>86.091670780000001</v>
      </c>
      <c r="AMG7">
        <v>85.483786080000002</v>
      </c>
      <c r="AMH7">
        <v>83.721984320000004</v>
      </c>
      <c r="AMI7">
        <v>82.225897079999996</v>
      </c>
      <c r="AMJ7">
        <v>81.843897889999994</v>
      </c>
      <c r="AMK7">
        <v>81.592059579999997</v>
      </c>
      <c r="AML7">
        <v>80.595504149999996</v>
      </c>
      <c r="AMM7">
        <v>79.420317900000001</v>
      </c>
      <c r="AMN7">
        <v>79.261388650000001</v>
      </c>
      <c r="AMO7">
        <v>78.610249530000004</v>
      </c>
      <c r="AMP7">
        <v>77.738232690000004</v>
      </c>
      <c r="AMQ7">
        <v>77.073510859999999</v>
      </c>
      <c r="AMR7">
        <v>76.814933080000003</v>
      </c>
      <c r="AMS7">
        <v>76.541096179999997</v>
      </c>
      <c r="AMT7">
        <v>76.252087149999994</v>
      </c>
      <c r="AMU7">
        <v>74.989591610000005</v>
      </c>
      <c r="AMV7">
        <v>74.698562409999994</v>
      </c>
      <c r="AMW7">
        <v>73.519754149999997</v>
      </c>
      <c r="AMX7">
        <v>72.618450600000003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196.878613</v>
      </c>
      <c r="ANG7">
        <v>253.27541249999999</v>
      </c>
      <c r="ANH7">
        <v>276.95112810000001</v>
      </c>
      <c r="ANI7">
        <v>240.08457569999999</v>
      </c>
      <c r="ANJ7">
        <v>249.76730900000001</v>
      </c>
      <c r="ANK7">
        <v>276.51030179999998</v>
      </c>
      <c r="ANL7">
        <v>219.80690519999999</v>
      </c>
      <c r="ANM7">
        <v>203.10937269999999</v>
      </c>
      <c r="ANN7">
        <v>208.82691929999999</v>
      </c>
      <c r="ANO7">
        <v>270.81067330000002</v>
      </c>
      <c r="ANP7">
        <v>270.05984530000001</v>
      </c>
      <c r="ANQ7">
        <v>251.5941134</v>
      </c>
      <c r="ANR7">
        <v>220.1300478</v>
      </c>
      <c r="ANS7">
        <v>201.83696660000001</v>
      </c>
      <c r="ANT7">
        <v>262.3698589</v>
      </c>
      <c r="ANU7">
        <v>227.78013730000001</v>
      </c>
      <c r="ANV7">
        <v>223.80668729999999</v>
      </c>
      <c r="ANW7">
        <v>263.2681364</v>
      </c>
      <c r="ANX7">
        <v>222.1960698</v>
      </c>
      <c r="ANY7">
        <v>240.12226630000001</v>
      </c>
      <c r="ANZ7">
        <v>253.68880540000001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73.213724330000005</v>
      </c>
      <c r="AOI7">
        <v>72.99828961</v>
      </c>
      <c r="AOJ7">
        <v>71.847023770000007</v>
      </c>
      <c r="AOK7">
        <v>71.503988190000001</v>
      </c>
      <c r="AOL7">
        <v>70.006124459999995</v>
      </c>
      <c r="AOM7">
        <v>69.724415109999995</v>
      </c>
      <c r="AON7">
        <v>68.979759189999996</v>
      </c>
      <c r="AOO7">
        <v>67.913529510000004</v>
      </c>
      <c r="AOP7">
        <v>67.147787429999994</v>
      </c>
      <c r="AOQ7">
        <v>66.513162030000004</v>
      </c>
      <c r="AOR7">
        <v>65.555368020000003</v>
      </c>
      <c r="AOS7">
        <v>64.642225819999993</v>
      </c>
      <c r="AOT7">
        <v>63.836574830000004</v>
      </c>
      <c r="AOU7">
        <v>63.44985724</v>
      </c>
      <c r="AOV7">
        <v>62.016211509999998</v>
      </c>
      <c r="AOW7">
        <v>60.813421409999997</v>
      </c>
      <c r="AOX7">
        <v>59.589024180000003</v>
      </c>
      <c r="AOY7">
        <v>58.649830489999999</v>
      </c>
      <c r="AOZ7">
        <v>58.027762559999999</v>
      </c>
      <c r="APA7">
        <v>57.159819830000004</v>
      </c>
      <c r="APB7">
        <v>55.998208409999997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719.5505445</v>
      </c>
      <c r="APK7">
        <v>626.37934089999999</v>
      </c>
      <c r="APL7">
        <v>774.64460150000002</v>
      </c>
      <c r="APM7">
        <v>759.50847550000003</v>
      </c>
      <c r="APN7">
        <v>734.14574210000001</v>
      </c>
      <c r="APO7">
        <v>745.10868010000002</v>
      </c>
      <c r="APP7">
        <v>784.96719940000003</v>
      </c>
      <c r="APQ7">
        <v>766.48889540000005</v>
      </c>
      <c r="APR7">
        <v>599.04247109999994</v>
      </c>
      <c r="APS7">
        <v>587.32966039999997</v>
      </c>
      <c r="APT7">
        <v>706.42919370000004</v>
      </c>
      <c r="APU7">
        <v>667.91709170000001</v>
      </c>
      <c r="APV7">
        <v>594.22227320000002</v>
      </c>
      <c r="APW7">
        <v>646.69197080000004</v>
      </c>
      <c r="APX7">
        <v>727.03297710000004</v>
      </c>
      <c r="APY7">
        <v>636.21463749999998</v>
      </c>
      <c r="APZ7">
        <v>643.67123809999998</v>
      </c>
      <c r="AQA7">
        <v>633.15849230000003</v>
      </c>
      <c r="AQB7">
        <v>525.15541410000003</v>
      </c>
      <c r="AQC7">
        <v>586.68881650000003</v>
      </c>
      <c r="AQD7">
        <v>610.84373719999996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67.299549119999995</v>
      </c>
      <c r="ARO7">
        <v>66.189709469999997</v>
      </c>
      <c r="ARP7">
        <v>65.164388329999994</v>
      </c>
      <c r="ARQ7">
        <v>63.782635020000001</v>
      </c>
      <c r="ARR7">
        <v>62.28100594</v>
      </c>
      <c r="ARS7">
        <v>61.06884883</v>
      </c>
      <c r="ART7">
        <v>59.967710629999999</v>
      </c>
      <c r="ARU7">
        <v>58.836663430000002</v>
      </c>
      <c r="ARV7">
        <v>57.486255</v>
      </c>
      <c r="ARW7">
        <v>56.193041379999997</v>
      </c>
      <c r="ARX7">
        <v>55.086560380000002</v>
      </c>
      <c r="ARY7">
        <v>53.846723750000002</v>
      </c>
      <c r="ARZ7">
        <v>52.621966729999997</v>
      </c>
      <c r="ASA7">
        <v>51.185320590000003</v>
      </c>
      <c r="ASB7">
        <v>49.817164210000001</v>
      </c>
      <c r="ASC7">
        <v>48.694908779999999</v>
      </c>
      <c r="ASD7">
        <v>47.55876224</v>
      </c>
      <c r="ASE7">
        <v>46.362165699999998</v>
      </c>
      <c r="ASF7">
        <v>45.107729589999998</v>
      </c>
      <c r="ASG7">
        <v>43.853173269999999</v>
      </c>
      <c r="ASH7">
        <v>42.658089230000002</v>
      </c>
    </row>
    <row r="8" spans="1:1178" x14ac:dyDescent="0.25">
      <c r="A8">
        <v>4</v>
      </c>
      <c r="B8">
        <v>22400</v>
      </c>
      <c r="C8">
        <v>0</v>
      </c>
      <c r="D8">
        <v>0</v>
      </c>
      <c r="E8">
        <v>0</v>
      </c>
      <c r="F8">
        <v>236</v>
      </c>
      <c r="G8">
        <v>271</v>
      </c>
      <c r="H8">
        <v>266</v>
      </c>
      <c r="I8">
        <v>241</v>
      </c>
      <c r="J8">
        <v>278</v>
      </c>
      <c r="K8">
        <v>325</v>
      </c>
      <c r="L8">
        <v>271</v>
      </c>
      <c r="M8">
        <v>292</v>
      </c>
      <c r="N8">
        <v>314</v>
      </c>
      <c r="O8">
        <v>283</v>
      </c>
      <c r="P8">
        <v>300</v>
      </c>
      <c r="Q8">
        <v>292</v>
      </c>
      <c r="R8">
        <v>303</v>
      </c>
      <c r="S8">
        <v>278</v>
      </c>
      <c r="T8">
        <v>302</v>
      </c>
      <c r="U8">
        <v>294</v>
      </c>
      <c r="V8">
        <v>264</v>
      </c>
      <c r="W8">
        <v>280</v>
      </c>
      <c r="X8">
        <v>329</v>
      </c>
      <c r="Y8">
        <v>264</v>
      </c>
      <c r="Z8">
        <v>319</v>
      </c>
      <c r="AA8">
        <v>275</v>
      </c>
      <c r="AB8">
        <v>286</v>
      </c>
      <c r="AC8">
        <v>276</v>
      </c>
      <c r="AD8">
        <v>300</v>
      </c>
      <c r="AE8">
        <v>0</v>
      </c>
      <c r="AF8">
        <v>0</v>
      </c>
      <c r="AG8">
        <v>0</v>
      </c>
      <c r="AH8">
        <v>64</v>
      </c>
      <c r="AI8">
        <v>55</v>
      </c>
      <c r="AJ8">
        <v>60</v>
      </c>
      <c r="AK8">
        <v>90</v>
      </c>
      <c r="AL8">
        <v>86</v>
      </c>
      <c r="AM8">
        <v>74</v>
      </c>
      <c r="AN8">
        <v>81</v>
      </c>
      <c r="AO8">
        <v>91</v>
      </c>
      <c r="AP8">
        <v>86</v>
      </c>
      <c r="AQ8">
        <v>101</v>
      </c>
      <c r="AR8">
        <v>110</v>
      </c>
      <c r="AS8">
        <v>110</v>
      </c>
      <c r="AT8">
        <v>108</v>
      </c>
      <c r="AU8">
        <v>98</v>
      </c>
      <c r="AV8">
        <v>110</v>
      </c>
      <c r="AW8">
        <v>132</v>
      </c>
      <c r="AX8">
        <v>121</v>
      </c>
      <c r="AY8">
        <v>130</v>
      </c>
      <c r="AZ8">
        <v>124</v>
      </c>
      <c r="BA8">
        <v>136</v>
      </c>
      <c r="BB8">
        <v>128</v>
      </c>
      <c r="BC8">
        <v>162</v>
      </c>
      <c r="BD8">
        <v>167</v>
      </c>
      <c r="BE8">
        <v>142</v>
      </c>
      <c r="BF8">
        <v>140</v>
      </c>
      <c r="BG8">
        <v>0</v>
      </c>
      <c r="BH8">
        <v>0</v>
      </c>
      <c r="BI8">
        <v>0</v>
      </c>
      <c r="BJ8">
        <v>160</v>
      </c>
      <c r="BK8">
        <v>185</v>
      </c>
      <c r="BL8">
        <v>153</v>
      </c>
      <c r="BM8">
        <v>152</v>
      </c>
      <c r="BN8">
        <v>158</v>
      </c>
      <c r="BO8">
        <v>179</v>
      </c>
      <c r="BP8">
        <v>180</v>
      </c>
      <c r="BQ8">
        <v>183</v>
      </c>
      <c r="BR8">
        <v>163</v>
      </c>
      <c r="BS8">
        <v>162</v>
      </c>
      <c r="BT8">
        <v>165</v>
      </c>
      <c r="BU8">
        <v>169</v>
      </c>
      <c r="BV8">
        <v>197</v>
      </c>
      <c r="BW8">
        <v>191</v>
      </c>
      <c r="BX8">
        <v>213</v>
      </c>
      <c r="BY8">
        <v>181</v>
      </c>
      <c r="BZ8">
        <v>189</v>
      </c>
      <c r="CA8">
        <v>188</v>
      </c>
      <c r="CB8">
        <v>192</v>
      </c>
      <c r="CC8">
        <v>213</v>
      </c>
      <c r="CD8">
        <v>217</v>
      </c>
      <c r="CE8">
        <v>206</v>
      </c>
      <c r="CF8">
        <v>198</v>
      </c>
      <c r="CG8">
        <v>195</v>
      </c>
      <c r="CH8">
        <v>213</v>
      </c>
      <c r="CI8">
        <v>0</v>
      </c>
      <c r="CJ8">
        <v>0</v>
      </c>
      <c r="CK8">
        <v>0</v>
      </c>
      <c r="CL8">
        <v>33</v>
      </c>
      <c r="CM8">
        <v>35</v>
      </c>
      <c r="CN8">
        <v>30</v>
      </c>
      <c r="CO8">
        <v>39</v>
      </c>
      <c r="CP8">
        <v>28</v>
      </c>
      <c r="CQ8">
        <v>40</v>
      </c>
      <c r="CR8">
        <v>36</v>
      </c>
      <c r="CS8">
        <v>29</v>
      </c>
      <c r="CT8">
        <v>37</v>
      </c>
      <c r="CU8">
        <v>35</v>
      </c>
      <c r="CV8">
        <v>40</v>
      </c>
      <c r="CW8">
        <v>34</v>
      </c>
      <c r="CX8">
        <v>41</v>
      </c>
      <c r="CY8">
        <v>34</v>
      </c>
      <c r="CZ8">
        <v>42</v>
      </c>
      <c r="DA8">
        <v>37</v>
      </c>
      <c r="DB8">
        <v>43</v>
      </c>
      <c r="DC8">
        <v>49</v>
      </c>
      <c r="DD8">
        <v>41</v>
      </c>
      <c r="DE8">
        <v>37</v>
      </c>
      <c r="DF8">
        <v>45</v>
      </c>
      <c r="DG8">
        <v>42</v>
      </c>
      <c r="DH8">
        <v>35</v>
      </c>
      <c r="DI8">
        <v>53</v>
      </c>
      <c r="DJ8">
        <v>48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2</v>
      </c>
      <c r="DR8">
        <v>3</v>
      </c>
      <c r="DS8">
        <v>2</v>
      </c>
      <c r="DT8">
        <v>2</v>
      </c>
      <c r="DU8">
        <v>7</v>
      </c>
      <c r="DV8">
        <v>2</v>
      </c>
      <c r="DW8">
        <v>6</v>
      </c>
      <c r="DX8">
        <v>2</v>
      </c>
      <c r="DY8">
        <v>1</v>
      </c>
      <c r="DZ8">
        <v>3</v>
      </c>
      <c r="EA8">
        <v>5</v>
      </c>
      <c r="EB8">
        <v>6</v>
      </c>
      <c r="EC8">
        <v>5</v>
      </c>
      <c r="ED8">
        <v>6</v>
      </c>
      <c r="EE8">
        <v>4</v>
      </c>
      <c r="EF8">
        <v>6</v>
      </c>
      <c r="EG8">
        <v>6</v>
      </c>
      <c r="EH8">
        <v>12</v>
      </c>
      <c r="EI8">
        <v>13</v>
      </c>
      <c r="EJ8">
        <v>9</v>
      </c>
      <c r="EK8">
        <v>12</v>
      </c>
      <c r="EL8">
        <v>7</v>
      </c>
      <c r="EM8">
        <v>0</v>
      </c>
      <c r="EN8">
        <v>0</v>
      </c>
      <c r="EO8">
        <v>0</v>
      </c>
      <c r="EP8">
        <v>5</v>
      </c>
      <c r="EQ8">
        <v>0</v>
      </c>
      <c r="ER8">
        <v>5</v>
      </c>
      <c r="ES8">
        <v>10</v>
      </c>
      <c r="ET8">
        <v>5</v>
      </c>
      <c r="EU8">
        <v>10</v>
      </c>
      <c r="EV8">
        <v>0</v>
      </c>
      <c r="EW8">
        <v>15</v>
      </c>
      <c r="EX8">
        <v>30</v>
      </c>
      <c r="EY8">
        <v>5</v>
      </c>
      <c r="EZ8">
        <v>30</v>
      </c>
      <c r="FA8">
        <v>5</v>
      </c>
      <c r="FB8">
        <v>10</v>
      </c>
      <c r="FC8">
        <v>15</v>
      </c>
      <c r="FD8">
        <v>10</v>
      </c>
      <c r="FE8">
        <v>40</v>
      </c>
      <c r="FF8">
        <v>20</v>
      </c>
      <c r="FG8">
        <v>25</v>
      </c>
      <c r="FH8">
        <v>15</v>
      </c>
      <c r="FI8">
        <v>20</v>
      </c>
      <c r="FJ8">
        <v>20</v>
      </c>
      <c r="FK8">
        <v>40</v>
      </c>
      <c r="FL8">
        <v>80</v>
      </c>
      <c r="FM8">
        <v>45</v>
      </c>
      <c r="FN8">
        <v>30</v>
      </c>
      <c r="FO8">
        <v>0</v>
      </c>
      <c r="FP8">
        <v>0</v>
      </c>
      <c r="FQ8">
        <v>8145</v>
      </c>
      <c r="FR8">
        <v>8110</v>
      </c>
      <c r="FS8">
        <v>8070</v>
      </c>
      <c r="FT8">
        <v>8041</v>
      </c>
      <c r="FU8">
        <v>8016</v>
      </c>
      <c r="FV8">
        <v>8039</v>
      </c>
      <c r="FW8">
        <v>8042</v>
      </c>
      <c r="FX8">
        <v>8021</v>
      </c>
      <c r="FY8">
        <v>7967</v>
      </c>
      <c r="FZ8">
        <v>7943</v>
      </c>
      <c r="GA8">
        <v>7885</v>
      </c>
      <c r="GB8">
        <v>7837</v>
      </c>
      <c r="GC8">
        <v>7812</v>
      </c>
      <c r="GD8">
        <v>7795</v>
      </c>
      <c r="GE8">
        <v>7721</v>
      </c>
      <c r="GF8">
        <v>7725</v>
      </c>
      <c r="GG8">
        <v>7689</v>
      </c>
      <c r="GH8">
        <v>7698</v>
      </c>
      <c r="GI8">
        <v>7685</v>
      </c>
      <c r="GJ8">
        <v>7622</v>
      </c>
      <c r="GK8">
        <v>7577</v>
      </c>
      <c r="GL8">
        <v>7533</v>
      </c>
      <c r="GM8">
        <v>7459</v>
      </c>
      <c r="GN8">
        <v>7430</v>
      </c>
      <c r="GO8">
        <v>7342</v>
      </c>
      <c r="GP8">
        <v>7269</v>
      </c>
      <c r="GQ8">
        <v>0</v>
      </c>
      <c r="GR8">
        <v>0</v>
      </c>
      <c r="GS8">
        <v>841</v>
      </c>
      <c r="GT8">
        <v>1088</v>
      </c>
      <c r="GU8">
        <v>1331</v>
      </c>
      <c r="GV8">
        <v>1554</v>
      </c>
      <c r="GW8">
        <v>1773</v>
      </c>
      <c r="GX8">
        <v>1934</v>
      </c>
      <c r="GY8">
        <v>2120</v>
      </c>
      <c r="GZ8">
        <v>2267</v>
      </c>
      <c r="HA8">
        <v>2417</v>
      </c>
      <c r="HB8">
        <v>2532</v>
      </c>
      <c r="HC8">
        <v>2682</v>
      </c>
      <c r="HD8">
        <v>2860</v>
      </c>
      <c r="HE8">
        <v>2951</v>
      </c>
      <c r="HF8">
        <v>3054</v>
      </c>
      <c r="HG8">
        <v>3159</v>
      </c>
      <c r="HH8">
        <v>3240</v>
      </c>
      <c r="HI8">
        <v>3334</v>
      </c>
      <c r="HJ8">
        <v>3374</v>
      </c>
      <c r="HK8">
        <v>3417</v>
      </c>
      <c r="HL8">
        <v>3479</v>
      </c>
      <c r="HM8">
        <v>3522</v>
      </c>
      <c r="HN8">
        <v>3543</v>
      </c>
      <c r="HO8">
        <v>3569</v>
      </c>
      <c r="HP8">
        <v>3633</v>
      </c>
      <c r="HQ8">
        <v>3696</v>
      </c>
      <c r="HR8">
        <v>3679</v>
      </c>
      <c r="HS8">
        <v>0</v>
      </c>
      <c r="HT8">
        <v>0</v>
      </c>
      <c r="HU8">
        <v>82</v>
      </c>
      <c r="HV8">
        <v>93</v>
      </c>
      <c r="HW8">
        <v>110</v>
      </c>
      <c r="HX8">
        <v>121</v>
      </c>
      <c r="HY8">
        <v>138</v>
      </c>
      <c r="HZ8">
        <v>155</v>
      </c>
      <c r="IA8">
        <v>172</v>
      </c>
      <c r="IB8">
        <v>189</v>
      </c>
      <c r="IC8">
        <v>222</v>
      </c>
      <c r="ID8">
        <v>241</v>
      </c>
      <c r="IE8">
        <v>261</v>
      </c>
      <c r="IF8">
        <v>272</v>
      </c>
      <c r="IG8">
        <v>307</v>
      </c>
      <c r="IH8">
        <v>321</v>
      </c>
      <c r="II8">
        <v>358</v>
      </c>
      <c r="IJ8">
        <v>366</v>
      </c>
      <c r="IK8">
        <v>363</v>
      </c>
      <c r="IL8">
        <v>375</v>
      </c>
      <c r="IM8">
        <v>388</v>
      </c>
      <c r="IN8">
        <v>414</v>
      </c>
      <c r="IO8">
        <v>430</v>
      </c>
      <c r="IP8">
        <v>443</v>
      </c>
      <c r="IQ8">
        <v>446</v>
      </c>
      <c r="IR8">
        <v>440</v>
      </c>
      <c r="IS8">
        <v>441</v>
      </c>
      <c r="IT8">
        <v>474</v>
      </c>
      <c r="IU8">
        <v>0</v>
      </c>
      <c r="IV8">
        <v>0</v>
      </c>
      <c r="IW8">
        <v>8</v>
      </c>
      <c r="IX8">
        <v>7</v>
      </c>
      <c r="IY8">
        <v>6</v>
      </c>
      <c r="IZ8">
        <v>2</v>
      </c>
      <c r="JA8">
        <v>3</v>
      </c>
      <c r="JB8">
        <v>6</v>
      </c>
      <c r="JC8">
        <v>4</v>
      </c>
      <c r="JD8">
        <v>5</v>
      </c>
      <c r="JE8">
        <v>11</v>
      </c>
      <c r="JF8">
        <v>16</v>
      </c>
      <c r="JG8">
        <v>18</v>
      </c>
      <c r="JH8">
        <v>12</v>
      </c>
      <c r="JI8">
        <v>10</v>
      </c>
      <c r="JJ8">
        <v>16</v>
      </c>
      <c r="JK8">
        <v>13</v>
      </c>
      <c r="JL8">
        <v>19</v>
      </c>
      <c r="JM8">
        <v>19</v>
      </c>
      <c r="JN8">
        <v>8</v>
      </c>
      <c r="JO8">
        <v>20</v>
      </c>
      <c r="JP8">
        <v>19</v>
      </c>
      <c r="JQ8">
        <v>8</v>
      </c>
      <c r="JR8">
        <v>15</v>
      </c>
      <c r="JS8">
        <v>21</v>
      </c>
      <c r="JT8">
        <v>16</v>
      </c>
      <c r="JU8">
        <v>18</v>
      </c>
      <c r="JV8">
        <v>15</v>
      </c>
      <c r="JW8">
        <v>0</v>
      </c>
      <c r="JX8">
        <v>0</v>
      </c>
      <c r="JY8">
        <v>0</v>
      </c>
      <c r="JZ8">
        <v>13</v>
      </c>
      <c r="KA8">
        <v>29</v>
      </c>
      <c r="KB8">
        <v>44</v>
      </c>
      <c r="KC8">
        <v>57</v>
      </c>
      <c r="KD8">
        <v>77</v>
      </c>
      <c r="KE8">
        <v>103</v>
      </c>
      <c r="KF8">
        <v>125</v>
      </c>
      <c r="KG8">
        <v>142</v>
      </c>
      <c r="KH8">
        <v>171</v>
      </c>
      <c r="KI8">
        <v>205</v>
      </c>
      <c r="KJ8">
        <v>249</v>
      </c>
      <c r="KK8">
        <v>279</v>
      </c>
      <c r="KL8">
        <v>309</v>
      </c>
      <c r="KM8">
        <v>349</v>
      </c>
      <c r="KN8">
        <v>391</v>
      </c>
      <c r="KO8">
        <v>437</v>
      </c>
      <c r="KP8">
        <v>483</v>
      </c>
      <c r="KQ8">
        <v>524</v>
      </c>
      <c r="KR8">
        <v>571</v>
      </c>
      <c r="KS8">
        <v>622</v>
      </c>
      <c r="KT8">
        <v>664</v>
      </c>
      <c r="KU8">
        <v>714</v>
      </c>
      <c r="KV8">
        <v>770</v>
      </c>
      <c r="KW8">
        <v>822</v>
      </c>
      <c r="KX8">
        <v>873</v>
      </c>
      <c r="KY8">
        <v>0</v>
      </c>
      <c r="KZ8">
        <v>0</v>
      </c>
      <c r="LA8">
        <v>0</v>
      </c>
      <c r="LB8">
        <v>210</v>
      </c>
      <c r="LC8">
        <v>441</v>
      </c>
      <c r="LD8">
        <v>650</v>
      </c>
      <c r="LE8">
        <v>870</v>
      </c>
      <c r="LF8">
        <v>1104</v>
      </c>
      <c r="LG8">
        <v>1331</v>
      </c>
      <c r="LH8">
        <v>1577</v>
      </c>
      <c r="LI8">
        <v>1780</v>
      </c>
      <c r="LJ8">
        <v>2000</v>
      </c>
      <c r="LK8">
        <v>2227</v>
      </c>
      <c r="LL8">
        <v>2429</v>
      </c>
      <c r="LM8">
        <v>2656</v>
      </c>
      <c r="LN8">
        <v>2854</v>
      </c>
      <c r="LO8">
        <v>3125</v>
      </c>
      <c r="LP8">
        <v>3354</v>
      </c>
      <c r="LQ8">
        <v>3561</v>
      </c>
      <c r="LR8">
        <v>3818</v>
      </c>
      <c r="LS8">
        <v>4035</v>
      </c>
      <c r="LT8">
        <v>4263</v>
      </c>
      <c r="LU8">
        <v>4499</v>
      </c>
      <c r="LV8">
        <v>4719</v>
      </c>
      <c r="LW8">
        <v>4964</v>
      </c>
      <c r="LX8">
        <v>5199</v>
      </c>
      <c r="LY8">
        <v>5411</v>
      </c>
      <c r="LZ8">
        <v>5666</v>
      </c>
      <c r="MA8">
        <v>0</v>
      </c>
      <c r="MB8">
        <v>0</v>
      </c>
      <c r="MC8">
        <v>1492</v>
      </c>
      <c r="MD8">
        <v>1578</v>
      </c>
      <c r="ME8">
        <v>1655</v>
      </c>
      <c r="MF8">
        <v>1690</v>
      </c>
      <c r="MG8">
        <v>1733</v>
      </c>
      <c r="MH8">
        <v>1779</v>
      </c>
      <c r="MI8">
        <v>1848</v>
      </c>
      <c r="MJ8">
        <v>1877</v>
      </c>
      <c r="MK8">
        <v>1907</v>
      </c>
      <c r="ML8">
        <v>1917</v>
      </c>
      <c r="MM8">
        <v>1964</v>
      </c>
      <c r="MN8">
        <v>1988</v>
      </c>
      <c r="MO8">
        <v>2020</v>
      </c>
      <c r="MP8">
        <v>2052</v>
      </c>
      <c r="MQ8">
        <v>2041</v>
      </c>
      <c r="MR8">
        <v>2072</v>
      </c>
      <c r="MS8">
        <v>2110</v>
      </c>
      <c r="MT8">
        <v>2088</v>
      </c>
      <c r="MU8">
        <v>2098</v>
      </c>
      <c r="MV8">
        <v>2092</v>
      </c>
      <c r="MW8">
        <v>2094</v>
      </c>
      <c r="MX8">
        <v>2098</v>
      </c>
      <c r="MY8">
        <v>2065</v>
      </c>
      <c r="MZ8">
        <v>2059</v>
      </c>
      <c r="NA8">
        <v>2042</v>
      </c>
      <c r="NB8">
        <v>2018</v>
      </c>
      <c r="NC8">
        <v>0</v>
      </c>
      <c r="ND8">
        <v>0</v>
      </c>
      <c r="NE8">
        <v>0</v>
      </c>
      <c r="NF8">
        <v>42</v>
      </c>
      <c r="NG8">
        <v>83</v>
      </c>
      <c r="NH8">
        <v>139</v>
      </c>
      <c r="NI8">
        <v>181</v>
      </c>
      <c r="NJ8">
        <v>227</v>
      </c>
      <c r="NK8">
        <v>275</v>
      </c>
      <c r="NL8">
        <v>326</v>
      </c>
      <c r="NM8">
        <v>374</v>
      </c>
      <c r="NN8">
        <v>421</v>
      </c>
      <c r="NO8">
        <v>465</v>
      </c>
      <c r="NP8">
        <v>519</v>
      </c>
      <c r="NQ8">
        <v>576</v>
      </c>
      <c r="NR8">
        <v>627</v>
      </c>
      <c r="NS8">
        <v>689</v>
      </c>
      <c r="NT8">
        <v>737</v>
      </c>
      <c r="NU8">
        <v>785</v>
      </c>
      <c r="NV8">
        <v>852</v>
      </c>
      <c r="NW8">
        <v>904</v>
      </c>
      <c r="NX8">
        <v>953</v>
      </c>
      <c r="NY8">
        <v>1004</v>
      </c>
      <c r="NZ8">
        <v>1066</v>
      </c>
      <c r="OA8">
        <v>1127</v>
      </c>
      <c r="OB8">
        <v>1177</v>
      </c>
      <c r="OC8">
        <v>1227</v>
      </c>
      <c r="OD8">
        <v>1283</v>
      </c>
      <c r="OE8">
        <v>0</v>
      </c>
      <c r="OF8">
        <v>0</v>
      </c>
      <c r="OG8">
        <v>2041</v>
      </c>
      <c r="OH8">
        <v>2311</v>
      </c>
      <c r="OI8">
        <v>2539</v>
      </c>
      <c r="OJ8">
        <v>2812</v>
      </c>
      <c r="OK8">
        <v>3072</v>
      </c>
      <c r="OL8">
        <v>3305</v>
      </c>
      <c r="OM8">
        <v>3522</v>
      </c>
      <c r="ON8">
        <v>3717</v>
      </c>
      <c r="OO8">
        <v>3928</v>
      </c>
      <c r="OP8">
        <v>4158</v>
      </c>
      <c r="OQ8">
        <v>4323</v>
      </c>
      <c r="OR8">
        <v>4485</v>
      </c>
      <c r="OS8">
        <v>4642</v>
      </c>
      <c r="OT8">
        <v>4804</v>
      </c>
      <c r="OU8">
        <v>4916</v>
      </c>
      <c r="OV8">
        <v>5038</v>
      </c>
      <c r="OW8">
        <v>5196</v>
      </c>
      <c r="OX8">
        <v>5325</v>
      </c>
      <c r="OY8">
        <v>5408</v>
      </c>
      <c r="OZ8">
        <v>5485</v>
      </c>
      <c r="PA8">
        <v>5560</v>
      </c>
      <c r="PB8">
        <v>5683</v>
      </c>
      <c r="PC8">
        <v>5710</v>
      </c>
      <c r="PD8">
        <v>5776</v>
      </c>
      <c r="PE8">
        <v>5836</v>
      </c>
      <c r="PF8">
        <v>5879</v>
      </c>
      <c r="PG8">
        <v>0</v>
      </c>
      <c r="PH8">
        <v>0</v>
      </c>
      <c r="PI8">
        <v>0</v>
      </c>
      <c r="PJ8">
        <v>44</v>
      </c>
      <c r="PK8">
        <v>95</v>
      </c>
      <c r="PL8">
        <v>150</v>
      </c>
      <c r="PM8">
        <v>202</v>
      </c>
      <c r="PN8">
        <v>266</v>
      </c>
      <c r="PO8">
        <v>322</v>
      </c>
      <c r="PP8">
        <v>400</v>
      </c>
      <c r="PQ8">
        <v>471</v>
      </c>
      <c r="PR8">
        <v>542</v>
      </c>
      <c r="PS8">
        <v>623</v>
      </c>
      <c r="PT8">
        <v>706</v>
      </c>
      <c r="PU8">
        <v>780</v>
      </c>
      <c r="PV8">
        <v>862</v>
      </c>
      <c r="PW8">
        <v>949</v>
      </c>
      <c r="PX8">
        <v>1027</v>
      </c>
      <c r="PY8">
        <v>1114</v>
      </c>
      <c r="PZ8">
        <v>1203</v>
      </c>
      <c r="QA8">
        <v>1322</v>
      </c>
      <c r="QB8">
        <v>1437</v>
      </c>
      <c r="QC8">
        <v>1550</v>
      </c>
      <c r="QD8">
        <v>1657</v>
      </c>
      <c r="QE8">
        <v>1773</v>
      </c>
      <c r="QF8">
        <v>1878</v>
      </c>
      <c r="QG8">
        <v>1997</v>
      </c>
      <c r="QH8">
        <v>2119</v>
      </c>
      <c r="QI8">
        <v>0</v>
      </c>
      <c r="QJ8">
        <v>0</v>
      </c>
      <c r="QK8">
        <v>7524</v>
      </c>
      <c r="QL8">
        <v>7866</v>
      </c>
      <c r="QM8">
        <v>8067</v>
      </c>
      <c r="QN8">
        <v>8083</v>
      </c>
      <c r="QO8">
        <v>8142</v>
      </c>
      <c r="QP8">
        <v>8083</v>
      </c>
      <c r="QQ8">
        <v>8119</v>
      </c>
      <c r="QR8">
        <v>8065</v>
      </c>
      <c r="QS8">
        <v>8078</v>
      </c>
      <c r="QT8">
        <v>8071</v>
      </c>
      <c r="QU8">
        <v>8056</v>
      </c>
      <c r="QV8">
        <v>8038</v>
      </c>
      <c r="QW8">
        <v>8027</v>
      </c>
      <c r="QX8">
        <v>7981</v>
      </c>
      <c r="QY8">
        <v>7998</v>
      </c>
      <c r="QZ8">
        <v>7963</v>
      </c>
      <c r="RA8">
        <v>7968</v>
      </c>
      <c r="RB8">
        <v>7942</v>
      </c>
      <c r="RC8">
        <v>7937</v>
      </c>
      <c r="RD8">
        <v>7891</v>
      </c>
      <c r="RE8">
        <v>7891</v>
      </c>
      <c r="RF8">
        <v>7914</v>
      </c>
      <c r="RG8">
        <v>7879</v>
      </c>
      <c r="RH8">
        <v>7791</v>
      </c>
      <c r="RI8">
        <v>7810</v>
      </c>
      <c r="RJ8">
        <v>7780</v>
      </c>
      <c r="RK8">
        <v>0</v>
      </c>
      <c r="RL8">
        <v>0</v>
      </c>
      <c r="RM8">
        <v>8320</v>
      </c>
      <c r="RN8">
        <v>8395</v>
      </c>
      <c r="RO8">
        <v>8468</v>
      </c>
      <c r="RP8">
        <v>8627</v>
      </c>
      <c r="RQ8">
        <v>8717</v>
      </c>
      <c r="RR8">
        <v>8835</v>
      </c>
      <c r="RS8">
        <v>8915</v>
      </c>
      <c r="RT8">
        <v>9047</v>
      </c>
      <c r="RU8">
        <v>9117</v>
      </c>
      <c r="RV8">
        <v>9172</v>
      </c>
      <c r="RW8">
        <v>9198</v>
      </c>
      <c r="RX8">
        <v>9243</v>
      </c>
      <c r="RY8">
        <v>9273</v>
      </c>
      <c r="RZ8">
        <v>9341</v>
      </c>
      <c r="SA8">
        <v>9298</v>
      </c>
      <c r="SB8">
        <v>9383</v>
      </c>
      <c r="SC8">
        <v>9389</v>
      </c>
      <c r="SD8">
        <v>9371</v>
      </c>
      <c r="SE8">
        <v>9357</v>
      </c>
      <c r="SF8">
        <v>9388</v>
      </c>
      <c r="SG8">
        <v>9341</v>
      </c>
      <c r="SH8">
        <v>9349</v>
      </c>
      <c r="SI8">
        <v>9306</v>
      </c>
      <c r="SJ8">
        <v>9317</v>
      </c>
      <c r="SK8">
        <v>9266</v>
      </c>
      <c r="SL8">
        <v>9234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1390000</v>
      </c>
      <c r="SU8">
        <v>1350000</v>
      </c>
      <c r="SV8">
        <v>1310000</v>
      </c>
      <c r="SW8">
        <v>1260000</v>
      </c>
      <c r="SX8">
        <v>1220000</v>
      </c>
      <c r="SY8">
        <v>1180000</v>
      </c>
      <c r="SZ8">
        <v>1140000</v>
      </c>
      <c r="TA8">
        <v>1100000</v>
      </c>
      <c r="TB8">
        <v>1070000</v>
      </c>
      <c r="TC8">
        <v>1030000</v>
      </c>
      <c r="TD8">
        <v>996896.8983</v>
      </c>
      <c r="TE8">
        <v>963350.64580000006</v>
      </c>
      <c r="TF8">
        <v>936386.65139999997</v>
      </c>
      <c r="TG8">
        <v>907577.98849999998</v>
      </c>
      <c r="TH8">
        <v>873920.24910000002</v>
      </c>
      <c r="TI8">
        <v>843456.94850000006</v>
      </c>
      <c r="TJ8">
        <v>814134.90670000005</v>
      </c>
      <c r="TK8">
        <v>782657.57129999995</v>
      </c>
      <c r="TL8">
        <v>756907.43759999995</v>
      </c>
      <c r="TM8">
        <v>726157.98019999999</v>
      </c>
      <c r="TN8">
        <v>697998.00040000002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500077.22120000003</v>
      </c>
      <c r="TW8">
        <v>532205.35389999999</v>
      </c>
      <c r="TX8">
        <v>552532.30319999997</v>
      </c>
      <c r="TY8">
        <v>571933.55779999995</v>
      </c>
      <c r="TZ8">
        <v>581695.1</v>
      </c>
      <c r="UA8">
        <v>598209.42729999998</v>
      </c>
      <c r="UB8">
        <v>619331.66890000005</v>
      </c>
      <c r="UC8">
        <v>620424.92870000005</v>
      </c>
      <c r="UD8">
        <v>623378.52639999997</v>
      </c>
      <c r="UE8">
        <v>626030.08779999998</v>
      </c>
      <c r="UF8">
        <v>623380.71979999996</v>
      </c>
      <c r="UG8">
        <v>622782.96770000004</v>
      </c>
      <c r="UH8">
        <v>611897.93099999998</v>
      </c>
      <c r="UI8">
        <v>601646.86840000004</v>
      </c>
      <c r="UJ8">
        <v>594721.83779999998</v>
      </c>
      <c r="UK8">
        <v>584536.43149999995</v>
      </c>
      <c r="UL8">
        <v>570894.89560000005</v>
      </c>
      <c r="UM8">
        <v>558334.32869999995</v>
      </c>
      <c r="UN8">
        <v>551792.70689999999</v>
      </c>
      <c r="UO8">
        <v>545011.0355</v>
      </c>
      <c r="UP8">
        <v>526703.12690000003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391483.02480000001</v>
      </c>
      <c r="UY8">
        <v>421766.86670000001</v>
      </c>
      <c r="UZ8">
        <v>449954.49200000003</v>
      </c>
      <c r="VA8">
        <v>513124.24739999999</v>
      </c>
      <c r="VB8">
        <v>540815.81220000004</v>
      </c>
      <c r="VC8">
        <v>568637.66260000004</v>
      </c>
      <c r="VD8">
        <v>575342.94620000001</v>
      </c>
      <c r="VE8">
        <v>630462.18050000002</v>
      </c>
      <c r="VF8">
        <v>640012.52309999999</v>
      </c>
      <c r="VG8">
        <v>692993.62809999997</v>
      </c>
      <c r="VH8">
        <v>687844.19339999999</v>
      </c>
      <c r="VI8">
        <v>662336.04489999998</v>
      </c>
      <c r="VJ8">
        <v>664302.38</v>
      </c>
      <c r="VK8">
        <v>667312.1642</v>
      </c>
      <c r="VL8">
        <v>691290.25120000006</v>
      </c>
      <c r="VM8">
        <v>697093.96369999996</v>
      </c>
      <c r="VN8">
        <v>697251.35679999995</v>
      </c>
      <c r="VO8">
        <v>681527.32940000005</v>
      </c>
      <c r="VP8">
        <v>652775.53430000006</v>
      </c>
      <c r="VQ8">
        <v>635203.02430000005</v>
      </c>
      <c r="VR8">
        <v>662849.73149999999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263523.76160000003</v>
      </c>
      <c r="WA8">
        <v>170565.54149999999</v>
      </c>
      <c r="WB8">
        <v>206997.01629999999</v>
      </c>
      <c r="WC8">
        <v>442129.54950000002</v>
      </c>
      <c r="WD8">
        <v>624366.53060000006</v>
      </c>
      <c r="WE8">
        <v>681953.73479999998</v>
      </c>
      <c r="WF8">
        <v>441394.00309999997</v>
      </c>
      <c r="WG8">
        <v>357114.88929999998</v>
      </c>
      <c r="WH8">
        <v>554741.57559999998</v>
      </c>
      <c r="WI8">
        <v>437599.54379999998</v>
      </c>
      <c r="WJ8">
        <v>620940.35340000002</v>
      </c>
      <c r="WK8">
        <v>602854.7121</v>
      </c>
      <c r="WL8">
        <v>246440.3524</v>
      </c>
      <c r="WM8">
        <v>598156.19519999996</v>
      </c>
      <c r="WN8">
        <v>551697.46160000004</v>
      </c>
      <c r="WO8">
        <v>225527.83300000001</v>
      </c>
      <c r="WP8">
        <v>410548.23979999998</v>
      </c>
      <c r="WQ8">
        <v>558026.73360000004</v>
      </c>
      <c r="WR8">
        <v>412779.83069999999</v>
      </c>
      <c r="WS8">
        <v>450851.75679999997</v>
      </c>
      <c r="WT8">
        <v>364766.79359999998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23000000</v>
      </c>
      <c r="ZG8">
        <v>23200000</v>
      </c>
      <c r="ZH8">
        <v>22900000</v>
      </c>
      <c r="ZI8">
        <v>22600000</v>
      </c>
      <c r="ZJ8">
        <v>22000000</v>
      </c>
      <c r="ZK8">
        <v>21900000</v>
      </c>
      <c r="ZL8">
        <v>21500000</v>
      </c>
      <c r="ZM8">
        <v>21200000</v>
      </c>
      <c r="ZN8">
        <v>20900000</v>
      </c>
      <c r="ZO8">
        <v>20200000</v>
      </c>
      <c r="ZP8">
        <v>19900000</v>
      </c>
      <c r="ZQ8">
        <v>19700000</v>
      </c>
      <c r="ZR8">
        <v>18900000</v>
      </c>
      <c r="ZS8">
        <v>18500000</v>
      </c>
      <c r="ZT8">
        <v>17900000</v>
      </c>
      <c r="ZU8">
        <v>17400000</v>
      </c>
      <c r="ZV8">
        <v>16900000</v>
      </c>
      <c r="ZW8">
        <v>16200000</v>
      </c>
      <c r="ZX8">
        <v>15600000</v>
      </c>
      <c r="ZY8">
        <v>15100000</v>
      </c>
      <c r="ZZ8">
        <v>14400000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14800000</v>
      </c>
      <c r="ABK8">
        <v>15300000</v>
      </c>
      <c r="ABL8">
        <v>15700000</v>
      </c>
      <c r="ABM8">
        <v>16100000</v>
      </c>
      <c r="ABN8">
        <v>16600000</v>
      </c>
      <c r="ABO8">
        <v>16700000</v>
      </c>
      <c r="ABP8">
        <v>16900000</v>
      </c>
      <c r="ABQ8">
        <v>16900000</v>
      </c>
      <c r="ABR8">
        <v>17000000</v>
      </c>
      <c r="ABS8">
        <v>16900000</v>
      </c>
      <c r="ABT8">
        <v>16800000</v>
      </c>
      <c r="ABU8">
        <v>16900000</v>
      </c>
      <c r="ABV8">
        <v>16800000</v>
      </c>
      <c r="ABW8">
        <v>16500000</v>
      </c>
      <c r="ABX8">
        <v>16300000</v>
      </c>
      <c r="ABY8">
        <v>16000000</v>
      </c>
      <c r="ABZ8">
        <v>15900000</v>
      </c>
      <c r="ACA8">
        <v>15500000</v>
      </c>
      <c r="ACB8">
        <v>15200000</v>
      </c>
      <c r="ACC8">
        <v>14900000</v>
      </c>
      <c r="ACD8">
        <v>14600000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1920000</v>
      </c>
      <c r="ADO8">
        <v>1880000</v>
      </c>
      <c r="ADP8">
        <v>1810000</v>
      </c>
      <c r="ADQ8">
        <v>1760000</v>
      </c>
      <c r="ADR8">
        <v>1710000</v>
      </c>
      <c r="ADS8">
        <v>1650000</v>
      </c>
      <c r="ADT8">
        <v>1600000</v>
      </c>
      <c r="ADU8">
        <v>1550000</v>
      </c>
      <c r="ADV8">
        <v>1500000</v>
      </c>
      <c r="ADW8">
        <v>1460000</v>
      </c>
      <c r="ADX8">
        <v>1410000</v>
      </c>
      <c r="ADY8">
        <v>1370000</v>
      </c>
      <c r="ADZ8">
        <v>1330000</v>
      </c>
      <c r="AEA8">
        <v>1290000</v>
      </c>
      <c r="AEB8">
        <v>1240000</v>
      </c>
      <c r="AEC8">
        <v>1210000</v>
      </c>
      <c r="AED8">
        <v>1170000</v>
      </c>
      <c r="AEE8">
        <v>1130000</v>
      </c>
      <c r="AEF8">
        <v>1090000</v>
      </c>
      <c r="AEG8">
        <v>1060000</v>
      </c>
      <c r="AEH8">
        <v>1020000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10300000</v>
      </c>
      <c r="AEQ8">
        <v>10100000</v>
      </c>
      <c r="AER8">
        <v>9990000</v>
      </c>
      <c r="AES8">
        <v>9770000</v>
      </c>
      <c r="AET8">
        <v>9540000</v>
      </c>
      <c r="AEU8">
        <v>9290000</v>
      </c>
      <c r="AEV8">
        <v>9060000</v>
      </c>
      <c r="AEW8">
        <v>8830000</v>
      </c>
      <c r="AEX8">
        <v>8640000</v>
      </c>
      <c r="AEY8">
        <v>8350000</v>
      </c>
      <c r="AEZ8">
        <v>8180000</v>
      </c>
      <c r="AFA8">
        <v>7940000</v>
      </c>
      <c r="AFB8">
        <v>7700000</v>
      </c>
      <c r="AFC8">
        <v>7460000</v>
      </c>
      <c r="AFD8">
        <v>7270000</v>
      </c>
      <c r="AFE8">
        <v>7020000</v>
      </c>
      <c r="AFF8">
        <v>6820000</v>
      </c>
      <c r="AFG8">
        <v>6590000</v>
      </c>
      <c r="AFH8">
        <v>6410000</v>
      </c>
      <c r="AFI8">
        <v>6190000</v>
      </c>
      <c r="AFJ8">
        <v>5990000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324.91197069999998</v>
      </c>
      <c r="AGU8">
        <v>345.78637659999998</v>
      </c>
      <c r="AGV8">
        <v>358.99327520000003</v>
      </c>
      <c r="AGW8">
        <v>371.59872810000002</v>
      </c>
      <c r="AGX8">
        <v>377.94103239999998</v>
      </c>
      <c r="AGY8">
        <v>388.6707806</v>
      </c>
      <c r="AGZ8">
        <v>402.3943994</v>
      </c>
      <c r="AHA8">
        <v>403.10471610000002</v>
      </c>
      <c r="AHB8">
        <v>405.02373820000003</v>
      </c>
      <c r="AHC8">
        <v>406.74652020000002</v>
      </c>
      <c r="AHD8">
        <v>405.02516329999997</v>
      </c>
      <c r="AHE8">
        <v>404.63678959999999</v>
      </c>
      <c r="AHF8">
        <v>397.56452439999998</v>
      </c>
      <c r="AHG8">
        <v>390.90416720000002</v>
      </c>
      <c r="AHH8">
        <v>386.40481140000003</v>
      </c>
      <c r="AHI8">
        <v>379.7871126</v>
      </c>
      <c r="AHJ8">
        <v>370.9238848</v>
      </c>
      <c r="AHK8">
        <v>362.76298809999997</v>
      </c>
      <c r="AHL8">
        <v>358.51274210000003</v>
      </c>
      <c r="AHM8">
        <v>354.10653009999999</v>
      </c>
      <c r="AHN8">
        <v>342.21144989999999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29.401905379999999</v>
      </c>
      <c r="AHW8">
        <v>31.676340280000002</v>
      </c>
      <c r="AHX8">
        <v>33.793341120000001</v>
      </c>
      <c r="AHY8">
        <v>38.537636659999997</v>
      </c>
      <c r="AHZ8">
        <v>40.61738141</v>
      </c>
      <c r="AIA8">
        <v>42.706911130000002</v>
      </c>
      <c r="AIB8">
        <v>43.210504129999997</v>
      </c>
      <c r="AIC8">
        <v>47.350174080000002</v>
      </c>
      <c r="AID8">
        <v>48.067442139999997</v>
      </c>
      <c r="AIE8">
        <v>52.046530220000001</v>
      </c>
      <c r="AIF8">
        <v>51.659787540000004</v>
      </c>
      <c r="AIG8">
        <v>49.744025890000003</v>
      </c>
      <c r="AIH8">
        <v>49.891705330000001</v>
      </c>
      <c r="AII8">
        <v>50.117751900000002</v>
      </c>
      <c r="AIJ8">
        <v>51.918599950000001</v>
      </c>
      <c r="AIK8">
        <v>52.354481450000002</v>
      </c>
      <c r="AIL8">
        <v>52.366302279999999</v>
      </c>
      <c r="AIM8">
        <v>51.185366369999997</v>
      </c>
      <c r="AIN8">
        <v>49.025994169999997</v>
      </c>
      <c r="AIO8">
        <v>47.706229980000003</v>
      </c>
      <c r="AIP8">
        <v>49.782605750000002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1.0762462610000001</v>
      </c>
      <c r="AIY8">
        <v>0.69659952199999997</v>
      </c>
      <c r="AIZ8">
        <v>0.84538776900000001</v>
      </c>
      <c r="AJA8">
        <v>1.805682614</v>
      </c>
      <c r="AJB8">
        <v>2.5499489689999999</v>
      </c>
      <c r="AJC8">
        <v>2.7851384370000001</v>
      </c>
      <c r="AJD8">
        <v>1.8026785999999999</v>
      </c>
      <c r="AJE8">
        <v>1.458477832</v>
      </c>
      <c r="AJF8">
        <v>2.2655966319999998</v>
      </c>
      <c r="AJG8">
        <v>1.787181809</v>
      </c>
      <c r="AJH8">
        <v>2.5359562640000002</v>
      </c>
      <c r="AJI8">
        <v>2.4620934600000002</v>
      </c>
      <c r="AJJ8">
        <v>1.006476632</v>
      </c>
      <c r="AJK8">
        <v>2.442904446</v>
      </c>
      <c r="AJL8">
        <v>2.2531642949999999</v>
      </c>
      <c r="AJM8">
        <v>0.92106869499999999</v>
      </c>
      <c r="AJN8">
        <v>1.6767027210000001</v>
      </c>
      <c r="AJO8">
        <v>2.2790134069999999</v>
      </c>
      <c r="AJP8">
        <v>1.6858166670000001</v>
      </c>
      <c r="AJQ8">
        <v>1.8413046120000001</v>
      </c>
      <c r="AJR8">
        <v>1.4897286510000001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316.68597779999999</v>
      </c>
      <c r="AKA8">
        <v>457.413678</v>
      </c>
      <c r="AKB8">
        <v>383.58170269999999</v>
      </c>
      <c r="AKC8">
        <v>238.26882320000001</v>
      </c>
      <c r="AKD8">
        <v>401.74718519999999</v>
      </c>
      <c r="AKE8">
        <v>509.086319</v>
      </c>
      <c r="AKF8">
        <v>649.80679610000004</v>
      </c>
      <c r="AKG8">
        <v>375.04399860000001</v>
      </c>
      <c r="AKH8">
        <v>329.98089540000001</v>
      </c>
      <c r="AKI8">
        <v>473.49515450000001</v>
      </c>
      <c r="AKJ8">
        <v>511.1284637</v>
      </c>
      <c r="AKK8">
        <v>559.39691719999996</v>
      </c>
      <c r="AKL8">
        <v>522.9088898</v>
      </c>
      <c r="AKM8">
        <v>426.42648129999998</v>
      </c>
      <c r="AKN8">
        <v>448.96739100000002</v>
      </c>
      <c r="AKO8">
        <v>585.44053550000001</v>
      </c>
      <c r="AKP8">
        <v>421.89008219999999</v>
      </c>
      <c r="AKQ8">
        <v>437.88643739999998</v>
      </c>
      <c r="AKR8">
        <v>528.96221419999995</v>
      </c>
      <c r="AKS8">
        <v>470.78181749999999</v>
      </c>
      <c r="AKT8">
        <v>420.3726011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113.2753183</v>
      </c>
      <c r="AME8">
        <v>114.2415496</v>
      </c>
      <c r="AMF8">
        <v>112.65466139999999</v>
      </c>
      <c r="AMG8">
        <v>111.12156830000001</v>
      </c>
      <c r="AMH8">
        <v>108.45074940000001</v>
      </c>
      <c r="AMI8">
        <v>107.8734834</v>
      </c>
      <c r="AMJ8">
        <v>106.01135240000001</v>
      </c>
      <c r="AMK8">
        <v>104.58036180000001</v>
      </c>
      <c r="AML8">
        <v>103.1427965</v>
      </c>
      <c r="AMM8">
        <v>99.601831779999998</v>
      </c>
      <c r="AMN8">
        <v>98.169560630000007</v>
      </c>
      <c r="AMO8">
        <v>97.058221000000003</v>
      </c>
      <c r="AMP8">
        <v>93.248776269999993</v>
      </c>
      <c r="AMQ8">
        <v>90.966378660000004</v>
      </c>
      <c r="AMR8">
        <v>88.064298019999995</v>
      </c>
      <c r="AMS8">
        <v>85.581057770000001</v>
      </c>
      <c r="AMT8">
        <v>83.247122709999999</v>
      </c>
      <c r="AMU8">
        <v>79.551171440000005</v>
      </c>
      <c r="AMV8">
        <v>77.009737880000003</v>
      </c>
      <c r="AMW8">
        <v>74.149429100000006</v>
      </c>
      <c r="AMX8">
        <v>71.143628430000007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393.76940089999999</v>
      </c>
      <c r="ANG8">
        <v>299.1456455</v>
      </c>
      <c r="ANH8">
        <v>361.7557319</v>
      </c>
      <c r="ANI8">
        <v>374.70057889999998</v>
      </c>
      <c r="ANJ8">
        <v>263.6219815</v>
      </c>
      <c r="ANK8">
        <v>264.30729309999998</v>
      </c>
      <c r="ANL8">
        <v>318.81157000000002</v>
      </c>
      <c r="ANM8">
        <v>304.95797379999999</v>
      </c>
      <c r="ANN8">
        <v>270.46585470000002</v>
      </c>
      <c r="ANO8">
        <v>327.67604849999998</v>
      </c>
      <c r="ANP8">
        <v>223.27171139999999</v>
      </c>
      <c r="ANQ8">
        <v>241.52331029999999</v>
      </c>
      <c r="ANR8">
        <v>294.98271319999998</v>
      </c>
      <c r="ANS8">
        <v>226.97328529999999</v>
      </c>
      <c r="ANT8">
        <v>204.0346452</v>
      </c>
      <c r="ANU8">
        <v>226.28232180000001</v>
      </c>
      <c r="ANV8">
        <v>253.94294729999999</v>
      </c>
      <c r="ANW8">
        <v>249.17191249999999</v>
      </c>
      <c r="ANX8">
        <v>168.5719947</v>
      </c>
      <c r="ANY8">
        <v>213.32145560000001</v>
      </c>
      <c r="ANZ8">
        <v>190.23290109999999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153.78378889999999</v>
      </c>
      <c r="AOI8">
        <v>159.1077081</v>
      </c>
      <c r="AOJ8">
        <v>163.0261246</v>
      </c>
      <c r="AOK8">
        <v>167.262621</v>
      </c>
      <c r="AOL8">
        <v>171.89952600000001</v>
      </c>
      <c r="AOM8">
        <v>173.51547160000001</v>
      </c>
      <c r="AON8">
        <v>174.77454979999999</v>
      </c>
      <c r="AOO8">
        <v>175.62391579999999</v>
      </c>
      <c r="AOP8">
        <v>176.45919520000001</v>
      </c>
      <c r="AOQ8">
        <v>175.31373600000001</v>
      </c>
      <c r="AOR8">
        <v>174.43153760000001</v>
      </c>
      <c r="AOS8">
        <v>174.6621347</v>
      </c>
      <c r="AOT8">
        <v>173.78488809999999</v>
      </c>
      <c r="AOU8">
        <v>171.3530562</v>
      </c>
      <c r="AOV8">
        <v>168.73088290000001</v>
      </c>
      <c r="AOW8">
        <v>166.05636010000001</v>
      </c>
      <c r="AOX8">
        <v>164.78631949999999</v>
      </c>
      <c r="AOY8">
        <v>160.74681670000001</v>
      </c>
      <c r="AOZ8">
        <v>157.86877279999999</v>
      </c>
      <c r="APA8">
        <v>154.8627998</v>
      </c>
      <c r="APB8">
        <v>151.46003719999999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691.65978280000002</v>
      </c>
      <c r="APK8">
        <v>586.69999429999996</v>
      </c>
      <c r="APL8">
        <v>780.98137899999995</v>
      </c>
      <c r="APM8">
        <v>651.65255830000001</v>
      </c>
      <c r="APN8">
        <v>658.32333919999996</v>
      </c>
      <c r="APO8">
        <v>743.69425809999996</v>
      </c>
      <c r="APP8">
        <v>790.35219229999996</v>
      </c>
      <c r="APQ8">
        <v>588.34143019999999</v>
      </c>
      <c r="APR8">
        <v>706.44684759999996</v>
      </c>
      <c r="APS8">
        <v>670.63282230000004</v>
      </c>
      <c r="APT8">
        <v>604.85550809999995</v>
      </c>
      <c r="APU8">
        <v>680.47124929999995</v>
      </c>
      <c r="APV8">
        <v>704.48546590000001</v>
      </c>
      <c r="APW8">
        <v>857.84200209999995</v>
      </c>
      <c r="APX8">
        <v>748.89516430000003</v>
      </c>
      <c r="APY8">
        <v>751.3873155</v>
      </c>
      <c r="APZ8">
        <v>717.78266599999995</v>
      </c>
      <c r="AQA8">
        <v>730.18988209999998</v>
      </c>
      <c r="AQB8">
        <v>605.94990610000002</v>
      </c>
      <c r="AQC8">
        <v>670.23780150000005</v>
      </c>
      <c r="AQD8">
        <v>624.26890089999995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82.718185140000003</v>
      </c>
      <c r="ARO8">
        <v>81.036106450000005</v>
      </c>
      <c r="ARP8">
        <v>79.840745670000004</v>
      </c>
      <c r="ARQ8">
        <v>78.115051629999996</v>
      </c>
      <c r="ARR8">
        <v>76.297374000000005</v>
      </c>
      <c r="ARS8">
        <v>74.285102199999997</v>
      </c>
      <c r="ART8">
        <v>72.474303149999997</v>
      </c>
      <c r="ARU8">
        <v>70.59177957</v>
      </c>
      <c r="ARV8">
        <v>69.038288730000005</v>
      </c>
      <c r="ARW8">
        <v>66.718913139999998</v>
      </c>
      <c r="ARX8">
        <v>65.367806619999996</v>
      </c>
      <c r="ARY8">
        <v>63.504472190000001</v>
      </c>
      <c r="ARZ8">
        <v>61.536626609999999</v>
      </c>
      <c r="ASA8">
        <v>59.655041449999999</v>
      </c>
      <c r="ASB8">
        <v>58.109398300000002</v>
      </c>
      <c r="ASC8">
        <v>56.134446529999998</v>
      </c>
      <c r="ASD8">
        <v>54.546138130000003</v>
      </c>
      <c r="ASE8">
        <v>52.713842139999997</v>
      </c>
      <c r="ASF8">
        <v>51.238982180000001</v>
      </c>
      <c r="ASG8">
        <v>49.474278550000001</v>
      </c>
      <c r="ASH8">
        <v>47.867397889999999</v>
      </c>
    </row>
    <row r="9" spans="1:1178" x14ac:dyDescent="0.25">
      <c r="A9">
        <v>5</v>
      </c>
      <c r="B9">
        <v>22400</v>
      </c>
      <c r="C9">
        <v>0</v>
      </c>
      <c r="D9">
        <v>0</v>
      </c>
      <c r="E9">
        <v>0</v>
      </c>
      <c r="F9">
        <v>236</v>
      </c>
      <c r="G9">
        <v>266</v>
      </c>
      <c r="H9">
        <v>264</v>
      </c>
      <c r="I9">
        <v>238</v>
      </c>
      <c r="J9">
        <v>272</v>
      </c>
      <c r="K9">
        <v>319</v>
      </c>
      <c r="L9">
        <v>267</v>
      </c>
      <c r="M9">
        <v>289</v>
      </c>
      <c r="N9">
        <v>308</v>
      </c>
      <c r="O9">
        <v>276</v>
      </c>
      <c r="P9">
        <v>295</v>
      </c>
      <c r="Q9">
        <v>284</v>
      </c>
      <c r="R9">
        <v>292</v>
      </c>
      <c r="S9">
        <v>272</v>
      </c>
      <c r="T9">
        <v>295</v>
      </c>
      <c r="U9">
        <v>286</v>
      </c>
      <c r="V9">
        <v>260</v>
      </c>
      <c r="W9">
        <v>281</v>
      </c>
      <c r="X9">
        <v>322</v>
      </c>
      <c r="Y9">
        <v>261</v>
      </c>
      <c r="Z9">
        <v>314</v>
      </c>
      <c r="AA9">
        <v>266</v>
      </c>
      <c r="AB9">
        <v>278</v>
      </c>
      <c r="AC9">
        <v>262</v>
      </c>
      <c r="AD9">
        <v>292</v>
      </c>
      <c r="AE9">
        <v>0</v>
      </c>
      <c r="AF9">
        <v>0</v>
      </c>
      <c r="AG9">
        <v>0</v>
      </c>
      <c r="AH9">
        <v>64</v>
      </c>
      <c r="AI9">
        <v>55</v>
      </c>
      <c r="AJ9">
        <v>60</v>
      </c>
      <c r="AK9">
        <v>90</v>
      </c>
      <c r="AL9">
        <v>86</v>
      </c>
      <c r="AM9">
        <v>74</v>
      </c>
      <c r="AN9">
        <v>80</v>
      </c>
      <c r="AO9">
        <v>90</v>
      </c>
      <c r="AP9">
        <v>86</v>
      </c>
      <c r="AQ9">
        <v>100</v>
      </c>
      <c r="AR9">
        <v>109</v>
      </c>
      <c r="AS9">
        <v>109</v>
      </c>
      <c r="AT9">
        <v>108</v>
      </c>
      <c r="AU9">
        <v>98</v>
      </c>
      <c r="AV9">
        <v>109</v>
      </c>
      <c r="AW9">
        <v>131</v>
      </c>
      <c r="AX9">
        <v>120</v>
      </c>
      <c r="AY9">
        <v>128</v>
      </c>
      <c r="AZ9">
        <v>124</v>
      </c>
      <c r="BA9">
        <v>134</v>
      </c>
      <c r="BB9">
        <v>128</v>
      </c>
      <c r="BC9">
        <v>157</v>
      </c>
      <c r="BD9">
        <v>168</v>
      </c>
      <c r="BE9">
        <v>141</v>
      </c>
      <c r="BF9">
        <v>139</v>
      </c>
      <c r="BG9">
        <v>0</v>
      </c>
      <c r="BH9">
        <v>0</v>
      </c>
      <c r="BI9">
        <v>0</v>
      </c>
      <c r="BJ9">
        <v>160</v>
      </c>
      <c r="BK9">
        <v>183</v>
      </c>
      <c r="BL9">
        <v>152</v>
      </c>
      <c r="BM9">
        <v>151</v>
      </c>
      <c r="BN9">
        <v>158</v>
      </c>
      <c r="BO9">
        <v>178</v>
      </c>
      <c r="BP9">
        <v>178</v>
      </c>
      <c r="BQ9">
        <v>183</v>
      </c>
      <c r="BR9">
        <v>160</v>
      </c>
      <c r="BS9">
        <v>162</v>
      </c>
      <c r="BT9">
        <v>162</v>
      </c>
      <c r="BU9">
        <v>166</v>
      </c>
      <c r="BV9">
        <v>197</v>
      </c>
      <c r="BW9">
        <v>188</v>
      </c>
      <c r="BX9">
        <v>209</v>
      </c>
      <c r="BY9">
        <v>177</v>
      </c>
      <c r="BZ9">
        <v>185</v>
      </c>
      <c r="CA9">
        <v>186</v>
      </c>
      <c r="CB9">
        <v>186</v>
      </c>
      <c r="CC9">
        <v>212</v>
      </c>
      <c r="CD9">
        <v>213</v>
      </c>
      <c r="CE9">
        <v>200</v>
      </c>
      <c r="CF9">
        <v>199</v>
      </c>
      <c r="CG9">
        <v>198</v>
      </c>
      <c r="CH9">
        <v>206</v>
      </c>
      <c r="CI9">
        <v>0</v>
      </c>
      <c r="CJ9">
        <v>0</v>
      </c>
      <c r="CK9">
        <v>0</v>
      </c>
      <c r="CL9">
        <v>33</v>
      </c>
      <c r="CM9">
        <v>35</v>
      </c>
      <c r="CN9">
        <v>30</v>
      </c>
      <c r="CO9">
        <v>39</v>
      </c>
      <c r="CP9">
        <v>28</v>
      </c>
      <c r="CQ9">
        <v>40</v>
      </c>
      <c r="CR9">
        <v>36</v>
      </c>
      <c r="CS9">
        <v>28</v>
      </c>
      <c r="CT9">
        <v>38</v>
      </c>
      <c r="CU9">
        <v>35</v>
      </c>
      <c r="CV9">
        <v>40</v>
      </c>
      <c r="CW9">
        <v>34</v>
      </c>
      <c r="CX9">
        <v>41</v>
      </c>
      <c r="CY9">
        <v>34</v>
      </c>
      <c r="CZ9">
        <v>42</v>
      </c>
      <c r="DA9">
        <v>36</v>
      </c>
      <c r="DB9">
        <v>43</v>
      </c>
      <c r="DC9">
        <v>49</v>
      </c>
      <c r="DD9">
        <v>41</v>
      </c>
      <c r="DE9">
        <v>37</v>
      </c>
      <c r="DF9">
        <v>44</v>
      </c>
      <c r="DG9">
        <v>42</v>
      </c>
      <c r="DH9">
        <v>34</v>
      </c>
      <c r="DI9">
        <v>52</v>
      </c>
      <c r="DJ9">
        <v>48</v>
      </c>
      <c r="DK9">
        <v>0</v>
      </c>
      <c r="DL9">
        <v>0</v>
      </c>
      <c r="DM9">
        <v>0</v>
      </c>
      <c r="DN9">
        <v>0</v>
      </c>
      <c r="DO9">
        <v>2</v>
      </c>
      <c r="DP9">
        <v>0</v>
      </c>
      <c r="DQ9">
        <v>2</v>
      </c>
      <c r="DR9">
        <v>3</v>
      </c>
      <c r="DS9">
        <v>1</v>
      </c>
      <c r="DT9">
        <v>1</v>
      </c>
      <c r="DU9">
        <v>6</v>
      </c>
      <c r="DV9">
        <v>2</v>
      </c>
      <c r="DW9">
        <v>5</v>
      </c>
      <c r="DX9">
        <v>1</v>
      </c>
      <c r="DY9">
        <v>1</v>
      </c>
      <c r="DZ9">
        <v>3</v>
      </c>
      <c r="EA9">
        <v>5</v>
      </c>
      <c r="EB9">
        <v>6</v>
      </c>
      <c r="EC9">
        <v>5</v>
      </c>
      <c r="ED9">
        <v>5</v>
      </c>
      <c r="EE9">
        <v>5</v>
      </c>
      <c r="EF9">
        <v>5</v>
      </c>
      <c r="EG9">
        <v>6</v>
      </c>
      <c r="EH9">
        <v>11</v>
      </c>
      <c r="EI9">
        <v>12</v>
      </c>
      <c r="EJ9">
        <v>8</v>
      </c>
      <c r="EK9">
        <v>12</v>
      </c>
      <c r="EL9">
        <v>6</v>
      </c>
      <c r="EM9">
        <v>0</v>
      </c>
      <c r="EN9">
        <v>0</v>
      </c>
      <c r="EO9">
        <v>0</v>
      </c>
      <c r="EP9">
        <v>5</v>
      </c>
      <c r="EQ9">
        <v>0</v>
      </c>
      <c r="ER9">
        <v>5</v>
      </c>
      <c r="ES9">
        <v>10</v>
      </c>
      <c r="ET9">
        <v>5</v>
      </c>
      <c r="EU9">
        <v>10</v>
      </c>
      <c r="EV9">
        <v>0</v>
      </c>
      <c r="EW9">
        <v>15</v>
      </c>
      <c r="EX9">
        <v>30</v>
      </c>
      <c r="EY9">
        <v>5</v>
      </c>
      <c r="EZ9">
        <v>15</v>
      </c>
      <c r="FA9">
        <v>0</v>
      </c>
      <c r="FB9">
        <v>10</v>
      </c>
      <c r="FC9">
        <v>15</v>
      </c>
      <c r="FD9">
        <v>10</v>
      </c>
      <c r="FE9">
        <v>40</v>
      </c>
      <c r="FF9">
        <v>20</v>
      </c>
      <c r="FG9">
        <v>20</v>
      </c>
      <c r="FH9">
        <v>20</v>
      </c>
      <c r="FI9">
        <v>20</v>
      </c>
      <c r="FJ9">
        <v>15</v>
      </c>
      <c r="FK9">
        <v>35</v>
      </c>
      <c r="FL9">
        <v>75</v>
      </c>
      <c r="FM9">
        <v>45</v>
      </c>
      <c r="FN9">
        <v>30</v>
      </c>
      <c r="FO9">
        <v>0</v>
      </c>
      <c r="FP9">
        <v>0</v>
      </c>
      <c r="FQ9">
        <v>5644</v>
      </c>
      <c r="FR9">
        <v>5993</v>
      </c>
      <c r="FS9">
        <v>6221</v>
      </c>
      <c r="FT9">
        <v>6450</v>
      </c>
      <c r="FU9">
        <v>6627</v>
      </c>
      <c r="FV9">
        <v>6873</v>
      </c>
      <c r="FW9">
        <v>7114</v>
      </c>
      <c r="FX9">
        <v>7275</v>
      </c>
      <c r="FY9">
        <v>7442</v>
      </c>
      <c r="FZ9">
        <v>7617</v>
      </c>
      <c r="GA9">
        <v>7763</v>
      </c>
      <c r="GB9">
        <v>7850</v>
      </c>
      <c r="GC9">
        <v>7979</v>
      </c>
      <c r="GD9">
        <v>8068</v>
      </c>
      <c r="GE9">
        <v>8120</v>
      </c>
      <c r="GF9">
        <v>8147</v>
      </c>
      <c r="GG9">
        <v>8206</v>
      </c>
      <c r="GH9">
        <v>8257</v>
      </c>
      <c r="GI9">
        <v>8317</v>
      </c>
      <c r="GJ9">
        <v>8335</v>
      </c>
      <c r="GK9">
        <v>8395</v>
      </c>
      <c r="GL9">
        <v>8460</v>
      </c>
      <c r="GM9">
        <v>8453</v>
      </c>
      <c r="GN9">
        <v>8492</v>
      </c>
      <c r="GO9">
        <v>8496</v>
      </c>
      <c r="GP9">
        <v>8482</v>
      </c>
      <c r="GQ9">
        <v>0</v>
      </c>
      <c r="GR9">
        <v>0</v>
      </c>
      <c r="GS9">
        <v>622</v>
      </c>
      <c r="GT9">
        <v>702</v>
      </c>
      <c r="GU9">
        <v>829</v>
      </c>
      <c r="GV9">
        <v>927</v>
      </c>
      <c r="GW9">
        <v>1040</v>
      </c>
      <c r="GX9">
        <v>1148</v>
      </c>
      <c r="GY9">
        <v>1253</v>
      </c>
      <c r="GZ9">
        <v>1356</v>
      </c>
      <c r="HA9">
        <v>1446</v>
      </c>
      <c r="HB9">
        <v>1531</v>
      </c>
      <c r="HC9">
        <v>1606</v>
      </c>
      <c r="HD9">
        <v>1694</v>
      </c>
      <c r="HE9">
        <v>1771</v>
      </c>
      <c r="HF9">
        <v>1851</v>
      </c>
      <c r="HG9">
        <v>1930</v>
      </c>
      <c r="HH9">
        <v>2030</v>
      </c>
      <c r="HI9">
        <v>2099</v>
      </c>
      <c r="HJ9">
        <v>2177</v>
      </c>
      <c r="HK9">
        <v>2240</v>
      </c>
      <c r="HL9">
        <v>2279</v>
      </c>
      <c r="HM9">
        <v>2315</v>
      </c>
      <c r="HN9">
        <v>2377</v>
      </c>
      <c r="HO9">
        <v>2438</v>
      </c>
      <c r="HP9">
        <v>2450</v>
      </c>
      <c r="HQ9">
        <v>2482</v>
      </c>
      <c r="HR9">
        <v>2526</v>
      </c>
      <c r="HS9">
        <v>0</v>
      </c>
      <c r="HT9">
        <v>0</v>
      </c>
      <c r="HU9">
        <v>52</v>
      </c>
      <c r="HV9">
        <v>55</v>
      </c>
      <c r="HW9">
        <v>59</v>
      </c>
      <c r="HX9">
        <v>69</v>
      </c>
      <c r="HY9">
        <v>72</v>
      </c>
      <c r="HZ9">
        <v>80</v>
      </c>
      <c r="IA9">
        <v>85</v>
      </c>
      <c r="IB9">
        <v>87</v>
      </c>
      <c r="IC9">
        <v>94</v>
      </c>
      <c r="ID9">
        <v>103</v>
      </c>
      <c r="IE9">
        <v>110</v>
      </c>
      <c r="IF9">
        <v>120</v>
      </c>
      <c r="IG9">
        <v>129</v>
      </c>
      <c r="IH9">
        <v>139</v>
      </c>
      <c r="II9">
        <v>137</v>
      </c>
      <c r="IJ9">
        <v>143</v>
      </c>
      <c r="IK9">
        <v>157</v>
      </c>
      <c r="IL9">
        <v>171</v>
      </c>
      <c r="IM9">
        <v>185</v>
      </c>
      <c r="IN9">
        <v>187</v>
      </c>
      <c r="IO9">
        <v>199</v>
      </c>
      <c r="IP9">
        <v>199</v>
      </c>
      <c r="IQ9">
        <v>195</v>
      </c>
      <c r="IR9">
        <v>205</v>
      </c>
      <c r="IS9">
        <v>202</v>
      </c>
      <c r="IT9">
        <v>226</v>
      </c>
      <c r="IU9">
        <v>0</v>
      </c>
      <c r="IV9">
        <v>0</v>
      </c>
      <c r="IW9">
        <v>2</v>
      </c>
      <c r="IX9">
        <v>1</v>
      </c>
      <c r="IY9">
        <v>3</v>
      </c>
      <c r="IZ9">
        <v>2</v>
      </c>
      <c r="JA9">
        <v>2</v>
      </c>
      <c r="JB9">
        <v>3</v>
      </c>
      <c r="JC9">
        <v>3</v>
      </c>
      <c r="JD9">
        <v>3</v>
      </c>
      <c r="JE9">
        <v>4</v>
      </c>
      <c r="JF9">
        <v>2</v>
      </c>
      <c r="JG9">
        <v>5</v>
      </c>
      <c r="JH9">
        <v>5</v>
      </c>
      <c r="JI9">
        <v>6</v>
      </c>
      <c r="JJ9">
        <v>7</v>
      </c>
      <c r="JK9">
        <v>9</v>
      </c>
      <c r="JL9">
        <v>11</v>
      </c>
      <c r="JM9">
        <v>8</v>
      </c>
      <c r="JN9">
        <v>8</v>
      </c>
      <c r="JO9">
        <v>10</v>
      </c>
      <c r="JP9">
        <v>9</v>
      </c>
      <c r="JQ9">
        <v>9</v>
      </c>
      <c r="JR9">
        <v>17</v>
      </c>
      <c r="JS9">
        <v>20</v>
      </c>
      <c r="JT9">
        <v>14</v>
      </c>
      <c r="JU9">
        <v>13</v>
      </c>
      <c r="JV9">
        <v>16</v>
      </c>
      <c r="JW9">
        <v>0</v>
      </c>
      <c r="JX9">
        <v>0</v>
      </c>
      <c r="JY9">
        <v>0</v>
      </c>
      <c r="JZ9">
        <v>4</v>
      </c>
      <c r="KA9">
        <v>8</v>
      </c>
      <c r="KB9">
        <v>13</v>
      </c>
      <c r="KC9">
        <v>23</v>
      </c>
      <c r="KD9">
        <v>30</v>
      </c>
      <c r="KE9">
        <v>36</v>
      </c>
      <c r="KF9">
        <v>46</v>
      </c>
      <c r="KG9">
        <v>62</v>
      </c>
      <c r="KH9">
        <v>76</v>
      </c>
      <c r="KI9">
        <v>88</v>
      </c>
      <c r="KJ9">
        <v>98</v>
      </c>
      <c r="KK9">
        <v>116</v>
      </c>
      <c r="KL9">
        <v>132</v>
      </c>
      <c r="KM9">
        <v>149</v>
      </c>
      <c r="KN9">
        <v>164</v>
      </c>
      <c r="KO9">
        <v>183</v>
      </c>
      <c r="KP9">
        <v>195</v>
      </c>
      <c r="KQ9">
        <v>212</v>
      </c>
      <c r="KR9">
        <v>235</v>
      </c>
      <c r="KS9">
        <v>259</v>
      </c>
      <c r="KT9">
        <v>281</v>
      </c>
      <c r="KU9">
        <v>304</v>
      </c>
      <c r="KV9">
        <v>329</v>
      </c>
      <c r="KW9">
        <v>358</v>
      </c>
      <c r="KX9">
        <v>367</v>
      </c>
      <c r="KY9">
        <v>0</v>
      </c>
      <c r="KZ9">
        <v>0</v>
      </c>
      <c r="LA9">
        <v>0</v>
      </c>
      <c r="LB9">
        <v>251</v>
      </c>
      <c r="LC9">
        <v>507</v>
      </c>
      <c r="LD9">
        <v>769</v>
      </c>
      <c r="LE9">
        <v>968</v>
      </c>
      <c r="LF9">
        <v>1217</v>
      </c>
      <c r="LG9">
        <v>1430</v>
      </c>
      <c r="LH9">
        <v>1647</v>
      </c>
      <c r="LI9">
        <v>1865</v>
      </c>
      <c r="LJ9">
        <v>2064</v>
      </c>
      <c r="LK9">
        <v>2256</v>
      </c>
      <c r="LL9">
        <v>2469</v>
      </c>
      <c r="LM9">
        <v>2670</v>
      </c>
      <c r="LN9">
        <v>2876</v>
      </c>
      <c r="LO9">
        <v>3089</v>
      </c>
      <c r="LP9">
        <v>3304</v>
      </c>
      <c r="LQ9">
        <v>3507</v>
      </c>
      <c r="LR9">
        <v>3727</v>
      </c>
      <c r="LS9">
        <v>3904</v>
      </c>
      <c r="LT9">
        <v>4120</v>
      </c>
      <c r="LU9">
        <v>4315</v>
      </c>
      <c r="LV9">
        <v>4538</v>
      </c>
      <c r="LW9">
        <v>4747</v>
      </c>
      <c r="LX9">
        <v>4940</v>
      </c>
      <c r="LY9">
        <v>5140</v>
      </c>
      <c r="LZ9">
        <v>5351</v>
      </c>
      <c r="MA9">
        <v>0</v>
      </c>
      <c r="MB9">
        <v>0</v>
      </c>
      <c r="MC9">
        <v>1536</v>
      </c>
      <c r="MD9">
        <v>1594</v>
      </c>
      <c r="ME9">
        <v>1682</v>
      </c>
      <c r="MF9">
        <v>1726</v>
      </c>
      <c r="MG9">
        <v>1761</v>
      </c>
      <c r="MH9">
        <v>1806</v>
      </c>
      <c r="MI9">
        <v>1853</v>
      </c>
      <c r="MJ9">
        <v>1910</v>
      </c>
      <c r="MK9">
        <v>1961</v>
      </c>
      <c r="ML9">
        <v>2009</v>
      </c>
      <c r="MM9">
        <v>2058</v>
      </c>
      <c r="MN9">
        <v>2085</v>
      </c>
      <c r="MO9">
        <v>2126</v>
      </c>
      <c r="MP9">
        <v>2179</v>
      </c>
      <c r="MQ9">
        <v>2225</v>
      </c>
      <c r="MR9">
        <v>2321</v>
      </c>
      <c r="MS9">
        <v>2338</v>
      </c>
      <c r="MT9">
        <v>2373</v>
      </c>
      <c r="MU9">
        <v>2406</v>
      </c>
      <c r="MV9">
        <v>2427</v>
      </c>
      <c r="MW9">
        <v>2471</v>
      </c>
      <c r="MX9">
        <v>2500</v>
      </c>
      <c r="MY9">
        <v>2507</v>
      </c>
      <c r="MZ9">
        <v>2531</v>
      </c>
      <c r="NA9">
        <v>2556</v>
      </c>
      <c r="NB9">
        <v>2588</v>
      </c>
      <c r="NC9">
        <v>0</v>
      </c>
      <c r="ND9">
        <v>0</v>
      </c>
      <c r="NE9">
        <v>0</v>
      </c>
      <c r="NF9">
        <v>33</v>
      </c>
      <c r="NG9">
        <v>68</v>
      </c>
      <c r="NH9">
        <v>98</v>
      </c>
      <c r="NI9">
        <v>137</v>
      </c>
      <c r="NJ9">
        <v>165</v>
      </c>
      <c r="NK9">
        <v>205</v>
      </c>
      <c r="NL9">
        <v>241</v>
      </c>
      <c r="NM9">
        <v>269</v>
      </c>
      <c r="NN9">
        <v>306</v>
      </c>
      <c r="NO9">
        <v>341</v>
      </c>
      <c r="NP9">
        <v>381</v>
      </c>
      <c r="NQ9">
        <v>414</v>
      </c>
      <c r="NR9">
        <v>455</v>
      </c>
      <c r="NS9">
        <v>488</v>
      </c>
      <c r="NT9">
        <v>530</v>
      </c>
      <c r="NU9">
        <v>566</v>
      </c>
      <c r="NV9">
        <v>609</v>
      </c>
      <c r="NW9">
        <v>658</v>
      </c>
      <c r="NX9">
        <v>698</v>
      </c>
      <c r="NY9">
        <v>735</v>
      </c>
      <c r="NZ9">
        <v>778</v>
      </c>
      <c r="OA9">
        <v>820</v>
      </c>
      <c r="OB9">
        <v>854</v>
      </c>
      <c r="OC9">
        <v>905</v>
      </c>
      <c r="OD9">
        <v>953</v>
      </c>
      <c r="OE9">
        <v>0</v>
      </c>
      <c r="OF9">
        <v>0</v>
      </c>
      <c r="OG9">
        <v>2162</v>
      </c>
      <c r="OH9">
        <v>2284</v>
      </c>
      <c r="OI9">
        <v>2434</v>
      </c>
      <c r="OJ9">
        <v>2574</v>
      </c>
      <c r="OK9">
        <v>2668</v>
      </c>
      <c r="OL9">
        <v>2792</v>
      </c>
      <c r="OM9">
        <v>2976</v>
      </c>
      <c r="ON9">
        <v>3101</v>
      </c>
      <c r="OO9">
        <v>3242</v>
      </c>
      <c r="OP9">
        <v>3392</v>
      </c>
      <c r="OQ9">
        <v>3504</v>
      </c>
      <c r="OR9">
        <v>3626</v>
      </c>
      <c r="OS9">
        <v>3742</v>
      </c>
      <c r="OT9">
        <v>3848</v>
      </c>
      <c r="OU9">
        <v>3945</v>
      </c>
      <c r="OV9">
        <v>4058</v>
      </c>
      <c r="OW9">
        <v>4140</v>
      </c>
      <c r="OX9">
        <v>4207</v>
      </c>
      <c r="OY9">
        <v>4291</v>
      </c>
      <c r="OZ9">
        <v>4394</v>
      </c>
      <c r="PA9">
        <v>4438</v>
      </c>
      <c r="PB9">
        <v>4552</v>
      </c>
      <c r="PC9">
        <v>4563</v>
      </c>
      <c r="PD9">
        <v>4587</v>
      </c>
      <c r="PE9">
        <v>4622</v>
      </c>
      <c r="PF9">
        <v>4697</v>
      </c>
      <c r="PG9">
        <v>0</v>
      </c>
      <c r="PH9">
        <v>0</v>
      </c>
      <c r="PI9">
        <v>0</v>
      </c>
      <c r="PJ9">
        <v>64</v>
      </c>
      <c r="PK9">
        <v>119</v>
      </c>
      <c r="PL9">
        <v>179</v>
      </c>
      <c r="PM9">
        <v>269</v>
      </c>
      <c r="PN9">
        <v>355</v>
      </c>
      <c r="PO9">
        <v>428</v>
      </c>
      <c r="PP9">
        <v>508</v>
      </c>
      <c r="PQ9">
        <v>597</v>
      </c>
      <c r="PR9">
        <v>682</v>
      </c>
      <c r="PS9">
        <v>780</v>
      </c>
      <c r="PT9">
        <v>887</v>
      </c>
      <c r="PU9">
        <v>992</v>
      </c>
      <c r="PV9">
        <v>1098</v>
      </c>
      <c r="PW9">
        <v>1194</v>
      </c>
      <c r="PX9">
        <v>1300</v>
      </c>
      <c r="PY9">
        <v>1429</v>
      </c>
      <c r="PZ9">
        <v>1546</v>
      </c>
      <c r="QA9">
        <v>1674</v>
      </c>
      <c r="QB9">
        <v>1798</v>
      </c>
      <c r="QC9">
        <v>1928</v>
      </c>
      <c r="QD9">
        <v>2046</v>
      </c>
      <c r="QE9">
        <v>2200</v>
      </c>
      <c r="QF9">
        <v>2361</v>
      </c>
      <c r="QG9">
        <v>2498</v>
      </c>
      <c r="QH9">
        <v>2635</v>
      </c>
      <c r="QI9">
        <v>0</v>
      </c>
      <c r="QJ9">
        <v>0</v>
      </c>
      <c r="QK9">
        <v>7492</v>
      </c>
      <c r="QL9">
        <v>8051</v>
      </c>
      <c r="QM9">
        <v>8490</v>
      </c>
      <c r="QN9">
        <v>8886</v>
      </c>
      <c r="QO9">
        <v>9148</v>
      </c>
      <c r="QP9">
        <v>9377</v>
      </c>
      <c r="QQ9">
        <v>9575</v>
      </c>
      <c r="QR9">
        <v>9783</v>
      </c>
      <c r="QS9">
        <v>10002</v>
      </c>
      <c r="QT9">
        <v>10185</v>
      </c>
      <c r="QU9">
        <v>10389</v>
      </c>
      <c r="QV9">
        <v>10457</v>
      </c>
      <c r="QW9">
        <v>10589</v>
      </c>
      <c r="QX9">
        <v>10696</v>
      </c>
      <c r="QY9">
        <v>10777</v>
      </c>
      <c r="QZ9">
        <v>10839</v>
      </c>
      <c r="RA9">
        <v>10861</v>
      </c>
      <c r="RB9">
        <v>10937</v>
      </c>
      <c r="RC9">
        <v>10965</v>
      </c>
      <c r="RD9">
        <v>11081</v>
      </c>
      <c r="RE9">
        <v>11122</v>
      </c>
      <c r="RF9">
        <v>11198</v>
      </c>
      <c r="RG9">
        <v>11214</v>
      </c>
      <c r="RH9">
        <v>11244</v>
      </c>
      <c r="RI9">
        <v>11276</v>
      </c>
      <c r="RJ9">
        <v>11393</v>
      </c>
      <c r="RK9">
        <v>0</v>
      </c>
      <c r="RL9">
        <v>0</v>
      </c>
      <c r="RM9">
        <v>8388</v>
      </c>
      <c r="RN9">
        <v>8158</v>
      </c>
      <c r="RO9">
        <v>7929</v>
      </c>
      <c r="RP9">
        <v>7764</v>
      </c>
      <c r="RQ9">
        <v>7636</v>
      </c>
      <c r="RR9">
        <v>7531</v>
      </c>
      <c r="RS9">
        <v>7443</v>
      </c>
      <c r="RT9">
        <v>7328</v>
      </c>
      <c r="RU9">
        <v>7255</v>
      </c>
      <c r="RV9">
        <v>7198</v>
      </c>
      <c r="RW9">
        <v>7093</v>
      </c>
      <c r="RX9">
        <v>7044</v>
      </c>
      <c r="RY9">
        <v>6930</v>
      </c>
      <c r="RZ9">
        <v>6883</v>
      </c>
      <c r="SA9">
        <v>6890</v>
      </c>
      <c r="SB9">
        <v>6847</v>
      </c>
      <c r="SC9">
        <v>6873</v>
      </c>
      <c r="SD9">
        <v>6864</v>
      </c>
      <c r="SE9">
        <v>6841</v>
      </c>
      <c r="SF9">
        <v>6821</v>
      </c>
      <c r="SG9">
        <v>6801</v>
      </c>
      <c r="SH9">
        <v>6736</v>
      </c>
      <c r="SI9">
        <v>6679</v>
      </c>
      <c r="SJ9">
        <v>6660</v>
      </c>
      <c r="SK9">
        <v>6676</v>
      </c>
      <c r="SL9">
        <v>6652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671803.01879999996</v>
      </c>
      <c r="SU9">
        <v>675106.42830000003</v>
      </c>
      <c r="SV9">
        <v>670276.75029999996</v>
      </c>
      <c r="SW9">
        <v>665692.39989999996</v>
      </c>
      <c r="SX9">
        <v>661501.24199999997</v>
      </c>
      <c r="SY9">
        <v>654544.33700000006</v>
      </c>
      <c r="SZ9">
        <v>642601.76740000001</v>
      </c>
      <c r="TA9">
        <v>634137.59219999996</v>
      </c>
      <c r="TB9">
        <v>622534.89359999995</v>
      </c>
      <c r="TC9">
        <v>608298.31579999998</v>
      </c>
      <c r="TD9">
        <v>592544.6433</v>
      </c>
      <c r="TE9">
        <v>579452.2426</v>
      </c>
      <c r="TF9">
        <v>566071.37650000001</v>
      </c>
      <c r="TG9">
        <v>553577.44570000004</v>
      </c>
      <c r="TH9">
        <v>538617.01089999999</v>
      </c>
      <c r="TI9">
        <v>526693.47369999997</v>
      </c>
      <c r="TJ9">
        <v>515312.14120000001</v>
      </c>
      <c r="TK9">
        <v>499889.08730000001</v>
      </c>
      <c r="TL9">
        <v>487568.397</v>
      </c>
      <c r="TM9">
        <v>473590.34669999999</v>
      </c>
      <c r="TN9">
        <v>459038.78480000002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216089.128</v>
      </c>
      <c r="TW9">
        <v>228983.8616</v>
      </c>
      <c r="TX9">
        <v>240589.2781</v>
      </c>
      <c r="TY9">
        <v>249085.0417</v>
      </c>
      <c r="TZ9">
        <v>256045.60209999999</v>
      </c>
      <c r="UA9">
        <v>260765.68840000001</v>
      </c>
      <c r="UB9">
        <v>267042.9313</v>
      </c>
      <c r="UC9">
        <v>271049.75380000001</v>
      </c>
      <c r="UD9">
        <v>275042.40059999999</v>
      </c>
      <c r="UE9">
        <v>278428.26140000002</v>
      </c>
      <c r="UF9">
        <v>284324.85070000001</v>
      </c>
      <c r="UG9">
        <v>285426.3052</v>
      </c>
      <c r="UH9">
        <v>287410.58679999999</v>
      </c>
      <c r="UI9">
        <v>287114.5</v>
      </c>
      <c r="UJ9">
        <v>283605.21220000001</v>
      </c>
      <c r="UK9">
        <v>279694.32439999998</v>
      </c>
      <c r="UL9">
        <v>278820.44449999998</v>
      </c>
      <c r="UM9">
        <v>277646.31270000001</v>
      </c>
      <c r="UN9">
        <v>270886.31699999998</v>
      </c>
      <c r="UO9">
        <v>266431.47960000002</v>
      </c>
      <c r="UP9">
        <v>263256.97159999999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266324.02610000002</v>
      </c>
      <c r="UY9">
        <v>274727.45409999997</v>
      </c>
      <c r="UZ9">
        <v>273001.58199999999</v>
      </c>
      <c r="VA9">
        <v>286375.94809999998</v>
      </c>
      <c r="VB9">
        <v>304655.26390000002</v>
      </c>
      <c r="VC9">
        <v>315883.48599999998</v>
      </c>
      <c r="VD9">
        <v>334563.26850000001</v>
      </c>
      <c r="VE9">
        <v>349180.1103</v>
      </c>
      <c r="VF9">
        <v>365289.64649999997</v>
      </c>
      <c r="VG9">
        <v>349547.26250000001</v>
      </c>
      <c r="VH9">
        <v>354229.03080000001</v>
      </c>
      <c r="VI9">
        <v>377581.3554</v>
      </c>
      <c r="VJ9">
        <v>399272.84509999998</v>
      </c>
      <c r="VK9">
        <v>419380.43680000002</v>
      </c>
      <c r="VL9">
        <v>411567.26160000003</v>
      </c>
      <c r="VM9">
        <v>425221.35430000001</v>
      </c>
      <c r="VN9">
        <v>412836.26630000002</v>
      </c>
      <c r="VO9">
        <v>392755.38819999999</v>
      </c>
      <c r="VP9">
        <v>400870.57299999997</v>
      </c>
      <c r="VQ9">
        <v>383499.19839999999</v>
      </c>
      <c r="VR9">
        <v>416566.4657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94072.35428</v>
      </c>
      <c r="WA9">
        <v>91332.382800000007</v>
      </c>
      <c r="WB9">
        <v>88672.216310000003</v>
      </c>
      <c r="WC9">
        <v>114786.0405</v>
      </c>
      <c r="WD9">
        <v>55721.378900000003</v>
      </c>
      <c r="WE9">
        <v>135246.06529999999</v>
      </c>
      <c r="WF9">
        <v>131306.85949999999</v>
      </c>
      <c r="WG9">
        <v>152978.86540000001</v>
      </c>
      <c r="WH9">
        <v>173277.03200000001</v>
      </c>
      <c r="WI9">
        <v>216295.87909999999</v>
      </c>
      <c r="WJ9">
        <v>256661.77669999999</v>
      </c>
      <c r="WK9">
        <v>181226.32070000001</v>
      </c>
      <c r="WL9">
        <v>175947.8842</v>
      </c>
      <c r="WM9">
        <v>213528.98569999999</v>
      </c>
      <c r="WN9">
        <v>186578.7254</v>
      </c>
      <c r="WO9">
        <v>181144.39350000001</v>
      </c>
      <c r="WP9">
        <v>332195.75949999999</v>
      </c>
      <c r="WQ9">
        <v>379435.47629999998</v>
      </c>
      <c r="WR9">
        <v>257868.7703</v>
      </c>
      <c r="WS9">
        <v>232475.31299999999</v>
      </c>
      <c r="WT9">
        <v>277789.76909999998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38300000</v>
      </c>
      <c r="ZG9">
        <v>38100000</v>
      </c>
      <c r="ZH9">
        <v>38100000</v>
      </c>
      <c r="ZI9">
        <v>38000000</v>
      </c>
      <c r="ZJ9">
        <v>37800000</v>
      </c>
      <c r="ZK9">
        <v>37600000</v>
      </c>
      <c r="ZL9">
        <v>37000000</v>
      </c>
      <c r="ZM9">
        <v>36600000</v>
      </c>
      <c r="ZN9">
        <v>36400000</v>
      </c>
      <c r="ZO9">
        <v>36100000</v>
      </c>
      <c r="ZP9">
        <v>36600000</v>
      </c>
      <c r="ZQ9">
        <v>35800000</v>
      </c>
      <c r="ZR9">
        <v>35300000</v>
      </c>
      <c r="ZS9">
        <v>34700000</v>
      </c>
      <c r="ZT9">
        <v>34000000</v>
      </c>
      <c r="ZU9">
        <v>33600000</v>
      </c>
      <c r="ZV9">
        <v>33000000</v>
      </c>
      <c r="ZW9">
        <v>32100000</v>
      </c>
      <c r="ZX9">
        <v>31500000</v>
      </c>
      <c r="ZY9">
        <v>30900000</v>
      </c>
      <c r="ZZ9">
        <v>30400000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6430000</v>
      </c>
      <c r="ABK9">
        <v>6660000</v>
      </c>
      <c r="ABL9">
        <v>6730000</v>
      </c>
      <c r="ABM9">
        <v>6830000</v>
      </c>
      <c r="ABN9">
        <v>6940000</v>
      </c>
      <c r="ABO9">
        <v>6960000</v>
      </c>
      <c r="ABP9">
        <v>6990000</v>
      </c>
      <c r="ABQ9">
        <v>7010000</v>
      </c>
      <c r="ABR9">
        <v>7000000</v>
      </c>
      <c r="ABS9">
        <v>6960000</v>
      </c>
      <c r="ABT9">
        <v>6960000</v>
      </c>
      <c r="ABU9">
        <v>6890000</v>
      </c>
      <c r="ABV9">
        <v>6800000</v>
      </c>
      <c r="ABW9">
        <v>6730000</v>
      </c>
      <c r="ABX9">
        <v>6690000</v>
      </c>
      <c r="ABY9">
        <v>6560000</v>
      </c>
      <c r="ABZ9">
        <v>6530000</v>
      </c>
      <c r="ACA9">
        <v>6360000</v>
      </c>
      <c r="ACB9">
        <v>6210000</v>
      </c>
      <c r="ACC9">
        <v>6070000</v>
      </c>
      <c r="ACD9">
        <v>5990000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4150000</v>
      </c>
      <c r="ADO9">
        <v>4110000</v>
      </c>
      <c r="ADP9">
        <v>4080000</v>
      </c>
      <c r="ADQ9">
        <v>4050000</v>
      </c>
      <c r="ADR9">
        <v>4000000</v>
      </c>
      <c r="ADS9">
        <v>3960000</v>
      </c>
      <c r="ADT9">
        <v>3870000</v>
      </c>
      <c r="ADU9">
        <v>3810000</v>
      </c>
      <c r="ADV9">
        <v>3730000</v>
      </c>
      <c r="ADW9">
        <v>3650000</v>
      </c>
      <c r="ADX9">
        <v>3570000</v>
      </c>
      <c r="ADY9">
        <v>3470000</v>
      </c>
      <c r="ADZ9">
        <v>3390000</v>
      </c>
      <c r="AEA9">
        <v>3300000</v>
      </c>
      <c r="AEB9">
        <v>3240000</v>
      </c>
      <c r="AEC9">
        <v>3160000</v>
      </c>
      <c r="AED9">
        <v>3090000</v>
      </c>
      <c r="AEE9">
        <v>3000000</v>
      </c>
      <c r="AEF9">
        <v>2920000</v>
      </c>
      <c r="AEG9">
        <v>2840000</v>
      </c>
      <c r="AEH9">
        <v>2790000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5190000</v>
      </c>
      <c r="AEQ9">
        <v>4980000</v>
      </c>
      <c r="AER9">
        <v>4760000</v>
      </c>
      <c r="AES9">
        <v>4580000</v>
      </c>
      <c r="AET9">
        <v>4410000</v>
      </c>
      <c r="AEU9">
        <v>4220000</v>
      </c>
      <c r="AEV9">
        <v>4070000</v>
      </c>
      <c r="AEW9">
        <v>3880000</v>
      </c>
      <c r="AEX9">
        <v>3740000</v>
      </c>
      <c r="AEY9">
        <v>3640000</v>
      </c>
      <c r="AEZ9">
        <v>3510000</v>
      </c>
      <c r="AFA9">
        <v>3420000</v>
      </c>
      <c r="AFB9">
        <v>3320000</v>
      </c>
      <c r="AFC9">
        <v>3210000</v>
      </c>
      <c r="AFD9">
        <v>3110000</v>
      </c>
      <c r="AFE9">
        <v>3010000</v>
      </c>
      <c r="AFF9">
        <v>2890000</v>
      </c>
      <c r="AFG9">
        <v>2780000</v>
      </c>
      <c r="AFH9">
        <v>2700000</v>
      </c>
      <c r="AFI9">
        <v>2620000</v>
      </c>
      <c r="AFJ9">
        <v>2540000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132.20040739999999</v>
      </c>
      <c r="AGU9">
        <v>140.08923110000001</v>
      </c>
      <c r="AGV9">
        <v>147.189268</v>
      </c>
      <c r="AGW9">
        <v>152.38686139999999</v>
      </c>
      <c r="AGX9">
        <v>156.64523819999999</v>
      </c>
      <c r="AGY9">
        <v>159.5329231</v>
      </c>
      <c r="AGZ9">
        <v>163.3732555</v>
      </c>
      <c r="AHA9">
        <v>165.82457529999999</v>
      </c>
      <c r="AHB9">
        <v>168.26722269999999</v>
      </c>
      <c r="AHC9">
        <v>170.33864650000001</v>
      </c>
      <c r="AHD9">
        <v>173.9461001</v>
      </c>
      <c r="AHE9">
        <v>174.6199551</v>
      </c>
      <c r="AHF9">
        <v>175.83391180000001</v>
      </c>
      <c r="AHG9">
        <v>175.65276990000001</v>
      </c>
      <c r="AHH9">
        <v>173.50583499999999</v>
      </c>
      <c r="AHI9">
        <v>171.11320670000001</v>
      </c>
      <c r="AHJ9">
        <v>170.5785789</v>
      </c>
      <c r="AHK9">
        <v>169.86026089999999</v>
      </c>
      <c r="AHL9">
        <v>165.72458689999999</v>
      </c>
      <c r="AHM9">
        <v>162.9991776</v>
      </c>
      <c r="AHN9">
        <v>161.05705649999999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18.48112227</v>
      </c>
      <c r="AHW9">
        <v>19.064264479999999</v>
      </c>
      <c r="AHX9">
        <v>18.944500390000002</v>
      </c>
      <c r="AHY9">
        <v>19.87259276</v>
      </c>
      <c r="AHZ9">
        <v>21.141056119999998</v>
      </c>
      <c r="AIA9">
        <v>21.920220319999999</v>
      </c>
      <c r="AIB9">
        <v>23.21647342</v>
      </c>
      <c r="AIC9">
        <v>24.230785359999999</v>
      </c>
      <c r="AID9">
        <v>25.34868041</v>
      </c>
      <c r="AIE9">
        <v>24.25626329</v>
      </c>
      <c r="AIF9">
        <v>24.58114698</v>
      </c>
      <c r="AIG9">
        <v>26.201643539999999</v>
      </c>
      <c r="AIH9">
        <v>27.706889149999999</v>
      </c>
      <c r="AII9">
        <v>29.102222749999999</v>
      </c>
      <c r="AIJ9">
        <v>28.560040170000001</v>
      </c>
      <c r="AIK9">
        <v>29.50754371</v>
      </c>
      <c r="AIL9">
        <v>28.64810069</v>
      </c>
      <c r="AIM9">
        <v>27.254620840000001</v>
      </c>
      <c r="AIN9">
        <v>27.817760880000002</v>
      </c>
      <c r="AIO9">
        <v>26.612302620000001</v>
      </c>
      <c r="AIP9">
        <v>28.906951800000002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0.52903613900000002</v>
      </c>
      <c r="AIY9">
        <v>0.51362731900000003</v>
      </c>
      <c r="AIZ9">
        <v>0.49866729999999998</v>
      </c>
      <c r="AJA9">
        <v>0.64552401299999995</v>
      </c>
      <c r="AJB9">
        <v>0.31336117099999999</v>
      </c>
      <c r="AJC9">
        <v>0.76058536700000001</v>
      </c>
      <c r="AJD9">
        <v>0.73843239500000002</v>
      </c>
      <c r="AJE9">
        <v>0.86030958700000004</v>
      </c>
      <c r="AJF9">
        <v>0.97446069700000004</v>
      </c>
      <c r="AJG9">
        <v>1.216386446</v>
      </c>
      <c r="AJH9">
        <v>1.443392762</v>
      </c>
      <c r="AJI9">
        <v>1.0191652339999999</v>
      </c>
      <c r="AJJ9">
        <v>0.98948080900000002</v>
      </c>
      <c r="AJK9">
        <v>1.2008262249999999</v>
      </c>
      <c r="AJL9">
        <v>1.0492656330000001</v>
      </c>
      <c r="AJM9">
        <v>1.018704499</v>
      </c>
      <c r="AJN9">
        <v>1.8681743770000001</v>
      </c>
      <c r="AJO9">
        <v>2.1338370950000001</v>
      </c>
      <c r="AJP9">
        <v>1.45018055</v>
      </c>
      <c r="AJQ9">
        <v>1.307374976</v>
      </c>
      <c r="AJR9">
        <v>1.562210576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115.8781658</v>
      </c>
      <c r="AKA9">
        <v>124.4926059</v>
      </c>
      <c r="AKB9">
        <v>178.14513729999999</v>
      </c>
      <c r="AKC9">
        <v>236.69619990000001</v>
      </c>
      <c r="AKD9">
        <v>227.20562279999999</v>
      </c>
      <c r="AKE9">
        <v>202.69576319999999</v>
      </c>
      <c r="AKF9">
        <v>140.65321800000001</v>
      </c>
      <c r="AKG9">
        <v>245.7342591</v>
      </c>
      <c r="AKH9">
        <v>163.1034889</v>
      </c>
      <c r="AKI9">
        <v>216.83606879999999</v>
      </c>
      <c r="AKJ9">
        <v>179.93058540000001</v>
      </c>
      <c r="AKK9">
        <v>222.36154389999999</v>
      </c>
      <c r="AKL9">
        <v>120.8380853</v>
      </c>
      <c r="AKM9">
        <v>209.83835809999999</v>
      </c>
      <c r="AKN9">
        <v>253.2599759</v>
      </c>
      <c r="AKO9">
        <v>257.05414530000002</v>
      </c>
      <c r="AKP9">
        <v>209.18168739999999</v>
      </c>
      <c r="AKQ9">
        <v>201.10143540000001</v>
      </c>
      <c r="AKR9">
        <v>232.13633590000001</v>
      </c>
      <c r="AKS9">
        <v>219.8364598</v>
      </c>
      <c r="AKT9">
        <v>94.752456080000002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97.758490129999998</v>
      </c>
      <c r="AME9">
        <v>97.381157849999994</v>
      </c>
      <c r="AMF9">
        <v>97.45309967</v>
      </c>
      <c r="AMG9">
        <v>97.141019900000003</v>
      </c>
      <c r="AMH9">
        <v>96.620165549999996</v>
      </c>
      <c r="AMI9">
        <v>96.093936850000006</v>
      </c>
      <c r="AMJ9">
        <v>94.519072300000005</v>
      </c>
      <c r="AMK9">
        <v>93.570602649999998</v>
      </c>
      <c r="AML9">
        <v>93.109966830000005</v>
      </c>
      <c r="AMM9">
        <v>92.306382729999996</v>
      </c>
      <c r="AMN9">
        <v>93.484504990000005</v>
      </c>
      <c r="AMO9">
        <v>91.426432640000002</v>
      </c>
      <c r="AMP9">
        <v>90.092322150000001</v>
      </c>
      <c r="AMQ9">
        <v>88.684646889999996</v>
      </c>
      <c r="AMR9">
        <v>86.853109140000001</v>
      </c>
      <c r="AMS9">
        <v>85.852137839999997</v>
      </c>
      <c r="AMT9">
        <v>84.329815999999994</v>
      </c>
      <c r="AMU9">
        <v>82.102853870000004</v>
      </c>
      <c r="AMV9">
        <v>80.474602430000004</v>
      </c>
      <c r="AMW9">
        <v>78.902419249999994</v>
      </c>
      <c r="AMX9">
        <v>77.563342680000005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198.68991500000001</v>
      </c>
      <c r="ANG9">
        <v>289.97198100000003</v>
      </c>
      <c r="ANH9">
        <v>229.5615521</v>
      </c>
      <c r="ANI9">
        <v>198.41660920000001</v>
      </c>
      <c r="ANJ9">
        <v>240.3424947</v>
      </c>
      <c r="ANK9">
        <v>204.98317539999999</v>
      </c>
      <c r="ANL9">
        <v>208.46554359999999</v>
      </c>
      <c r="ANM9">
        <v>148.36344260000001</v>
      </c>
      <c r="ANN9">
        <v>225.09533049999999</v>
      </c>
      <c r="ANO9">
        <v>175.42637400000001</v>
      </c>
      <c r="ANP9">
        <v>233.11750090000001</v>
      </c>
      <c r="ANQ9">
        <v>169.44239690000001</v>
      </c>
      <c r="ANR9">
        <v>194.5369742</v>
      </c>
      <c r="ANS9">
        <v>219.55664630000001</v>
      </c>
      <c r="ANT9">
        <v>159.62667680000001</v>
      </c>
      <c r="ANU9">
        <v>152.57815769999999</v>
      </c>
      <c r="ANV9">
        <v>175.65701809999999</v>
      </c>
      <c r="ANW9">
        <v>168.0388888</v>
      </c>
      <c r="ANX9">
        <v>116.991196</v>
      </c>
      <c r="ANY9">
        <v>165.9327778</v>
      </c>
      <c r="ANZ9">
        <v>185.6510892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59.25722537</v>
      </c>
      <c r="AOI9">
        <v>61.322746930000001</v>
      </c>
      <c r="AOJ9">
        <v>62.037346749999998</v>
      </c>
      <c r="AOK9">
        <v>62.969063579999997</v>
      </c>
      <c r="AOL9">
        <v>63.963591829999999</v>
      </c>
      <c r="AOM9">
        <v>64.151065270000004</v>
      </c>
      <c r="AON9">
        <v>64.451102390000003</v>
      </c>
      <c r="AOO9">
        <v>64.575697939999998</v>
      </c>
      <c r="AOP9">
        <v>64.470815579999993</v>
      </c>
      <c r="AOQ9">
        <v>64.170863560000001</v>
      </c>
      <c r="AOR9">
        <v>64.08637315</v>
      </c>
      <c r="AOS9">
        <v>63.477054750000001</v>
      </c>
      <c r="AOT9">
        <v>62.62557322</v>
      </c>
      <c r="AOU9">
        <v>62.015534600000002</v>
      </c>
      <c r="AOV9">
        <v>61.654503570000003</v>
      </c>
      <c r="AOW9">
        <v>60.458146110000001</v>
      </c>
      <c r="AOX9">
        <v>60.204999430000001</v>
      </c>
      <c r="AOY9">
        <v>58.592704879999999</v>
      </c>
      <c r="AOZ9">
        <v>57.185325040000002</v>
      </c>
      <c r="APA9">
        <v>55.943363009999999</v>
      </c>
      <c r="APB9">
        <v>55.195283019999998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895.64145310000004</v>
      </c>
      <c r="APK9">
        <v>679.57792040000004</v>
      </c>
      <c r="APL9">
        <v>746.45309599999996</v>
      </c>
      <c r="APM9">
        <v>818.56234840000002</v>
      </c>
      <c r="APN9">
        <v>785.22503429999995</v>
      </c>
      <c r="APO9">
        <v>907.70521589999998</v>
      </c>
      <c r="APP9">
        <v>864.34310660000006</v>
      </c>
      <c r="APQ9">
        <v>922.55812700000001</v>
      </c>
      <c r="APR9">
        <v>923.2056609</v>
      </c>
      <c r="APS9">
        <v>766.76139579999995</v>
      </c>
      <c r="APT9">
        <v>808.89115240000001</v>
      </c>
      <c r="APU9">
        <v>935.97203100000002</v>
      </c>
      <c r="APV9">
        <v>874.45328319999999</v>
      </c>
      <c r="APW9">
        <v>858.89909780000005</v>
      </c>
      <c r="APX9">
        <v>823.10758480000004</v>
      </c>
      <c r="APY9">
        <v>844.06296220000002</v>
      </c>
      <c r="APZ9">
        <v>747.49558979999995</v>
      </c>
      <c r="AQA9">
        <v>887.8039417</v>
      </c>
      <c r="AQB9">
        <v>933.87964199999999</v>
      </c>
      <c r="AQC9">
        <v>786.05454159999999</v>
      </c>
      <c r="AQD9">
        <v>747.64573140000005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112.7349499</v>
      </c>
      <c r="ARO9">
        <v>108.1724641</v>
      </c>
      <c r="ARP9">
        <v>103.3991432</v>
      </c>
      <c r="ARQ9">
        <v>99.387478220000006</v>
      </c>
      <c r="ARR9">
        <v>95.73458789</v>
      </c>
      <c r="ARS9">
        <v>91.590359770000006</v>
      </c>
      <c r="ART9">
        <v>88.308382010000003</v>
      </c>
      <c r="ARU9">
        <v>84.348738209999993</v>
      </c>
      <c r="ARV9">
        <v>81.336578700000004</v>
      </c>
      <c r="ARW9">
        <v>79.047862010000003</v>
      </c>
      <c r="ARX9">
        <v>76.266533910000007</v>
      </c>
      <c r="ARY9">
        <v>74.326349089999994</v>
      </c>
      <c r="ARZ9">
        <v>72.067010510000003</v>
      </c>
      <c r="ASA9">
        <v>69.733521580000001</v>
      </c>
      <c r="ASB9">
        <v>67.504516699999996</v>
      </c>
      <c r="ASC9">
        <v>65.346199279999993</v>
      </c>
      <c r="ASD9">
        <v>62.836561500000002</v>
      </c>
      <c r="ASE9">
        <v>60.490134769999997</v>
      </c>
      <c r="ASF9">
        <v>58.561219639999997</v>
      </c>
      <c r="ASG9">
        <v>56.992142970000003</v>
      </c>
      <c r="ASH9">
        <v>55.133260280000002</v>
      </c>
    </row>
    <row r="10" spans="1:1178" x14ac:dyDescent="0.25">
      <c r="A10">
        <v>6</v>
      </c>
      <c r="B10">
        <v>22400</v>
      </c>
      <c r="C10">
        <v>0</v>
      </c>
      <c r="D10">
        <v>0</v>
      </c>
      <c r="E10">
        <v>0</v>
      </c>
      <c r="F10">
        <v>236</v>
      </c>
      <c r="G10">
        <v>263</v>
      </c>
      <c r="H10">
        <v>259</v>
      </c>
      <c r="I10">
        <v>232</v>
      </c>
      <c r="J10">
        <v>265</v>
      </c>
      <c r="K10">
        <v>307</v>
      </c>
      <c r="L10">
        <v>257</v>
      </c>
      <c r="M10">
        <v>281</v>
      </c>
      <c r="N10">
        <v>291</v>
      </c>
      <c r="O10">
        <v>258</v>
      </c>
      <c r="P10">
        <v>285</v>
      </c>
      <c r="Q10">
        <v>277</v>
      </c>
      <c r="R10">
        <v>279</v>
      </c>
      <c r="S10">
        <v>253</v>
      </c>
      <c r="T10">
        <v>279</v>
      </c>
      <c r="U10">
        <v>274</v>
      </c>
      <c r="V10">
        <v>250</v>
      </c>
      <c r="W10">
        <v>271</v>
      </c>
      <c r="X10">
        <v>295</v>
      </c>
      <c r="Y10">
        <v>249</v>
      </c>
      <c r="Z10">
        <v>307</v>
      </c>
      <c r="AA10">
        <v>253</v>
      </c>
      <c r="AB10">
        <v>262</v>
      </c>
      <c r="AC10">
        <v>248</v>
      </c>
      <c r="AD10">
        <v>270</v>
      </c>
      <c r="AE10">
        <v>0</v>
      </c>
      <c r="AF10">
        <v>0</v>
      </c>
      <c r="AG10">
        <v>0</v>
      </c>
      <c r="AH10">
        <v>64</v>
      </c>
      <c r="AI10">
        <v>55</v>
      </c>
      <c r="AJ10">
        <v>60</v>
      </c>
      <c r="AK10">
        <v>90</v>
      </c>
      <c r="AL10">
        <v>86</v>
      </c>
      <c r="AM10">
        <v>73</v>
      </c>
      <c r="AN10">
        <v>80</v>
      </c>
      <c r="AO10">
        <v>89</v>
      </c>
      <c r="AP10">
        <v>85</v>
      </c>
      <c r="AQ10">
        <v>98</v>
      </c>
      <c r="AR10">
        <v>107</v>
      </c>
      <c r="AS10">
        <v>105</v>
      </c>
      <c r="AT10">
        <v>106</v>
      </c>
      <c r="AU10">
        <v>96</v>
      </c>
      <c r="AV10">
        <v>106</v>
      </c>
      <c r="AW10">
        <v>129</v>
      </c>
      <c r="AX10">
        <v>117</v>
      </c>
      <c r="AY10">
        <v>128</v>
      </c>
      <c r="AZ10">
        <v>124</v>
      </c>
      <c r="BA10">
        <v>130</v>
      </c>
      <c r="BB10">
        <v>118</v>
      </c>
      <c r="BC10">
        <v>154</v>
      </c>
      <c r="BD10">
        <v>161</v>
      </c>
      <c r="BE10">
        <v>137</v>
      </c>
      <c r="BF10">
        <v>137</v>
      </c>
      <c r="BG10">
        <v>0</v>
      </c>
      <c r="BH10">
        <v>0</v>
      </c>
      <c r="BI10">
        <v>0</v>
      </c>
      <c r="BJ10">
        <v>160</v>
      </c>
      <c r="BK10">
        <v>182</v>
      </c>
      <c r="BL10">
        <v>150</v>
      </c>
      <c r="BM10">
        <v>150</v>
      </c>
      <c r="BN10">
        <v>155</v>
      </c>
      <c r="BO10">
        <v>173</v>
      </c>
      <c r="BP10">
        <v>176</v>
      </c>
      <c r="BQ10">
        <v>175</v>
      </c>
      <c r="BR10">
        <v>155</v>
      </c>
      <c r="BS10">
        <v>158</v>
      </c>
      <c r="BT10">
        <v>156</v>
      </c>
      <c r="BU10">
        <v>160</v>
      </c>
      <c r="BV10">
        <v>190</v>
      </c>
      <c r="BW10">
        <v>181</v>
      </c>
      <c r="BX10">
        <v>206</v>
      </c>
      <c r="BY10">
        <v>170</v>
      </c>
      <c r="BZ10">
        <v>181</v>
      </c>
      <c r="CA10">
        <v>182</v>
      </c>
      <c r="CB10">
        <v>175</v>
      </c>
      <c r="CC10">
        <v>203</v>
      </c>
      <c r="CD10">
        <v>203</v>
      </c>
      <c r="CE10">
        <v>188</v>
      </c>
      <c r="CF10">
        <v>190</v>
      </c>
      <c r="CG10">
        <v>193</v>
      </c>
      <c r="CH10">
        <v>204</v>
      </c>
      <c r="CI10">
        <v>0</v>
      </c>
      <c r="CJ10">
        <v>0</v>
      </c>
      <c r="CK10">
        <v>0</v>
      </c>
      <c r="CL10">
        <v>33</v>
      </c>
      <c r="CM10">
        <v>35</v>
      </c>
      <c r="CN10">
        <v>30</v>
      </c>
      <c r="CO10">
        <v>39</v>
      </c>
      <c r="CP10">
        <v>28</v>
      </c>
      <c r="CQ10">
        <v>40</v>
      </c>
      <c r="CR10">
        <v>36</v>
      </c>
      <c r="CS10">
        <v>28</v>
      </c>
      <c r="CT10">
        <v>37</v>
      </c>
      <c r="CU10">
        <v>35</v>
      </c>
      <c r="CV10">
        <v>40</v>
      </c>
      <c r="CW10">
        <v>33</v>
      </c>
      <c r="CX10">
        <v>41</v>
      </c>
      <c r="CY10">
        <v>33</v>
      </c>
      <c r="CZ10">
        <v>42</v>
      </c>
      <c r="DA10">
        <v>36</v>
      </c>
      <c r="DB10">
        <v>43</v>
      </c>
      <c r="DC10">
        <v>49</v>
      </c>
      <c r="DD10">
        <v>40</v>
      </c>
      <c r="DE10">
        <v>37</v>
      </c>
      <c r="DF10">
        <v>43</v>
      </c>
      <c r="DG10">
        <v>42</v>
      </c>
      <c r="DH10">
        <v>34</v>
      </c>
      <c r="DI10">
        <v>51</v>
      </c>
      <c r="DJ10">
        <v>48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2</v>
      </c>
      <c r="DR10">
        <v>2</v>
      </c>
      <c r="DS10">
        <v>1</v>
      </c>
      <c r="DT10">
        <v>0</v>
      </c>
      <c r="DU10">
        <v>4</v>
      </c>
      <c r="DV10">
        <v>1</v>
      </c>
      <c r="DW10">
        <v>4</v>
      </c>
      <c r="DX10">
        <v>1</v>
      </c>
      <c r="DY10">
        <v>1</v>
      </c>
      <c r="DZ10">
        <v>3</v>
      </c>
      <c r="EA10">
        <v>5</v>
      </c>
      <c r="EB10">
        <v>4</v>
      </c>
      <c r="EC10">
        <v>3</v>
      </c>
      <c r="ED10">
        <v>4</v>
      </c>
      <c r="EE10">
        <v>5</v>
      </c>
      <c r="EF10">
        <v>3</v>
      </c>
      <c r="EG10">
        <v>5</v>
      </c>
      <c r="EH10">
        <v>10</v>
      </c>
      <c r="EI10">
        <v>10</v>
      </c>
      <c r="EJ10">
        <v>5</v>
      </c>
      <c r="EK10">
        <v>8</v>
      </c>
      <c r="EL10">
        <v>5</v>
      </c>
      <c r="EM10">
        <v>0</v>
      </c>
      <c r="EN10">
        <v>0</v>
      </c>
      <c r="EO10">
        <v>0</v>
      </c>
      <c r="EP10">
        <v>5</v>
      </c>
      <c r="EQ10">
        <v>0</v>
      </c>
      <c r="ER10">
        <v>5</v>
      </c>
      <c r="ES10">
        <v>10</v>
      </c>
      <c r="ET10">
        <v>5</v>
      </c>
      <c r="EU10">
        <v>5</v>
      </c>
      <c r="EV10">
        <v>0</v>
      </c>
      <c r="EW10">
        <v>15</v>
      </c>
      <c r="EX10">
        <v>15</v>
      </c>
      <c r="EY10">
        <v>5</v>
      </c>
      <c r="EZ10">
        <v>5</v>
      </c>
      <c r="FA10">
        <v>0</v>
      </c>
      <c r="FB10">
        <v>10</v>
      </c>
      <c r="FC10">
        <v>15</v>
      </c>
      <c r="FD10">
        <v>10</v>
      </c>
      <c r="FE10">
        <v>30</v>
      </c>
      <c r="FF10">
        <v>20</v>
      </c>
      <c r="FG10">
        <v>15</v>
      </c>
      <c r="FH10">
        <v>15</v>
      </c>
      <c r="FI10">
        <v>25</v>
      </c>
      <c r="FJ10">
        <v>10</v>
      </c>
      <c r="FK10">
        <v>35</v>
      </c>
      <c r="FL10">
        <v>55</v>
      </c>
      <c r="FM10">
        <v>45</v>
      </c>
      <c r="FN10">
        <v>15</v>
      </c>
      <c r="FO10">
        <v>0</v>
      </c>
      <c r="FP10">
        <v>0</v>
      </c>
      <c r="FQ10">
        <v>5873</v>
      </c>
      <c r="FR10">
        <v>6130</v>
      </c>
      <c r="FS10">
        <v>6304</v>
      </c>
      <c r="FT10">
        <v>6514</v>
      </c>
      <c r="FU10">
        <v>6662</v>
      </c>
      <c r="FV10">
        <v>6772</v>
      </c>
      <c r="FW10">
        <v>6921</v>
      </c>
      <c r="FX10">
        <v>7062</v>
      </c>
      <c r="FY10">
        <v>7208</v>
      </c>
      <c r="FZ10">
        <v>7307</v>
      </c>
      <c r="GA10">
        <v>7394</v>
      </c>
      <c r="GB10">
        <v>7451</v>
      </c>
      <c r="GC10">
        <v>7539</v>
      </c>
      <c r="GD10">
        <v>7596</v>
      </c>
      <c r="GE10">
        <v>7684</v>
      </c>
      <c r="GF10">
        <v>7811</v>
      </c>
      <c r="GG10">
        <v>7876</v>
      </c>
      <c r="GH10">
        <v>7925</v>
      </c>
      <c r="GI10">
        <v>7941</v>
      </c>
      <c r="GJ10">
        <v>7989</v>
      </c>
      <c r="GK10">
        <v>8047</v>
      </c>
      <c r="GL10">
        <v>8145</v>
      </c>
      <c r="GM10">
        <v>8184</v>
      </c>
      <c r="GN10">
        <v>8220</v>
      </c>
      <c r="GO10">
        <v>8208</v>
      </c>
      <c r="GP10">
        <v>8219</v>
      </c>
      <c r="GQ10">
        <v>0</v>
      </c>
      <c r="GR10">
        <v>0</v>
      </c>
      <c r="GS10">
        <v>653</v>
      </c>
      <c r="GT10">
        <v>729</v>
      </c>
      <c r="GU10">
        <v>790</v>
      </c>
      <c r="GV10">
        <v>863</v>
      </c>
      <c r="GW10">
        <v>948</v>
      </c>
      <c r="GX10">
        <v>1009</v>
      </c>
      <c r="GY10">
        <v>1084</v>
      </c>
      <c r="GZ10">
        <v>1145</v>
      </c>
      <c r="HA10">
        <v>1214</v>
      </c>
      <c r="HB10">
        <v>1300</v>
      </c>
      <c r="HC10">
        <v>1358</v>
      </c>
      <c r="HD10">
        <v>1442</v>
      </c>
      <c r="HE10">
        <v>1503</v>
      </c>
      <c r="HF10">
        <v>1553</v>
      </c>
      <c r="HG10">
        <v>1601</v>
      </c>
      <c r="HH10">
        <v>1648</v>
      </c>
      <c r="HI10">
        <v>1692</v>
      </c>
      <c r="HJ10">
        <v>1765</v>
      </c>
      <c r="HK10">
        <v>1817</v>
      </c>
      <c r="HL10">
        <v>1882</v>
      </c>
      <c r="HM10">
        <v>1931</v>
      </c>
      <c r="HN10">
        <v>1966</v>
      </c>
      <c r="HO10">
        <v>1998</v>
      </c>
      <c r="HP10">
        <v>2036</v>
      </c>
      <c r="HQ10">
        <v>2072</v>
      </c>
      <c r="HR10">
        <v>2110</v>
      </c>
      <c r="HS10">
        <v>0</v>
      </c>
      <c r="HT10">
        <v>0</v>
      </c>
      <c r="HU10">
        <v>97</v>
      </c>
      <c r="HV10">
        <v>95</v>
      </c>
      <c r="HW10">
        <v>95</v>
      </c>
      <c r="HX10">
        <v>92</v>
      </c>
      <c r="HY10">
        <v>93</v>
      </c>
      <c r="HZ10">
        <v>101</v>
      </c>
      <c r="IA10">
        <v>102</v>
      </c>
      <c r="IB10">
        <v>109</v>
      </c>
      <c r="IC10">
        <v>103</v>
      </c>
      <c r="ID10">
        <v>103</v>
      </c>
      <c r="IE10">
        <v>112</v>
      </c>
      <c r="IF10">
        <v>118</v>
      </c>
      <c r="IG10">
        <v>128</v>
      </c>
      <c r="IH10">
        <v>129</v>
      </c>
      <c r="II10">
        <v>134</v>
      </c>
      <c r="IJ10">
        <v>144</v>
      </c>
      <c r="IK10">
        <v>143</v>
      </c>
      <c r="IL10">
        <v>145</v>
      </c>
      <c r="IM10">
        <v>146</v>
      </c>
      <c r="IN10">
        <v>151</v>
      </c>
      <c r="IO10">
        <v>155</v>
      </c>
      <c r="IP10">
        <v>156</v>
      </c>
      <c r="IQ10">
        <v>162</v>
      </c>
      <c r="IR10">
        <v>157</v>
      </c>
      <c r="IS10">
        <v>162</v>
      </c>
      <c r="IT10">
        <v>161</v>
      </c>
      <c r="IU10">
        <v>0</v>
      </c>
      <c r="IV10">
        <v>0</v>
      </c>
      <c r="IW10">
        <v>8</v>
      </c>
      <c r="IX10">
        <v>9</v>
      </c>
      <c r="IY10">
        <v>9</v>
      </c>
      <c r="IZ10">
        <v>9</v>
      </c>
      <c r="JA10">
        <v>10</v>
      </c>
      <c r="JB10">
        <v>6</v>
      </c>
      <c r="JC10">
        <v>10</v>
      </c>
      <c r="JD10">
        <v>6</v>
      </c>
      <c r="JE10">
        <v>10</v>
      </c>
      <c r="JF10">
        <v>4</v>
      </c>
      <c r="JG10">
        <v>1</v>
      </c>
      <c r="JH10">
        <v>4</v>
      </c>
      <c r="JI10">
        <v>4</v>
      </c>
      <c r="JJ10">
        <v>5</v>
      </c>
      <c r="JK10">
        <v>8</v>
      </c>
      <c r="JL10">
        <v>6</v>
      </c>
      <c r="JM10">
        <v>8</v>
      </c>
      <c r="JN10">
        <v>8</v>
      </c>
      <c r="JO10">
        <v>9</v>
      </c>
      <c r="JP10">
        <v>7</v>
      </c>
      <c r="JQ10">
        <v>8</v>
      </c>
      <c r="JR10">
        <v>11</v>
      </c>
      <c r="JS10">
        <v>9</v>
      </c>
      <c r="JT10">
        <v>9</v>
      </c>
      <c r="JU10">
        <v>11</v>
      </c>
      <c r="JV10">
        <v>10</v>
      </c>
      <c r="JW10">
        <v>0</v>
      </c>
      <c r="JX10">
        <v>0</v>
      </c>
      <c r="JY10">
        <v>0</v>
      </c>
      <c r="JZ10">
        <v>5</v>
      </c>
      <c r="KA10">
        <v>16</v>
      </c>
      <c r="KB10">
        <v>25</v>
      </c>
      <c r="KC10">
        <v>36</v>
      </c>
      <c r="KD10">
        <v>43</v>
      </c>
      <c r="KE10">
        <v>47</v>
      </c>
      <c r="KF10">
        <v>57</v>
      </c>
      <c r="KG10">
        <v>65</v>
      </c>
      <c r="KH10">
        <v>82</v>
      </c>
      <c r="KI10">
        <v>96</v>
      </c>
      <c r="KJ10">
        <v>109</v>
      </c>
      <c r="KK10">
        <v>119</v>
      </c>
      <c r="KL10">
        <v>129</v>
      </c>
      <c r="KM10">
        <v>136</v>
      </c>
      <c r="KN10">
        <v>148</v>
      </c>
      <c r="KO10">
        <v>162</v>
      </c>
      <c r="KP10">
        <v>173</v>
      </c>
      <c r="KQ10">
        <v>185</v>
      </c>
      <c r="KR10">
        <v>195</v>
      </c>
      <c r="KS10">
        <v>210</v>
      </c>
      <c r="KT10">
        <v>223</v>
      </c>
      <c r="KU10">
        <v>240</v>
      </c>
      <c r="KV10">
        <v>264</v>
      </c>
      <c r="KW10">
        <v>280</v>
      </c>
      <c r="KX10">
        <v>299</v>
      </c>
      <c r="KY10">
        <v>0</v>
      </c>
      <c r="KZ10">
        <v>0</v>
      </c>
      <c r="LA10">
        <v>0</v>
      </c>
      <c r="LB10">
        <v>230</v>
      </c>
      <c r="LC10">
        <v>462</v>
      </c>
      <c r="LD10">
        <v>672</v>
      </c>
      <c r="LE10">
        <v>864</v>
      </c>
      <c r="LF10">
        <v>1022</v>
      </c>
      <c r="LG10">
        <v>1191</v>
      </c>
      <c r="LH10">
        <v>1353</v>
      </c>
      <c r="LI10">
        <v>1503</v>
      </c>
      <c r="LJ10">
        <v>1670</v>
      </c>
      <c r="LK10">
        <v>1827</v>
      </c>
      <c r="LL10">
        <v>1957</v>
      </c>
      <c r="LM10">
        <v>2112</v>
      </c>
      <c r="LN10">
        <v>2275</v>
      </c>
      <c r="LO10">
        <v>2420</v>
      </c>
      <c r="LP10">
        <v>2550</v>
      </c>
      <c r="LQ10">
        <v>2682</v>
      </c>
      <c r="LR10">
        <v>2830</v>
      </c>
      <c r="LS10">
        <v>2966</v>
      </c>
      <c r="LT10">
        <v>3086</v>
      </c>
      <c r="LU10">
        <v>3189</v>
      </c>
      <c r="LV10">
        <v>3291</v>
      </c>
      <c r="LW10">
        <v>3406</v>
      </c>
      <c r="LX10">
        <v>3514</v>
      </c>
      <c r="LY10">
        <v>3645</v>
      </c>
      <c r="LZ10">
        <v>3751</v>
      </c>
      <c r="MA10">
        <v>0</v>
      </c>
      <c r="MB10">
        <v>0</v>
      </c>
      <c r="MC10">
        <v>1523</v>
      </c>
      <c r="MD10">
        <v>1515</v>
      </c>
      <c r="ME10">
        <v>1505</v>
      </c>
      <c r="MF10">
        <v>1521</v>
      </c>
      <c r="MG10">
        <v>1546</v>
      </c>
      <c r="MH10">
        <v>1563</v>
      </c>
      <c r="MI10">
        <v>1578</v>
      </c>
      <c r="MJ10">
        <v>1622</v>
      </c>
      <c r="MK10">
        <v>1646</v>
      </c>
      <c r="ML10">
        <v>1671</v>
      </c>
      <c r="MM10">
        <v>1678</v>
      </c>
      <c r="MN10">
        <v>1703</v>
      </c>
      <c r="MO10">
        <v>1712</v>
      </c>
      <c r="MP10">
        <v>1746</v>
      </c>
      <c r="MQ10">
        <v>1808</v>
      </c>
      <c r="MR10">
        <v>1844</v>
      </c>
      <c r="MS10">
        <v>1890</v>
      </c>
      <c r="MT10">
        <v>1925</v>
      </c>
      <c r="MU10">
        <v>1950</v>
      </c>
      <c r="MV10">
        <v>1995</v>
      </c>
      <c r="MW10">
        <v>2064</v>
      </c>
      <c r="MX10">
        <v>2080</v>
      </c>
      <c r="MY10">
        <v>2132</v>
      </c>
      <c r="MZ10">
        <v>2149</v>
      </c>
      <c r="NA10">
        <v>2215</v>
      </c>
      <c r="NB10">
        <v>2252</v>
      </c>
      <c r="NC10">
        <v>0</v>
      </c>
      <c r="ND10">
        <v>0</v>
      </c>
      <c r="NE10">
        <v>0</v>
      </c>
      <c r="NF10">
        <v>61</v>
      </c>
      <c r="NG10">
        <v>110</v>
      </c>
      <c r="NH10">
        <v>160</v>
      </c>
      <c r="NI10">
        <v>211</v>
      </c>
      <c r="NJ10">
        <v>258</v>
      </c>
      <c r="NK10">
        <v>303</v>
      </c>
      <c r="NL10">
        <v>346</v>
      </c>
      <c r="NM10">
        <v>391</v>
      </c>
      <c r="NN10">
        <v>436</v>
      </c>
      <c r="NO10">
        <v>481</v>
      </c>
      <c r="NP10">
        <v>528</v>
      </c>
      <c r="NQ10">
        <v>572</v>
      </c>
      <c r="NR10">
        <v>621</v>
      </c>
      <c r="NS10">
        <v>661</v>
      </c>
      <c r="NT10">
        <v>712</v>
      </c>
      <c r="NU10">
        <v>750</v>
      </c>
      <c r="NV10">
        <v>808</v>
      </c>
      <c r="NW10">
        <v>855</v>
      </c>
      <c r="NX10">
        <v>911</v>
      </c>
      <c r="NY10">
        <v>965</v>
      </c>
      <c r="NZ10">
        <v>1020</v>
      </c>
      <c r="OA10">
        <v>1073</v>
      </c>
      <c r="OB10">
        <v>1130</v>
      </c>
      <c r="OC10">
        <v>1176</v>
      </c>
      <c r="OD10">
        <v>1217</v>
      </c>
      <c r="OE10">
        <v>0</v>
      </c>
      <c r="OF10">
        <v>0</v>
      </c>
      <c r="OG10">
        <v>2213</v>
      </c>
      <c r="OH10">
        <v>2388</v>
      </c>
      <c r="OI10">
        <v>2555</v>
      </c>
      <c r="OJ10">
        <v>2779</v>
      </c>
      <c r="OK10">
        <v>2993</v>
      </c>
      <c r="OL10">
        <v>3170</v>
      </c>
      <c r="OM10">
        <v>3349</v>
      </c>
      <c r="ON10">
        <v>3519</v>
      </c>
      <c r="OO10">
        <v>3711</v>
      </c>
      <c r="OP10">
        <v>3871</v>
      </c>
      <c r="OQ10">
        <v>3985</v>
      </c>
      <c r="OR10">
        <v>4136</v>
      </c>
      <c r="OS10">
        <v>4256</v>
      </c>
      <c r="OT10">
        <v>4436</v>
      </c>
      <c r="OU10">
        <v>4596</v>
      </c>
      <c r="OV10">
        <v>4735</v>
      </c>
      <c r="OW10">
        <v>4832</v>
      </c>
      <c r="OX10">
        <v>4937</v>
      </c>
      <c r="OY10">
        <v>5003</v>
      </c>
      <c r="OZ10">
        <v>5107</v>
      </c>
      <c r="PA10">
        <v>5226</v>
      </c>
      <c r="PB10">
        <v>5283</v>
      </c>
      <c r="PC10">
        <v>5350</v>
      </c>
      <c r="PD10">
        <v>5403</v>
      </c>
      <c r="PE10">
        <v>5428</v>
      </c>
      <c r="PF10">
        <v>5510</v>
      </c>
      <c r="PG10">
        <v>0</v>
      </c>
      <c r="PH10">
        <v>0</v>
      </c>
      <c r="PI10">
        <v>0</v>
      </c>
      <c r="PJ10">
        <v>91</v>
      </c>
      <c r="PK10">
        <v>174</v>
      </c>
      <c r="PL10">
        <v>270</v>
      </c>
      <c r="PM10">
        <v>360</v>
      </c>
      <c r="PN10">
        <v>480</v>
      </c>
      <c r="PO10">
        <v>586</v>
      </c>
      <c r="PP10">
        <v>684</v>
      </c>
      <c r="PQ10">
        <v>782</v>
      </c>
      <c r="PR10">
        <v>901</v>
      </c>
      <c r="PS10">
        <v>1057</v>
      </c>
      <c r="PT10">
        <v>1191</v>
      </c>
      <c r="PU10">
        <v>1325</v>
      </c>
      <c r="PV10">
        <v>1464</v>
      </c>
      <c r="PW10">
        <v>1604</v>
      </c>
      <c r="PX10">
        <v>1752</v>
      </c>
      <c r="PY10">
        <v>1933</v>
      </c>
      <c r="PZ10">
        <v>2083</v>
      </c>
      <c r="QA10">
        <v>2283</v>
      </c>
      <c r="QB10">
        <v>2453</v>
      </c>
      <c r="QC10">
        <v>2609</v>
      </c>
      <c r="QD10">
        <v>2786</v>
      </c>
      <c r="QE10">
        <v>2983</v>
      </c>
      <c r="QF10">
        <v>3203</v>
      </c>
      <c r="QG10">
        <v>3432</v>
      </c>
      <c r="QH10">
        <v>3626</v>
      </c>
      <c r="QI10">
        <v>0</v>
      </c>
      <c r="QJ10">
        <v>0</v>
      </c>
      <c r="QK10">
        <v>7417</v>
      </c>
      <c r="QL10">
        <v>7838</v>
      </c>
      <c r="QM10">
        <v>8189</v>
      </c>
      <c r="QN10">
        <v>8420</v>
      </c>
      <c r="QO10">
        <v>8577</v>
      </c>
      <c r="QP10">
        <v>8656</v>
      </c>
      <c r="QQ10">
        <v>8753</v>
      </c>
      <c r="QR10">
        <v>8874</v>
      </c>
      <c r="QS10">
        <v>8941</v>
      </c>
      <c r="QT10">
        <v>9096</v>
      </c>
      <c r="QU10">
        <v>9108</v>
      </c>
      <c r="QV10">
        <v>9166</v>
      </c>
      <c r="QW10">
        <v>9163</v>
      </c>
      <c r="QX10">
        <v>9194</v>
      </c>
      <c r="QY10">
        <v>9188</v>
      </c>
      <c r="QZ10">
        <v>9248</v>
      </c>
      <c r="RA10">
        <v>9308</v>
      </c>
      <c r="RB10">
        <v>9369</v>
      </c>
      <c r="RC10">
        <v>9391</v>
      </c>
      <c r="RD10">
        <v>9382</v>
      </c>
      <c r="RE10">
        <v>9333</v>
      </c>
      <c r="RF10">
        <v>9398</v>
      </c>
      <c r="RG10">
        <v>9404</v>
      </c>
      <c r="RH10">
        <v>9508</v>
      </c>
      <c r="RI10">
        <v>9510</v>
      </c>
      <c r="RJ10">
        <v>9561</v>
      </c>
      <c r="RK10">
        <v>0</v>
      </c>
      <c r="RL10">
        <v>0</v>
      </c>
      <c r="RM10">
        <v>8524</v>
      </c>
      <c r="RN10">
        <v>8545</v>
      </c>
      <c r="RO10">
        <v>8597</v>
      </c>
      <c r="RP10">
        <v>8636</v>
      </c>
      <c r="RQ10">
        <v>8694</v>
      </c>
      <c r="RR10">
        <v>8770</v>
      </c>
      <c r="RS10">
        <v>8805</v>
      </c>
      <c r="RT10">
        <v>8840</v>
      </c>
      <c r="RU10">
        <v>8918</v>
      </c>
      <c r="RV10">
        <v>8916</v>
      </c>
      <c r="RW10">
        <v>8971</v>
      </c>
      <c r="RX10">
        <v>9003</v>
      </c>
      <c r="RY10">
        <v>9095</v>
      </c>
      <c r="RZ10">
        <v>9117</v>
      </c>
      <c r="SA10">
        <v>9198</v>
      </c>
      <c r="SB10">
        <v>9241</v>
      </c>
      <c r="SC10">
        <v>9275</v>
      </c>
      <c r="SD10">
        <v>9275</v>
      </c>
      <c r="SE10">
        <v>9277</v>
      </c>
      <c r="SF10">
        <v>9358</v>
      </c>
      <c r="SG10">
        <v>9439</v>
      </c>
      <c r="SH10">
        <v>9409</v>
      </c>
      <c r="SI10">
        <v>9404</v>
      </c>
      <c r="SJ10">
        <v>9371</v>
      </c>
      <c r="SK10">
        <v>9394</v>
      </c>
      <c r="SL10">
        <v>9403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906549.66489999997</v>
      </c>
      <c r="SU10">
        <v>899510.58200000005</v>
      </c>
      <c r="SV10">
        <v>891103.02119999996</v>
      </c>
      <c r="SW10">
        <v>883034.67169999995</v>
      </c>
      <c r="SX10">
        <v>869090.21609999996</v>
      </c>
      <c r="SY10">
        <v>853823.24670000002</v>
      </c>
      <c r="SZ10">
        <v>835344.98069999996</v>
      </c>
      <c r="TA10">
        <v>820593.02780000004</v>
      </c>
      <c r="TB10">
        <v>802715.79879999999</v>
      </c>
      <c r="TC10">
        <v>788364.36629999999</v>
      </c>
      <c r="TD10">
        <v>778052.75179999997</v>
      </c>
      <c r="TE10">
        <v>761677.08140000002</v>
      </c>
      <c r="TF10">
        <v>744093.01329999999</v>
      </c>
      <c r="TG10">
        <v>723878.91559999995</v>
      </c>
      <c r="TH10">
        <v>707043.16379999998</v>
      </c>
      <c r="TI10">
        <v>691433.28619999997</v>
      </c>
      <c r="TJ10">
        <v>679469.77960000001</v>
      </c>
      <c r="TK10">
        <v>662838.08360000001</v>
      </c>
      <c r="TL10">
        <v>646362.90639999998</v>
      </c>
      <c r="TM10">
        <v>626620.69019999995</v>
      </c>
      <c r="TN10">
        <v>609184.91229999997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234935.9088</v>
      </c>
      <c r="TW10">
        <v>245047.50940000001</v>
      </c>
      <c r="TX10">
        <v>251298.1391</v>
      </c>
      <c r="TY10">
        <v>258681.427</v>
      </c>
      <c r="TZ10">
        <v>268938.32079999999</v>
      </c>
      <c r="UA10">
        <v>272754.47320000001</v>
      </c>
      <c r="UB10">
        <v>281190.17859999998</v>
      </c>
      <c r="UC10">
        <v>284548.72440000001</v>
      </c>
      <c r="UD10">
        <v>285451.21340000001</v>
      </c>
      <c r="UE10">
        <v>285702.83179999999</v>
      </c>
      <c r="UF10">
        <v>285524.37900000002</v>
      </c>
      <c r="UG10">
        <v>284609.32309999998</v>
      </c>
      <c r="UH10">
        <v>288241.32709999999</v>
      </c>
      <c r="UI10">
        <v>288090.70179999998</v>
      </c>
      <c r="UJ10">
        <v>289705.47889999999</v>
      </c>
      <c r="UK10">
        <v>288590.57169999997</v>
      </c>
      <c r="UL10">
        <v>285263.46529999998</v>
      </c>
      <c r="UM10">
        <v>281462.73229999997</v>
      </c>
      <c r="UN10">
        <v>278462.01689999999</v>
      </c>
      <c r="UO10">
        <v>275131.75410000002</v>
      </c>
      <c r="UP10">
        <v>272017.09389999998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237652.51139999999</v>
      </c>
      <c r="UY10">
        <v>233015.05499999999</v>
      </c>
      <c r="UZ10">
        <v>241753.674</v>
      </c>
      <c r="VA10">
        <v>221792.3615</v>
      </c>
      <c r="VB10">
        <v>215332.3898</v>
      </c>
      <c r="VC10">
        <v>227328.0013</v>
      </c>
      <c r="VD10">
        <v>232530.37580000001</v>
      </c>
      <c r="VE10">
        <v>244889.65030000001</v>
      </c>
      <c r="VF10">
        <v>239614.41819999999</v>
      </c>
      <c r="VG10">
        <v>241652.23180000001</v>
      </c>
      <c r="VH10">
        <v>252122.31109999999</v>
      </c>
      <c r="VI10">
        <v>243079.08900000001</v>
      </c>
      <c r="VJ10">
        <v>239299.80249999999</v>
      </c>
      <c r="VK10">
        <v>233932.18049999999</v>
      </c>
      <c r="VL10">
        <v>234896.6569</v>
      </c>
      <c r="VM10">
        <v>234096.19889999999</v>
      </c>
      <c r="VN10">
        <v>228744.17180000001</v>
      </c>
      <c r="VO10">
        <v>230623.3248</v>
      </c>
      <c r="VP10">
        <v>216995.45730000001</v>
      </c>
      <c r="VQ10">
        <v>217384.60250000001</v>
      </c>
      <c r="VR10">
        <v>209750.21580000001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188207.70689999999</v>
      </c>
      <c r="WA10">
        <v>304543.21500000003</v>
      </c>
      <c r="WB10">
        <v>177403.81460000001</v>
      </c>
      <c r="WC10">
        <v>287061.18859999999</v>
      </c>
      <c r="WD10">
        <v>111480.0732</v>
      </c>
      <c r="WE10">
        <v>27058.270209999999</v>
      </c>
      <c r="WF10">
        <v>105080.66099999999</v>
      </c>
      <c r="WG10">
        <v>102020.0592</v>
      </c>
      <c r="WH10">
        <v>123810.7515</v>
      </c>
      <c r="WI10">
        <v>192327.38089999999</v>
      </c>
      <c r="WJ10">
        <v>140044.20939999999</v>
      </c>
      <c r="WK10">
        <v>181287.0025</v>
      </c>
      <c r="WL10">
        <v>176006.7985</v>
      </c>
      <c r="WM10">
        <v>192240.43530000001</v>
      </c>
      <c r="WN10">
        <v>145165.37719999999</v>
      </c>
      <c r="WO10">
        <v>161071.1537</v>
      </c>
      <c r="WP10">
        <v>215022.17120000001</v>
      </c>
      <c r="WQ10">
        <v>170803.13680000001</v>
      </c>
      <c r="WR10">
        <v>165828.28820000001</v>
      </c>
      <c r="WS10">
        <v>196775.74650000001</v>
      </c>
      <c r="WT10">
        <v>173676.7401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33000000</v>
      </c>
      <c r="ZG10">
        <v>32400000</v>
      </c>
      <c r="ZH10">
        <v>32300000</v>
      </c>
      <c r="ZI10">
        <v>31800000</v>
      </c>
      <c r="ZJ10">
        <v>31400000</v>
      </c>
      <c r="ZK10">
        <v>30600000</v>
      </c>
      <c r="ZL10">
        <v>30100000</v>
      </c>
      <c r="ZM10">
        <v>29400000</v>
      </c>
      <c r="ZN10">
        <v>29100000</v>
      </c>
      <c r="ZO10">
        <v>29300000</v>
      </c>
      <c r="ZP10">
        <v>29000000</v>
      </c>
      <c r="ZQ10">
        <v>28800000</v>
      </c>
      <c r="ZR10">
        <v>28500000</v>
      </c>
      <c r="ZS10">
        <v>28000000</v>
      </c>
      <c r="ZT10">
        <v>27900000</v>
      </c>
      <c r="ZU10">
        <v>28000000</v>
      </c>
      <c r="ZV10">
        <v>27400000</v>
      </c>
      <c r="ZW10">
        <v>27200000</v>
      </c>
      <c r="ZX10">
        <v>26700000</v>
      </c>
      <c r="ZY10">
        <v>26700000</v>
      </c>
      <c r="ZZ10">
        <v>26300000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29600000</v>
      </c>
      <c r="ABK10">
        <v>30400000</v>
      </c>
      <c r="ABL10">
        <v>31000000</v>
      </c>
      <c r="ABM10">
        <v>31700000</v>
      </c>
      <c r="ABN10">
        <v>32100000</v>
      </c>
      <c r="ABO10">
        <v>32100000</v>
      </c>
      <c r="ABP10">
        <v>32300000</v>
      </c>
      <c r="ABQ10">
        <v>32300000</v>
      </c>
      <c r="ABR10">
        <v>32700000</v>
      </c>
      <c r="ABS10">
        <v>32900000</v>
      </c>
      <c r="ABT10">
        <v>32900000</v>
      </c>
      <c r="ABU10">
        <v>32600000</v>
      </c>
      <c r="ABV10">
        <v>32300000</v>
      </c>
      <c r="ABW10">
        <v>31800000</v>
      </c>
      <c r="ABX10">
        <v>31500000</v>
      </c>
      <c r="ABY10">
        <v>31300000</v>
      </c>
      <c r="ABZ10">
        <v>30700000</v>
      </c>
      <c r="ACA10">
        <v>30200000</v>
      </c>
      <c r="ACB10">
        <v>29600000</v>
      </c>
      <c r="ACC10">
        <v>28900000</v>
      </c>
      <c r="ACD10">
        <v>28500000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3860000</v>
      </c>
      <c r="ADO10">
        <v>3790000</v>
      </c>
      <c r="ADP10">
        <v>3730000</v>
      </c>
      <c r="ADQ10">
        <v>3650000</v>
      </c>
      <c r="ADR10">
        <v>3610000</v>
      </c>
      <c r="ADS10">
        <v>3510000</v>
      </c>
      <c r="ADT10">
        <v>3420000</v>
      </c>
      <c r="ADU10">
        <v>3320000</v>
      </c>
      <c r="ADV10">
        <v>3240000</v>
      </c>
      <c r="ADW10">
        <v>3140000</v>
      </c>
      <c r="ADX10">
        <v>3070000</v>
      </c>
      <c r="ADY10">
        <v>3000000</v>
      </c>
      <c r="ADZ10">
        <v>2930000</v>
      </c>
      <c r="AEA10">
        <v>2850000</v>
      </c>
      <c r="AEB10">
        <v>2770000</v>
      </c>
      <c r="AEC10">
        <v>2670000</v>
      </c>
      <c r="AED10">
        <v>2610000</v>
      </c>
      <c r="AEE10">
        <v>2540000</v>
      </c>
      <c r="AEF10">
        <v>2490000</v>
      </c>
      <c r="AEG10">
        <v>2420000</v>
      </c>
      <c r="AEH10">
        <v>2360000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6380000</v>
      </c>
      <c r="AEQ10">
        <v>6220000</v>
      </c>
      <c r="AER10">
        <v>6070000</v>
      </c>
      <c r="AES10">
        <v>5940000</v>
      </c>
      <c r="AET10">
        <v>5770000</v>
      </c>
      <c r="AEU10">
        <v>5630000</v>
      </c>
      <c r="AEV10">
        <v>5490000</v>
      </c>
      <c r="AEW10">
        <v>5380000</v>
      </c>
      <c r="AEX10">
        <v>5240000</v>
      </c>
      <c r="AEY10">
        <v>5130000</v>
      </c>
      <c r="AEZ10">
        <v>5010000</v>
      </c>
      <c r="AFA10">
        <v>4880000</v>
      </c>
      <c r="AFB10">
        <v>4740000</v>
      </c>
      <c r="AFC10">
        <v>4600000</v>
      </c>
      <c r="AFD10">
        <v>4500000</v>
      </c>
      <c r="AFE10">
        <v>4410000</v>
      </c>
      <c r="AFF10">
        <v>4270000</v>
      </c>
      <c r="AFG10">
        <v>4140000</v>
      </c>
      <c r="AFH10">
        <v>4010000</v>
      </c>
      <c r="AFI10">
        <v>3900000</v>
      </c>
      <c r="AFJ10">
        <v>3790000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152.5954371</v>
      </c>
      <c r="AGU10">
        <v>159.16311820000001</v>
      </c>
      <c r="AGV10">
        <v>163.2230236</v>
      </c>
      <c r="AGW10">
        <v>168.01861249999999</v>
      </c>
      <c r="AGX10">
        <v>174.68066429999999</v>
      </c>
      <c r="AGY10">
        <v>177.15932939999999</v>
      </c>
      <c r="AGZ10">
        <v>182.63848390000001</v>
      </c>
      <c r="AHA10">
        <v>184.8199247</v>
      </c>
      <c r="AHB10">
        <v>185.4061088</v>
      </c>
      <c r="AHC10">
        <v>185.5695399</v>
      </c>
      <c r="AHD10">
        <v>185.45363130000001</v>
      </c>
      <c r="AHE10">
        <v>184.85928469999999</v>
      </c>
      <c r="AHF10">
        <v>187.21834190000001</v>
      </c>
      <c r="AHG10">
        <v>187.12050780000001</v>
      </c>
      <c r="AHH10">
        <v>188.16933689999999</v>
      </c>
      <c r="AHI10">
        <v>187.44518310000001</v>
      </c>
      <c r="AHJ10">
        <v>185.28416279999999</v>
      </c>
      <c r="AHK10">
        <v>182.81551289999999</v>
      </c>
      <c r="AHL10">
        <v>180.8664899</v>
      </c>
      <c r="AHM10">
        <v>178.70341959999999</v>
      </c>
      <c r="AHN10">
        <v>176.68038730000001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24.855374749999999</v>
      </c>
      <c r="AHW10">
        <v>24.370356869999998</v>
      </c>
      <c r="AHX10">
        <v>25.28430324</v>
      </c>
      <c r="AHY10">
        <v>23.196608479999998</v>
      </c>
      <c r="AHZ10">
        <v>22.520979109999999</v>
      </c>
      <c r="AIA10">
        <v>23.775564710000001</v>
      </c>
      <c r="AIB10">
        <v>24.319665700000002</v>
      </c>
      <c r="AIC10">
        <v>25.612285750000002</v>
      </c>
      <c r="AID10">
        <v>25.060564790000001</v>
      </c>
      <c r="AIE10">
        <v>25.273693699999999</v>
      </c>
      <c r="AIF10">
        <v>26.368728390000001</v>
      </c>
      <c r="AIG10">
        <v>25.42292449</v>
      </c>
      <c r="AIH10">
        <v>25.027660059999999</v>
      </c>
      <c r="AII10">
        <v>24.466276319999999</v>
      </c>
      <c r="AIJ10">
        <v>24.567148060000001</v>
      </c>
      <c r="AIK10">
        <v>24.483430519999999</v>
      </c>
      <c r="AIL10">
        <v>23.9236778</v>
      </c>
      <c r="AIM10">
        <v>24.12021287</v>
      </c>
      <c r="AIN10">
        <v>22.69491442</v>
      </c>
      <c r="AIO10">
        <v>22.73561398</v>
      </c>
      <c r="AIP10">
        <v>21.937156000000002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1.915544277</v>
      </c>
      <c r="AIY10">
        <v>3.0995862089999999</v>
      </c>
      <c r="AIZ10">
        <v>1.8055841989999999</v>
      </c>
      <c r="AJA10">
        <v>2.9216572799999998</v>
      </c>
      <c r="AJB10">
        <v>1.134624187</v>
      </c>
      <c r="AJC10">
        <v>0.27539422000000002</v>
      </c>
      <c r="AJD10">
        <v>1.069492117</v>
      </c>
      <c r="AJE10">
        <v>1.0383418609999999</v>
      </c>
      <c r="AJF10">
        <v>1.2601236179999999</v>
      </c>
      <c r="AJG10">
        <v>1.9574735809999999</v>
      </c>
      <c r="AJH10">
        <v>1.4253448399999999</v>
      </c>
      <c r="AJI10">
        <v>1.845106589</v>
      </c>
      <c r="AJJ10">
        <v>1.791365621</v>
      </c>
      <c r="AJK10">
        <v>1.956588663</v>
      </c>
      <c r="AJL10">
        <v>1.477467168</v>
      </c>
      <c r="AJM10">
        <v>1.6393533069999999</v>
      </c>
      <c r="AJN10">
        <v>2.1884570839999999</v>
      </c>
      <c r="AJO10">
        <v>1.7384036860000001</v>
      </c>
      <c r="AJP10">
        <v>1.6877705679999999</v>
      </c>
      <c r="AJQ10">
        <v>2.002748247</v>
      </c>
      <c r="AJR10">
        <v>1.767650704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111.22822549999999</v>
      </c>
      <c r="AKA10">
        <v>71.433993979999997</v>
      </c>
      <c r="AKB10">
        <v>161.85212369999999</v>
      </c>
      <c r="AKC10">
        <v>91.11840273</v>
      </c>
      <c r="AKD10">
        <v>258.2898735</v>
      </c>
      <c r="AKE10">
        <v>212.70009250000001</v>
      </c>
      <c r="AKF10">
        <v>174.04601629999999</v>
      </c>
      <c r="AKG10">
        <v>142.14170519999999</v>
      </c>
      <c r="AKH10">
        <v>116.3991733</v>
      </c>
      <c r="AKI10">
        <v>95.111886069999997</v>
      </c>
      <c r="AKJ10">
        <v>171.5349813</v>
      </c>
      <c r="AKK10">
        <v>181.10303469999999</v>
      </c>
      <c r="AKL10">
        <v>129.70852479999999</v>
      </c>
      <c r="AKM10">
        <v>112.42796679999999</v>
      </c>
      <c r="AKN10">
        <v>113.4000533</v>
      </c>
      <c r="AKO10">
        <v>170.7158264</v>
      </c>
      <c r="AKP10">
        <v>143.29266029999999</v>
      </c>
      <c r="AKQ10">
        <v>192.49097080000001</v>
      </c>
      <c r="AKR10">
        <v>236.67281209999999</v>
      </c>
      <c r="AKS10">
        <v>131.4411083</v>
      </c>
      <c r="AKT10">
        <v>158.6447987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92.351214769999999</v>
      </c>
      <c r="AME10">
        <v>90.521847399999999</v>
      </c>
      <c r="AMF10">
        <v>90.335829099999998</v>
      </c>
      <c r="AMG10">
        <v>89.002415040000002</v>
      </c>
      <c r="AMH10">
        <v>87.722537439999996</v>
      </c>
      <c r="AMI10">
        <v>85.524288010000006</v>
      </c>
      <c r="AMJ10">
        <v>84.270376479999996</v>
      </c>
      <c r="AMK10">
        <v>82.24827947</v>
      </c>
      <c r="AML10">
        <v>81.438558180000001</v>
      </c>
      <c r="AMM10">
        <v>81.874194099999997</v>
      </c>
      <c r="AMN10">
        <v>81.072264540000006</v>
      </c>
      <c r="AMO10">
        <v>80.674441369999997</v>
      </c>
      <c r="AMP10">
        <v>79.775157780000001</v>
      </c>
      <c r="AMQ10">
        <v>78.457474550000001</v>
      </c>
      <c r="AMR10">
        <v>77.930127819999996</v>
      </c>
      <c r="AMS10">
        <v>78.277141310000005</v>
      </c>
      <c r="AMT10">
        <v>76.586350339999996</v>
      </c>
      <c r="AMU10">
        <v>76.214571939999999</v>
      </c>
      <c r="AMV10">
        <v>74.584744310000005</v>
      </c>
      <c r="AMW10">
        <v>74.636298949999997</v>
      </c>
      <c r="AMX10">
        <v>73.672859470000006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319.26148230000001</v>
      </c>
      <c r="ANG10">
        <v>311.41041799999999</v>
      </c>
      <c r="ANH10">
        <v>269.9552205</v>
      </c>
      <c r="ANI10">
        <v>231.22734220000001</v>
      </c>
      <c r="ANJ10">
        <v>266.09087099999999</v>
      </c>
      <c r="ANK10">
        <v>259.47022470000002</v>
      </c>
      <c r="ANL10">
        <v>293.49979480000002</v>
      </c>
      <c r="ANM10">
        <v>251.65608599999999</v>
      </c>
      <c r="ANN10">
        <v>246.16547600000001</v>
      </c>
      <c r="ANO10">
        <v>209.47962340000001</v>
      </c>
      <c r="ANP10">
        <v>208.2563681</v>
      </c>
      <c r="ANQ10">
        <v>178.7644718</v>
      </c>
      <c r="ANR10">
        <v>256.54129769999997</v>
      </c>
      <c r="ANS10">
        <v>183.88934409999999</v>
      </c>
      <c r="ANT10">
        <v>208.34949140000001</v>
      </c>
      <c r="ANU10">
        <v>197.49873819999999</v>
      </c>
      <c r="ANV10">
        <v>182.11004149999999</v>
      </c>
      <c r="ANW10">
        <v>174.62186550000001</v>
      </c>
      <c r="ANX10">
        <v>180.91742679999999</v>
      </c>
      <c r="ANY10">
        <v>167.52752699999999</v>
      </c>
      <c r="ANZ10">
        <v>118.0078508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102.5981525</v>
      </c>
      <c r="AOI10">
        <v>105.2345143</v>
      </c>
      <c r="AOJ10">
        <v>107.3556969</v>
      </c>
      <c r="AOK10">
        <v>109.91565660000001</v>
      </c>
      <c r="AOL10">
        <v>111.3152204</v>
      </c>
      <c r="AOM10">
        <v>111.2557537</v>
      </c>
      <c r="AON10">
        <v>112.1082208</v>
      </c>
      <c r="AOO10">
        <v>112.0008515</v>
      </c>
      <c r="AOP10">
        <v>113.3376016</v>
      </c>
      <c r="AOQ10">
        <v>114.00536150000001</v>
      </c>
      <c r="AOR10">
        <v>114.0323343</v>
      </c>
      <c r="AOS10">
        <v>112.9790015</v>
      </c>
      <c r="AOT10">
        <v>112.0718933</v>
      </c>
      <c r="AOU10">
        <v>110.26225239999999</v>
      </c>
      <c r="AOV10">
        <v>109.2760505</v>
      </c>
      <c r="AOW10">
        <v>108.565369</v>
      </c>
      <c r="AOX10">
        <v>106.55290479999999</v>
      </c>
      <c r="AOY10">
        <v>104.76138709999999</v>
      </c>
      <c r="AOZ10">
        <v>102.7176798</v>
      </c>
      <c r="APA10">
        <v>100.1873404</v>
      </c>
      <c r="APB10">
        <v>98.738694989999999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1252.0931880000001</v>
      </c>
      <c r="APK10">
        <v>1011.984292</v>
      </c>
      <c r="APL10">
        <v>948.27838559999998</v>
      </c>
      <c r="APM10">
        <v>927.78059789999998</v>
      </c>
      <c r="APN10">
        <v>1155.1664619999999</v>
      </c>
      <c r="APO10">
        <v>1495.8912969999999</v>
      </c>
      <c r="APP10">
        <v>1192.7271929999999</v>
      </c>
      <c r="APQ10">
        <v>1138.789597</v>
      </c>
      <c r="APR10">
        <v>1195.2538179999999</v>
      </c>
      <c r="APS10">
        <v>1126.5124559999999</v>
      </c>
      <c r="APT10">
        <v>1130.8257169999999</v>
      </c>
      <c r="APU10">
        <v>1396.066419</v>
      </c>
      <c r="APV10">
        <v>1070.2720469999999</v>
      </c>
      <c r="APW10">
        <v>1279.839297</v>
      </c>
      <c r="APX10">
        <v>1122.3471259999999</v>
      </c>
      <c r="APY10">
        <v>1002.893636</v>
      </c>
      <c r="APZ10">
        <v>1181.094394</v>
      </c>
      <c r="AQA10">
        <v>1182.248102</v>
      </c>
      <c r="AQB10">
        <v>1199.966815</v>
      </c>
      <c r="AQC10">
        <v>1302.331637</v>
      </c>
      <c r="AQD10">
        <v>996.59936070000003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88.014095479999995</v>
      </c>
      <c r="ARO10">
        <v>85.791600970000005</v>
      </c>
      <c r="ARP10">
        <v>83.623906599999998</v>
      </c>
      <c r="ARQ10">
        <v>81.904625820000007</v>
      </c>
      <c r="ARR10">
        <v>79.50122082</v>
      </c>
      <c r="ARS10">
        <v>77.661785289999997</v>
      </c>
      <c r="ART10">
        <v>75.668746319999997</v>
      </c>
      <c r="ARU10">
        <v>74.215525540000002</v>
      </c>
      <c r="ARV10">
        <v>72.228200319999999</v>
      </c>
      <c r="ARW10">
        <v>70.74748726</v>
      </c>
      <c r="ARX10">
        <v>69.007987150000005</v>
      </c>
      <c r="ARY10">
        <v>67.244548699999996</v>
      </c>
      <c r="ARZ10">
        <v>65.285969609999995</v>
      </c>
      <c r="ASA10">
        <v>63.398104320000002</v>
      </c>
      <c r="ASB10">
        <v>62.088980919999997</v>
      </c>
      <c r="ASC10">
        <v>60.802334209999998</v>
      </c>
      <c r="ASD10">
        <v>58.843772800000004</v>
      </c>
      <c r="ASE10">
        <v>57.099517339999998</v>
      </c>
      <c r="ASF10">
        <v>55.241890150000003</v>
      </c>
      <c r="ASG10">
        <v>53.764538610000002</v>
      </c>
      <c r="ASH10">
        <v>52.248590460000003</v>
      </c>
    </row>
    <row r="11" spans="1:1178" x14ac:dyDescent="0.25">
      <c r="A11">
        <v>7</v>
      </c>
      <c r="B11">
        <v>22400</v>
      </c>
      <c r="C11">
        <v>0</v>
      </c>
      <c r="D11">
        <v>0</v>
      </c>
      <c r="E11">
        <v>0</v>
      </c>
      <c r="F11">
        <v>306</v>
      </c>
      <c r="G11">
        <v>311</v>
      </c>
      <c r="H11">
        <v>369</v>
      </c>
      <c r="I11">
        <v>355</v>
      </c>
      <c r="J11">
        <v>344</v>
      </c>
      <c r="K11">
        <v>338</v>
      </c>
      <c r="L11">
        <v>336</v>
      </c>
      <c r="M11">
        <v>352</v>
      </c>
      <c r="N11">
        <v>346</v>
      </c>
      <c r="O11">
        <v>334</v>
      </c>
      <c r="P11">
        <v>358</v>
      </c>
      <c r="Q11">
        <v>326</v>
      </c>
      <c r="R11">
        <v>384</v>
      </c>
      <c r="S11">
        <v>386</v>
      </c>
      <c r="T11">
        <v>363</v>
      </c>
      <c r="U11">
        <v>335</v>
      </c>
      <c r="V11">
        <v>338</v>
      </c>
      <c r="W11">
        <v>337</v>
      </c>
      <c r="X11">
        <v>349</v>
      </c>
      <c r="Y11">
        <v>339</v>
      </c>
      <c r="Z11">
        <v>301</v>
      </c>
      <c r="AA11">
        <v>321</v>
      </c>
      <c r="AB11">
        <v>340</v>
      </c>
      <c r="AC11">
        <v>351</v>
      </c>
      <c r="AD11">
        <v>340</v>
      </c>
      <c r="AE11">
        <v>0</v>
      </c>
      <c r="AF11">
        <v>0</v>
      </c>
      <c r="AG11">
        <v>0</v>
      </c>
      <c r="AH11">
        <v>91</v>
      </c>
      <c r="AI11">
        <v>83</v>
      </c>
      <c r="AJ11">
        <v>96</v>
      </c>
      <c r="AK11">
        <v>91</v>
      </c>
      <c r="AL11">
        <v>120</v>
      </c>
      <c r="AM11">
        <v>106</v>
      </c>
      <c r="AN11">
        <v>98</v>
      </c>
      <c r="AO11">
        <v>98</v>
      </c>
      <c r="AP11">
        <v>122</v>
      </c>
      <c r="AQ11">
        <v>158</v>
      </c>
      <c r="AR11">
        <v>138</v>
      </c>
      <c r="AS11">
        <v>138</v>
      </c>
      <c r="AT11">
        <v>141</v>
      </c>
      <c r="AU11">
        <v>148</v>
      </c>
      <c r="AV11">
        <v>153</v>
      </c>
      <c r="AW11">
        <v>187</v>
      </c>
      <c r="AX11">
        <v>155</v>
      </c>
      <c r="AY11">
        <v>205</v>
      </c>
      <c r="AZ11">
        <v>178</v>
      </c>
      <c r="BA11">
        <v>159</v>
      </c>
      <c r="BB11">
        <v>185</v>
      </c>
      <c r="BC11">
        <v>208</v>
      </c>
      <c r="BD11">
        <v>233</v>
      </c>
      <c r="BE11">
        <v>232</v>
      </c>
      <c r="BF11">
        <v>208</v>
      </c>
      <c r="BG11">
        <v>0</v>
      </c>
      <c r="BH11">
        <v>0</v>
      </c>
      <c r="BI11">
        <v>0</v>
      </c>
      <c r="BJ11">
        <v>112</v>
      </c>
      <c r="BK11">
        <v>95</v>
      </c>
      <c r="BL11">
        <v>122</v>
      </c>
      <c r="BM11">
        <v>119</v>
      </c>
      <c r="BN11">
        <v>123</v>
      </c>
      <c r="BO11">
        <v>123</v>
      </c>
      <c r="BP11">
        <v>148</v>
      </c>
      <c r="BQ11">
        <v>130</v>
      </c>
      <c r="BR11">
        <v>137</v>
      </c>
      <c r="BS11">
        <v>120</v>
      </c>
      <c r="BT11">
        <v>137</v>
      </c>
      <c r="BU11">
        <v>123</v>
      </c>
      <c r="BV11">
        <v>153</v>
      </c>
      <c r="BW11">
        <v>162</v>
      </c>
      <c r="BX11">
        <v>156</v>
      </c>
      <c r="BY11">
        <v>174</v>
      </c>
      <c r="BZ11">
        <v>161</v>
      </c>
      <c r="CA11">
        <v>158</v>
      </c>
      <c r="CB11">
        <v>178</v>
      </c>
      <c r="CC11">
        <v>191</v>
      </c>
      <c r="CD11">
        <v>166</v>
      </c>
      <c r="CE11">
        <v>191</v>
      </c>
      <c r="CF11">
        <v>171</v>
      </c>
      <c r="CG11">
        <v>205</v>
      </c>
      <c r="CH11">
        <v>176</v>
      </c>
      <c r="CI11">
        <v>0</v>
      </c>
      <c r="CJ11">
        <v>0</v>
      </c>
      <c r="CK11">
        <v>0</v>
      </c>
      <c r="CL11">
        <v>61</v>
      </c>
      <c r="CM11">
        <v>49</v>
      </c>
      <c r="CN11">
        <v>50</v>
      </c>
      <c r="CO11">
        <v>51</v>
      </c>
      <c r="CP11">
        <v>47</v>
      </c>
      <c r="CQ11">
        <v>45</v>
      </c>
      <c r="CR11">
        <v>43</v>
      </c>
      <c r="CS11">
        <v>45</v>
      </c>
      <c r="CT11">
        <v>46</v>
      </c>
      <c r="CU11">
        <v>46</v>
      </c>
      <c r="CV11">
        <v>49</v>
      </c>
      <c r="CW11">
        <v>45</v>
      </c>
      <c r="CX11">
        <v>50</v>
      </c>
      <c r="CY11">
        <v>40</v>
      </c>
      <c r="CZ11">
        <v>50</v>
      </c>
      <c r="DA11">
        <v>38</v>
      </c>
      <c r="DB11">
        <v>56</v>
      </c>
      <c r="DC11">
        <v>49</v>
      </c>
      <c r="DD11">
        <v>54</v>
      </c>
      <c r="DE11">
        <v>54</v>
      </c>
      <c r="DF11">
        <v>55</v>
      </c>
      <c r="DG11">
        <v>55</v>
      </c>
      <c r="DH11">
        <v>56</v>
      </c>
      <c r="DI11">
        <v>47</v>
      </c>
      <c r="DJ11">
        <v>42</v>
      </c>
      <c r="DK11">
        <v>0</v>
      </c>
      <c r="DL11">
        <v>0</v>
      </c>
      <c r="DM11">
        <v>0</v>
      </c>
      <c r="DN11">
        <v>3</v>
      </c>
      <c r="DO11">
        <v>2</v>
      </c>
      <c r="DP11">
        <v>1</v>
      </c>
      <c r="DQ11">
        <v>5</v>
      </c>
      <c r="DR11">
        <v>1</v>
      </c>
      <c r="DS11">
        <v>6</v>
      </c>
      <c r="DT11">
        <v>1</v>
      </c>
      <c r="DU11">
        <v>5</v>
      </c>
      <c r="DV11">
        <v>1</v>
      </c>
      <c r="DW11">
        <v>3</v>
      </c>
      <c r="DX11">
        <v>4</v>
      </c>
      <c r="DY11">
        <v>3</v>
      </c>
      <c r="DZ11">
        <v>4</v>
      </c>
      <c r="EA11">
        <v>3</v>
      </c>
      <c r="EB11">
        <v>4</v>
      </c>
      <c r="EC11">
        <v>7</v>
      </c>
      <c r="ED11">
        <v>2</v>
      </c>
      <c r="EE11">
        <v>4</v>
      </c>
      <c r="EF11">
        <v>4</v>
      </c>
      <c r="EG11">
        <v>4</v>
      </c>
      <c r="EH11">
        <v>6</v>
      </c>
      <c r="EI11">
        <v>3</v>
      </c>
      <c r="EJ11">
        <v>5</v>
      </c>
      <c r="EK11">
        <v>6</v>
      </c>
      <c r="EL11">
        <v>6</v>
      </c>
      <c r="EM11">
        <v>0</v>
      </c>
      <c r="EN11">
        <v>0</v>
      </c>
      <c r="EO11">
        <v>0</v>
      </c>
      <c r="EP11">
        <v>10</v>
      </c>
      <c r="EQ11">
        <v>15</v>
      </c>
      <c r="ER11">
        <v>10</v>
      </c>
      <c r="ES11">
        <v>15</v>
      </c>
      <c r="ET11">
        <v>20</v>
      </c>
      <c r="EU11">
        <v>15</v>
      </c>
      <c r="EV11">
        <v>25</v>
      </c>
      <c r="EW11">
        <v>5</v>
      </c>
      <c r="EX11">
        <v>30</v>
      </c>
      <c r="EY11">
        <v>25</v>
      </c>
      <c r="EZ11">
        <v>5</v>
      </c>
      <c r="FA11">
        <v>10</v>
      </c>
      <c r="FB11">
        <v>15</v>
      </c>
      <c r="FC11">
        <v>10</v>
      </c>
      <c r="FD11">
        <v>20</v>
      </c>
      <c r="FE11">
        <v>5</v>
      </c>
      <c r="FF11">
        <v>20</v>
      </c>
      <c r="FG11">
        <v>20</v>
      </c>
      <c r="FH11">
        <v>25</v>
      </c>
      <c r="FI11">
        <v>25</v>
      </c>
      <c r="FJ11">
        <v>5</v>
      </c>
      <c r="FK11">
        <v>20</v>
      </c>
      <c r="FL11">
        <v>20</v>
      </c>
      <c r="FM11">
        <v>20</v>
      </c>
      <c r="FN11">
        <v>40</v>
      </c>
      <c r="FO11">
        <v>0</v>
      </c>
      <c r="FP11">
        <v>0</v>
      </c>
      <c r="FQ11">
        <v>5404</v>
      </c>
      <c r="FR11">
        <v>5664</v>
      </c>
      <c r="FS11">
        <v>5907</v>
      </c>
      <c r="FT11">
        <v>6049</v>
      </c>
      <c r="FU11">
        <v>6231</v>
      </c>
      <c r="FV11">
        <v>6409</v>
      </c>
      <c r="FW11">
        <v>6542</v>
      </c>
      <c r="FX11">
        <v>6686</v>
      </c>
      <c r="FY11">
        <v>6813</v>
      </c>
      <c r="FZ11">
        <v>6952</v>
      </c>
      <c r="GA11">
        <v>7084</v>
      </c>
      <c r="GB11">
        <v>7174</v>
      </c>
      <c r="GC11">
        <v>7238</v>
      </c>
      <c r="GD11">
        <v>7307</v>
      </c>
      <c r="GE11">
        <v>7419</v>
      </c>
      <c r="GF11">
        <v>7461</v>
      </c>
      <c r="GG11">
        <v>7484</v>
      </c>
      <c r="GH11">
        <v>7574</v>
      </c>
      <c r="GI11">
        <v>7628</v>
      </c>
      <c r="GJ11">
        <v>7712</v>
      </c>
      <c r="GK11">
        <v>7752</v>
      </c>
      <c r="GL11">
        <v>7726</v>
      </c>
      <c r="GM11">
        <v>7729</v>
      </c>
      <c r="GN11">
        <v>7736</v>
      </c>
      <c r="GO11">
        <v>7765</v>
      </c>
      <c r="GP11">
        <v>7788</v>
      </c>
      <c r="GQ11">
        <v>0</v>
      </c>
      <c r="GR11">
        <v>0</v>
      </c>
      <c r="GS11">
        <v>766</v>
      </c>
      <c r="GT11">
        <v>851</v>
      </c>
      <c r="GU11">
        <v>922</v>
      </c>
      <c r="GV11">
        <v>1011</v>
      </c>
      <c r="GW11">
        <v>1100</v>
      </c>
      <c r="GX11">
        <v>1157</v>
      </c>
      <c r="GY11">
        <v>1254</v>
      </c>
      <c r="GZ11">
        <v>1327</v>
      </c>
      <c r="HA11">
        <v>1397</v>
      </c>
      <c r="HB11">
        <v>1474</v>
      </c>
      <c r="HC11">
        <v>1553</v>
      </c>
      <c r="HD11">
        <v>1628</v>
      </c>
      <c r="HE11">
        <v>1726</v>
      </c>
      <c r="HF11">
        <v>1790</v>
      </c>
      <c r="HG11">
        <v>1864</v>
      </c>
      <c r="HH11">
        <v>1948</v>
      </c>
      <c r="HI11">
        <v>2009</v>
      </c>
      <c r="HJ11">
        <v>2053</v>
      </c>
      <c r="HK11">
        <v>2090</v>
      </c>
      <c r="HL11">
        <v>2142</v>
      </c>
      <c r="HM11">
        <v>2215</v>
      </c>
      <c r="HN11">
        <v>2279</v>
      </c>
      <c r="HO11">
        <v>2330</v>
      </c>
      <c r="HP11">
        <v>2406</v>
      </c>
      <c r="HQ11">
        <v>2446</v>
      </c>
      <c r="HR11">
        <v>2490</v>
      </c>
      <c r="HS11">
        <v>0</v>
      </c>
      <c r="HT11">
        <v>0</v>
      </c>
      <c r="HU11">
        <v>63</v>
      </c>
      <c r="HV11">
        <v>73</v>
      </c>
      <c r="HW11">
        <v>80</v>
      </c>
      <c r="HX11">
        <v>90</v>
      </c>
      <c r="HY11">
        <v>97</v>
      </c>
      <c r="HZ11">
        <v>104</v>
      </c>
      <c r="IA11">
        <v>100</v>
      </c>
      <c r="IB11">
        <v>111</v>
      </c>
      <c r="IC11">
        <v>124</v>
      </c>
      <c r="ID11">
        <v>134</v>
      </c>
      <c r="IE11">
        <v>135</v>
      </c>
      <c r="IF11">
        <v>163</v>
      </c>
      <c r="IG11">
        <v>179</v>
      </c>
      <c r="IH11">
        <v>188</v>
      </c>
      <c r="II11">
        <v>192</v>
      </c>
      <c r="IJ11">
        <v>198</v>
      </c>
      <c r="IK11">
        <v>206</v>
      </c>
      <c r="IL11">
        <v>199</v>
      </c>
      <c r="IM11">
        <v>202</v>
      </c>
      <c r="IN11">
        <v>197</v>
      </c>
      <c r="IO11">
        <v>191</v>
      </c>
      <c r="IP11">
        <v>197</v>
      </c>
      <c r="IQ11">
        <v>209</v>
      </c>
      <c r="IR11">
        <v>208</v>
      </c>
      <c r="IS11">
        <v>214</v>
      </c>
      <c r="IT11">
        <v>222</v>
      </c>
      <c r="IU11">
        <v>0</v>
      </c>
      <c r="IV11">
        <v>0</v>
      </c>
      <c r="IW11">
        <v>7</v>
      </c>
      <c r="IX11">
        <v>6</v>
      </c>
      <c r="IY11">
        <v>5</v>
      </c>
      <c r="IZ11">
        <v>4</v>
      </c>
      <c r="JA11">
        <v>3</v>
      </c>
      <c r="JB11">
        <v>5</v>
      </c>
      <c r="JC11">
        <v>8</v>
      </c>
      <c r="JD11">
        <v>10</v>
      </c>
      <c r="JE11">
        <v>9</v>
      </c>
      <c r="JF11">
        <v>9</v>
      </c>
      <c r="JG11">
        <v>9</v>
      </c>
      <c r="JH11">
        <v>7</v>
      </c>
      <c r="JI11">
        <v>6</v>
      </c>
      <c r="JJ11">
        <v>7</v>
      </c>
      <c r="JK11">
        <v>8</v>
      </c>
      <c r="JL11">
        <v>8</v>
      </c>
      <c r="JM11">
        <v>8</v>
      </c>
      <c r="JN11">
        <v>12</v>
      </c>
      <c r="JO11">
        <v>13</v>
      </c>
      <c r="JP11">
        <v>10</v>
      </c>
      <c r="JQ11">
        <v>10</v>
      </c>
      <c r="JR11">
        <v>11</v>
      </c>
      <c r="JS11">
        <v>11</v>
      </c>
      <c r="JT11">
        <v>13</v>
      </c>
      <c r="JU11">
        <v>14</v>
      </c>
      <c r="JV11">
        <v>14</v>
      </c>
      <c r="JW11">
        <v>0</v>
      </c>
      <c r="JX11">
        <v>0</v>
      </c>
      <c r="JY11">
        <v>0</v>
      </c>
      <c r="JZ11">
        <v>7</v>
      </c>
      <c r="KA11">
        <v>17</v>
      </c>
      <c r="KB11">
        <v>26</v>
      </c>
      <c r="KC11">
        <v>35</v>
      </c>
      <c r="KD11">
        <v>41</v>
      </c>
      <c r="KE11">
        <v>52</v>
      </c>
      <c r="KF11">
        <v>63</v>
      </c>
      <c r="KG11">
        <v>76</v>
      </c>
      <c r="KH11">
        <v>84</v>
      </c>
      <c r="KI11">
        <v>98</v>
      </c>
      <c r="KJ11">
        <v>112</v>
      </c>
      <c r="KK11">
        <v>125</v>
      </c>
      <c r="KL11">
        <v>146</v>
      </c>
      <c r="KM11">
        <v>165</v>
      </c>
      <c r="KN11">
        <v>187</v>
      </c>
      <c r="KO11">
        <v>215</v>
      </c>
      <c r="KP11">
        <v>240</v>
      </c>
      <c r="KQ11">
        <v>259</v>
      </c>
      <c r="KR11">
        <v>282</v>
      </c>
      <c r="KS11">
        <v>306</v>
      </c>
      <c r="KT11">
        <v>325</v>
      </c>
      <c r="KU11">
        <v>338</v>
      </c>
      <c r="KV11">
        <v>359</v>
      </c>
      <c r="KW11">
        <v>386</v>
      </c>
      <c r="KX11">
        <v>409</v>
      </c>
      <c r="KY11">
        <v>0</v>
      </c>
      <c r="KZ11">
        <v>0</v>
      </c>
      <c r="LA11">
        <v>0</v>
      </c>
      <c r="LB11">
        <v>222</v>
      </c>
      <c r="LC11">
        <v>459</v>
      </c>
      <c r="LD11">
        <v>683</v>
      </c>
      <c r="LE11">
        <v>908</v>
      </c>
      <c r="LF11">
        <v>1125</v>
      </c>
      <c r="LG11">
        <v>1353</v>
      </c>
      <c r="LH11">
        <v>1555</v>
      </c>
      <c r="LI11">
        <v>1764</v>
      </c>
      <c r="LJ11">
        <v>1957</v>
      </c>
      <c r="LK11">
        <v>2157</v>
      </c>
      <c r="LL11">
        <v>2340</v>
      </c>
      <c r="LM11">
        <v>2547</v>
      </c>
      <c r="LN11">
        <v>2750</v>
      </c>
      <c r="LO11">
        <v>2933</v>
      </c>
      <c r="LP11">
        <v>3135</v>
      </c>
      <c r="LQ11">
        <v>3315</v>
      </c>
      <c r="LR11">
        <v>3507</v>
      </c>
      <c r="LS11">
        <v>3694</v>
      </c>
      <c r="LT11">
        <v>3872</v>
      </c>
      <c r="LU11">
        <v>4079</v>
      </c>
      <c r="LV11">
        <v>4288</v>
      </c>
      <c r="LW11">
        <v>4492</v>
      </c>
      <c r="LX11">
        <v>4688</v>
      </c>
      <c r="LY11">
        <v>4868</v>
      </c>
      <c r="LZ11">
        <v>5055</v>
      </c>
      <c r="MA11">
        <v>0</v>
      </c>
      <c r="MB11">
        <v>0</v>
      </c>
      <c r="MC11">
        <v>1386</v>
      </c>
      <c r="MD11">
        <v>1420</v>
      </c>
      <c r="ME11">
        <v>1485</v>
      </c>
      <c r="MF11">
        <v>1534</v>
      </c>
      <c r="MG11">
        <v>1570</v>
      </c>
      <c r="MH11">
        <v>1582</v>
      </c>
      <c r="MI11">
        <v>1652</v>
      </c>
      <c r="MJ11">
        <v>1701</v>
      </c>
      <c r="MK11">
        <v>1715</v>
      </c>
      <c r="ML11">
        <v>1748</v>
      </c>
      <c r="MM11">
        <v>1821</v>
      </c>
      <c r="MN11">
        <v>1856</v>
      </c>
      <c r="MO11">
        <v>1903</v>
      </c>
      <c r="MP11">
        <v>1942</v>
      </c>
      <c r="MQ11">
        <v>2002</v>
      </c>
      <c r="MR11">
        <v>2081</v>
      </c>
      <c r="MS11">
        <v>2111</v>
      </c>
      <c r="MT11">
        <v>2162</v>
      </c>
      <c r="MU11">
        <v>2233</v>
      </c>
      <c r="MV11">
        <v>2264</v>
      </c>
      <c r="MW11">
        <v>2291</v>
      </c>
      <c r="MX11">
        <v>2322</v>
      </c>
      <c r="MY11">
        <v>2375</v>
      </c>
      <c r="MZ11">
        <v>2375</v>
      </c>
      <c r="NA11">
        <v>2435</v>
      </c>
      <c r="NB11">
        <v>2489</v>
      </c>
      <c r="NC11">
        <v>0</v>
      </c>
      <c r="ND11">
        <v>0</v>
      </c>
      <c r="NE11">
        <v>0</v>
      </c>
      <c r="NF11">
        <v>28</v>
      </c>
      <c r="NG11">
        <v>48</v>
      </c>
      <c r="NH11">
        <v>82</v>
      </c>
      <c r="NI11">
        <v>112</v>
      </c>
      <c r="NJ11">
        <v>158</v>
      </c>
      <c r="NK11">
        <v>192</v>
      </c>
      <c r="NL11">
        <v>226</v>
      </c>
      <c r="NM11">
        <v>273</v>
      </c>
      <c r="NN11">
        <v>302</v>
      </c>
      <c r="NO11">
        <v>334</v>
      </c>
      <c r="NP11">
        <v>366</v>
      </c>
      <c r="NQ11">
        <v>393</v>
      </c>
      <c r="NR11">
        <v>426</v>
      </c>
      <c r="NS11">
        <v>465</v>
      </c>
      <c r="NT11">
        <v>501</v>
      </c>
      <c r="NU11">
        <v>525</v>
      </c>
      <c r="NV11">
        <v>561</v>
      </c>
      <c r="NW11">
        <v>591</v>
      </c>
      <c r="NX11">
        <v>633</v>
      </c>
      <c r="NY11">
        <v>673</v>
      </c>
      <c r="NZ11">
        <v>712</v>
      </c>
      <c r="OA11">
        <v>742</v>
      </c>
      <c r="OB11">
        <v>770</v>
      </c>
      <c r="OC11">
        <v>806</v>
      </c>
      <c r="OD11">
        <v>853</v>
      </c>
      <c r="OE11">
        <v>0</v>
      </c>
      <c r="OF11">
        <v>0</v>
      </c>
      <c r="OG11">
        <v>2117</v>
      </c>
      <c r="OH11">
        <v>2267</v>
      </c>
      <c r="OI11">
        <v>2422</v>
      </c>
      <c r="OJ11">
        <v>2547</v>
      </c>
      <c r="OK11">
        <v>2673</v>
      </c>
      <c r="OL11">
        <v>2827</v>
      </c>
      <c r="OM11">
        <v>2951</v>
      </c>
      <c r="ON11">
        <v>3096</v>
      </c>
      <c r="OO11">
        <v>3243</v>
      </c>
      <c r="OP11">
        <v>3379</v>
      </c>
      <c r="OQ11">
        <v>3498</v>
      </c>
      <c r="OR11">
        <v>3623</v>
      </c>
      <c r="OS11">
        <v>3761</v>
      </c>
      <c r="OT11">
        <v>3869</v>
      </c>
      <c r="OU11">
        <v>3996</v>
      </c>
      <c r="OV11">
        <v>4097</v>
      </c>
      <c r="OW11">
        <v>4208</v>
      </c>
      <c r="OX11">
        <v>4316</v>
      </c>
      <c r="OY11">
        <v>4408</v>
      </c>
      <c r="OZ11">
        <v>4495</v>
      </c>
      <c r="PA11">
        <v>4535</v>
      </c>
      <c r="PB11">
        <v>4562</v>
      </c>
      <c r="PC11">
        <v>4657</v>
      </c>
      <c r="PD11">
        <v>4714</v>
      </c>
      <c r="PE11">
        <v>4751</v>
      </c>
      <c r="PF11">
        <v>4806</v>
      </c>
      <c r="PG11">
        <v>0</v>
      </c>
      <c r="PH11">
        <v>0</v>
      </c>
      <c r="PI11">
        <v>0</v>
      </c>
      <c r="PJ11">
        <v>60</v>
      </c>
      <c r="PK11">
        <v>129</v>
      </c>
      <c r="PL11">
        <v>188</v>
      </c>
      <c r="PM11">
        <v>246</v>
      </c>
      <c r="PN11">
        <v>317</v>
      </c>
      <c r="PO11">
        <v>390</v>
      </c>
      <c r="PP11">
        <v>459</v>
      </c>
      <c r="PQ11">
        <v>532</v>
      </c>
      <c r="PR11">
        <v>626</v>
      </c>
      <c r="PS11">
        <v>689</v>
      </c>
      <c r="PT11">
        <v>783</v>
      </c>
      <c r="PU11">
        <v>879</v>
      </c>
      <c r="PV11">
        <v>984</v>
      </c>
      <c r="PW11">
        <v>1079</v>
      </c>
      <c r="PX11">
        <v>1175</v>
      </c>
      <c r="PY11">
        <v>1285</v>
      </c>
      <c r="PZ11">
        <v>1396</v>
      </c>
      <c r="QA11">
        <v>1514</v>
      </c>
      <c r="QB11">
        <v>1642</v>
      </c>
      <c r="QC11">
        <v>1764</v>
      </c>
      <c r="QD11">
        <v>1913</v>
      </c>
      <c r="QE11">
        <v>2034</v>
      </c>
      <c r="QF11">
        <v>2178</v>
      </c>
      <c r="QG11">
        <v>2326</v>
      </c>
      <c r="QH11">
        <v>2465</v>
      </c>
      <c r="QI11">
        <v>0</v>
      </c>
      <c r="QJ11">
        <v>0</v>
      </c>
      <c r="QK11">
        <v>7414</v>
      </c>
      <c r="QL11">
        <v>7719</v>
      </c>
      <c r="QM11">
        <v>8047</v>
      </c>
      <c r="QN11">
        <v>8335</v>
      </c>
      <c r="QO11">
        <v>8539</v>
      </c>
      <c r="QP11">
        <v>8670</v>
      </c>
      <c r="QQ11">
        <v>8716</v>
      </c>
      <c r="QR11">
        <v>8834</v>
      </c>
      <c r="QS11">
        <v>8889</v>
      </c>
      <c r="QT11">
        <v>8959</v>
      </c>
      <c r="QU11">
        <v>9048</v>
      </c>
      <c r="QV11">
        <v>9090</v>
      </c>
      <c r="QW11">
        <v>9170</v>
      </c>
      <c r="QX11">
        <v>9216</v>
      </c>
      <c r="QY11">
        <v>9263</v>
      </c>
      <c r="QZ11">
        <v>9261</v>
      </c>
      <c r="RA11">
        <v>9266</v>
      </c>
      <c r="RB11">
        <v>9286</v>
      </c>
      <c r="RC11">
        <v>9298</v>
      </c>
      <c r="RD11">
        <v>9330</v>
      </c>
      <c r="RE11">
        <v>9409</v>
      </c>
      <c r="RF11">
        <v>9406</v>
      </c>
      <c r="RG11">
        <v>9381</v>
      </c>
      <c r="RH11">
        <v>9338</v>
      </c>
      <c r="RI11">
        <v>9377</v>
      </c>
      <c r="RJ11">
        <v>9372</v>
      </c>
      <c r="RK11">
        <v>0</v>
      </c>
      <c r="RL11">
        <v>0</v>
      </c>
      <c r="RM11">
        <v>8350</v>
      </c>
      <c r="RN11">
        <v>8338</v>
      </c>
      <c r="RO11">
        <v>8382</v>
      </c>
      <c r="RP11">
        <v>8352</v>
      </c>
      <c r="RQ11">
        <v>8346</v>
      </c>
      <c r="RR11">
        <v>8386</v>
      </c>
      <c r="RS11">
        <v>8400</v>
      </c>
      <c r="RT11">
        <v>8419</v>
      </c>
      <c r="RU11">
        <v>8428</v>
      </c>
      <c r="RV11">
        <v>8441</v>
      </c>
      <c r="RW11">
        <v>8515</v>
      </c>
      <c r="RX11">
        <v>8590</v>
      </c>
      <c r="RY11">
        <v>8599</v>
      </c>
      <c r="RZ11">
        <v>8636</v>
      </c>
      <c r="SA11">
        <v>8694</v>
      </c>
      <c r="SB11">
        <v>8758</v>
      </c>
      <c r="SC11">
        <v>8779</v>
      </c>
      <c r="SD11">
        <v>8781</v>
      </c>
      <c r="SE11">
        <v>8791</v>
      </c>
      <c r="SF11">
        <v>8832</v>
      </c>
      <c r="SG11">
        <v>8813</v>
      </c>
      <c r="SH11">
        <v>8858</v>
      </c>
      <c r="SI11">
        <v>8888</v>
      </c>
      <c r="SJ11">
        <v>8897</v>
      </c>
      <c r="SK11">
        <v>8900</v>
      </c>
      <c r="SL11">
        <v>8905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718758.47779999999</v>
      </c>
      <c r="SU11">
        <v>712305.05070000002</v>
      </c>
      <c r="SV11">
        <v>706780.61829999997</v>
      </c>
      <c r="SW11">
        <v>699228.98629999999</v>
      </c>
      <c r="SX11">
        <v>692713.37529999996</v>
      </c>
      <c r="SY11">
        <v>685306.9523</v>
      </c>
      <c r="SZ11">
        <v>673799.57510000002</v>
      </c>
      <c r="TA11">
        <v>660010.30209999997</v>
      </c>
      <c r="TB11">
        <v>646895.33369999996</v>
      </c>
      <c r="TC11">
        <v>637680.38370000001</v>
      </c>
      <c r="TD11">
        <v>622612.02119999996</v>
      </c>
      <c r="TE11">
        <v>606341.11179999996</v>
      </c>
      <c r="TF11">
        <v>595759.96180000005</v>
      </c>
      <c r="TG11">
        <v>582531.57700000005</v>
      </c>
      <c r="TH11">
        <v>571792.67000000004</v>
      </c>
      <c r="TI11">
        <v>558017.86369999999</v>
      </c>
      <c r="TJ11">
        <v>539947.85120000003</v>
      </c>
      <c r="TK11">
        <v>524424.76950000005</v>
      </c>
      <c r="TL11">
        <v>509611.38880000002</v>
      </c>
      <c r="TM11">
        <v>496623.08039999998</v>
      </c>
      <c r="TN11">
        <v>483586.4878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439772.25579999998</v>
      </c>
      <c r="TW11">
        <v>462758.90010000003</v>
      </c>
      <c r="TX11">
        <v>475434.7721</v>
      </c>
      <c r="TY11">
        <v>485936.14079999999</v>
      </c>
      <c r="TZ11">
        <v>497786.42969999998</v>
      </c>
      <c r="UA11">
        <v>509189.92330000002</v>
      </c>
      <c r="UB11">
        <v>518233.54430000001</v>
      </c>
      <c r="UC11">
        <v>533426.62239999999</v>
      </c>
      <c r="UD11">
        <v>537093.25899999996</v>
      </c>
      <c r="UE11">
        <v>543006.90720000002</v>
      </c>
      <c r="UF11">
        <v>550948.71420000005</v>
      </c>
      <c r="UG11">
        <v>551651.66500000004</v>
      </c>
      <c r="UH11">
        <v>547314.20660000003</v>
      </c>
      <c r="UI11">
        <v>540949.63650000002</v>
      </c>
      <c r="UJ11">
        <v>538260.84510000004</v>
      </c>
      <c r="UK11">
        <v>540393.14130000002</v>
      </c>
      <c r="UL11">
        <v>539812.82479999994</v>
      </c>
      <c r="UM11">
        <v>535818.33360000001</v>
      </c>
      <c r="UN11">
        <v>537180.26190000004</v>
      </c>
      <c r="UO11">
        <v>530204.79570000002</v>
      </c>
      <c r="UP11">
        <v>524021.7599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173104.24789999999</v>
      </c>
      <c r="UY11">
        <v>161598.43900000001</v>
      </c>
      <c r="UZ11">
        <v>174149.77410000001</v>
      </c>
      <c r="VA11">
        <v>188879.31409999999</v>
      </c>
      <c r="VB11">
        <v>198166.52129999999</v>
      </c>
      <c r="VC11">
        <v>193830.462</v>
      </c>
      <c r="VD11">
        <v>227215.85980000001</v>
      </c>
      <c r="VE11">
        <v>242251.7059</v>
      </c>
      <c r="VF11">
        <v>247021.31969999999</v>
      </c>
      <c r="VG11">
        <v>244929.21599999999</v>
      </c>
      <c r="VH11">
        <v>245226.4602</v>
      </c>
      <c r="VI11">
        <v>247703.4952</v>
      </c>
      <c r="VJ11">
        <v>232316.87969999999</v>
      </c>
      <c r="VK11">
        <v>228950.62549999999</v>
      </c>
      <c r="VL11">
        <v>216780.12700000001</v>
      </c>
      <c r="VM11">
        <v>204056.00640000001</v>
      </c>
      <c r="VN11">
        <v>204336.06090000001</v>
      </c>
      <c r="VO11">
        <v>210468.86170000001</v>
      </c>
      <c r="VP11">
        <v>203361.00349999999</v>
      </c>
      <c r="VQ11">
        <v>203133.1906</v>
      </c>
      <c r="VR11">
        <v>204589.2764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192891.54949999999</v>
      </c>
      <c r="WA11">
        <v>299637.35840000003</v>
      </c>
      <c r="WB11">
        <v>363637.57089999999</v>
      </c>
      <c r="WC11">
        <v>317741.56679999997</v>
      </c>
      <c r="WD11">
        <v>308486.95809999999</v>
      </c>
      <c r="WE11">
        <v>299501.90110000002</v>
      </c>
      <c r="WF11">
        <v>226161.09030000001</v>
      </c>
      <c r="WG11">
        <v>188206.1778</v>
      </c>
      <c r="WH11">
        <v>213178.51860000001</v>
      </c>
      <c r="WI11">
        <v>236536.49770000001</v>
      </c>
      <c r="WJ11">
        <v>229647.0851</v>
      </c>
      <c r="WK11">
        <v>222958.3351</v>
      </c>
      <c r="WL11">
        <v>324696.60450000002</v>
      </c>
      <c r="WM11">
        <v>341509.3737</v>
      </c>
      <c r="WN11">
        <v>255048.0759</v>
      </c>
      <c r="WO11">
        <v>247619.49119999999</v>
      </c>
      <c r="WP11">
        <v>264448.00030000001</v>
      </c>
      <c r="WQ11">
        <v>256745.63140000001</v>
      </c>
      <c r="WR11">
        <v>294588.98570000002</v>
      </c>
      <c r="WS11">
        <v>308009.39500000002</v>
      </c>
      <c r="WT11">
        <v>299038.2476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21000000</v>
      </c>
      <c r="ZG11">
        <v>21300000</v>
      </c>
      <c r="ZH11">
        <v>21300000</v>
      </c>
      <c r="ZI11">
        <v>20900000</v>
      </c>
      <c r="ZJ11">
        <v>20600000</v>
      </c>
      <c r="ZK11">
        <v>20900000</v>
      </c>
      <c r="ZL11">
        <v>20700000</v>
      </c>
      <c r="ZM11">
        <v>20600000</v>
      </c>
      <c r="ZN11">
        <v>20400000</v>
      </c>
      <c r="ZO11">
        <v>20400000</v>
      </c>
      <c r="ZP11">
        <v>20600000</v>
      </c>
      <c r="ZQ11">
        <v>20300000</v>
      </c>
      <c r="ZR11">
        <v>20200000</v>
      </c>
      <c r="ZS11">
        <v>20200000</v>
      </c>
      <c r="ZT11">
        <v>19900000</v>
      </c>
      <c r="ZU11">
        <v>19500000</v>
      </c>
      <c r="ZV11">
        <v>19200000</v>
      </c>
      <c r="ZW11">
        <v>19100000</v>
      </c>
      <c r="ZX11">
        <v>18500000</v>
      </c>
      <c r="ZY11">
        <v>18500000</v>
      </c>
      <c r="ZZ11">
        <v>18300000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48300000</v>
      </c>
      <c r="ABK11">
        <v>49000000</v>
      </c>
      <c r="ABL11">
        <v>49900000</v>
      </c>
      <c r="ABM11">
        <v>50700000</v>
      </c>
      <c r="ABN11">
        <v>51300000</v>
      </c>
      <c r="ABO11">
        <v>51600000</v>
      </c>
      <c r="ABP11">
        <v>51900000</v>
      </c>
      <c r="ABQ11">
        <v>52300000</v>
      </c>
      <c r="ABR11">
        <v>52200000</v>
      </c>
      <c r="ABS11">
        <v>52400000</v>
      </c>
      <c r="ABT11">
        <v>52100000</v>
      </c>
      <c r="ABU11">
        <v>52000000</v>
      </c>
      <c r="ABV11">
        <v>51800000</v>
      </c>
      <c r="ABW11">
        <v>51300000</v>
      </c>
      <c r="ABX11">
        <v>50800000</v>
      </c>
      <c r="ABY11">
        <v>49800000</v>
      </c>
      <c r="ABZ11">
        <v>48600000</v>
      </c>
      <c r="ACA11">
        <v>48200000</v>
      </c>
      <c r="ACB11">
        <v>47300000</v>
      </c>
      <c r="ACC11">
        <v>46300000</v>
      </c>
      <c r="ACD11">
        <v>45500000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2590000</v>
      </c>
      <c r="ADO11">
        <v>2530000</v>
      </c>
      <c r="ADP11">
        <v>2490000</v>
      </c>
      <c r="ADQ11">
        <v>2430000</v>
      </c>
      <c r="ADR11">
        <v>2380000</v>
      </c>
      <c r="ADS11">
        <v>2330000</v>
      </c>
      <c r="ADT11">
        <v>2270000</v>
      </c>
      <c r="ADU11">
        <v>2230000</v>
      </c>
      <c r="ADV11">
        <v>2170000</v>
      </c>
      <c r="ADW11">
        <v>2120000</v>
      </c>
      <c r="ADX11">
        <v>2060000</v>
      </c>
      <c r="ADY11">
        <v>2000000</v>
      </c>
      <c r="ADZ11">
        <v>1940000</v>
      </c>
      <c r="AEA11">
        <v>1890000</v>
      </c>
      <c r="AEB11">
        <v>1840000</v>
      </c>
      <c r="AEC11">
        <v>1800000</v>
      </c>
      <c r="AED11">
        <v>1750000</v>
      </c>
      <c r="AEE11">
        <v>1690000</v>
      </c>
      <c r="AEF11">
        <v>1640000</v>
      </c>
      <c r="AEG11">
        <v>1600000</v>
      </c>
      <c r="AEH11">
        <v>1550000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5060000</v>
      </c>
      <c r="AEQ11">
        <v>4920000</v>
      </c>
      <c r="AER11">
        <v>4790000</v>
      </c>
      <c r="AES11">
        <v>4660000</v>
      </c>
      <c r="AET11">
        <v>4530000</v>
      </c>
      <c r="AEU11">
        <v>4440000</v>
      </c>
      <c r="AEV11">
        <v>4340000</v>
      </c>
      <c r="AEW11">
        <v>4220000</v>
      </c>
      <c r="AEX11">
        <v>4120000</v>
      </c>
      <c r="AEY11">
        <v>4020000</v>
      </c>
      <c r="AEZ11">
        <v>3940000</v>
      </c>
      <c r="AFA11">
        <v>3830000</v>
      </c>
      <c r="AFB11">
        <v>3720000</v>
      </c>
      <c r="AFC11">
        <v>3610000</v>
      </c>
      <c r="AFD11">
        <v>3530000</v>
      </c>
      <c r="AFE11">
        <v>3420000</v>
      </c>
      <c r="AFF11">
        <v>3330000</v>
      </c>
      <c r="AFG11">
        <v>3250000</v>
      </c>
      <c r="AFH11">
        <v>3160000</v>
      </c>
      <c r="AFI11">
        <v>3060000</v>
      </c>
      <c r="AFJ11">
        <v>2980000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184.43941240000001</v>
      </c>
      <c r="AGU11">
        <v>194.07995489999999</v>
      </c>
      <c r="AGV11">
        <v>199.39618479999999</v>
      </c>
      <c r="AGW11">
        <v>203.80043319999999</v>
      </c>
      <c r="AGX11">
        <v>208.77041550000001</v>
      </c>
      <c r="AGY11">
        <v>213.5530129</v>
      </c>
      <c r="AGZ11">
        <v>217.34588550000001</v>
      </c>
      <c r="AHA11">
        <v>223.7178255</v>
      </c>
      <c r="AHB11">
        <v>225.25560390000001</v>
      </c>
      <c r="AHC11">
        <v>227.73577359999999</v>
      </c>
      <c r="AHD11">
        <v>231.06654810000001</v>
      </c>
      <c r="AHE11">
        <v>231.36136389999999</v>
      </c>
      <c r="AHF11">
        <v>229.54224439999999</v>
      </c>
      <c r="AHG11">
        <v>226.8729592</v>
      </c>
      <c r="AHH11">
        <v>225.74528670000001</v>
      </c>
      <c r="AHI11">
        <v>226.6395665</v>
      </c>
      <c r="AHJ11">
        <v>226.3961832</v>
      </c>
      <c r="AHK11">
        <v>224.7209033</v>
      </c>
      <c r="AHL11">
        <v>225.29209270000001</v>
      </c>
      <c r="AHM11">
        <v>222.3665992</v>
      </c>
      <c r="AHN11">
        <v>219.773449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18.394671509999998</v>
      </c>
      <c r="AHW11">
        <v>17.17202344</v>
      </c>
      <c r="AHX11">
        <v>18.505772830000002</v>
      </c>
      <c r="AHY11">
        <v>20.070986009999999</v>
      </c>
      <c r="AHZ11">
        <v>21.05787759</v>
      </c>
      <c r="AIA11">
        <v>20.597112549999999</v>
      </c>
      <c r="AIB11">
        <v>24.14476337</v>
      </c>
      <c r="AIC11">
        <v>25.74252572</v>
      </c>
      <c r="AID11">
        <v>26.249361799999999</v>
      </c>
      <c r="AIE11">
        <v>26.02704744</v>
      </c>
      <c r="AIF11">
        <v>26.058633660000002</v>
      </c>
      <c r="AIG11">
        <v>26.32185218</v>
      </c>
      <c r="AIH11">
        <v>24.686815840000001</v>
      </c>
      <c r="AII11">
        <v>24.329105720000001</v>
      </c>
      <c r="AIJ11">
        <v>23.035825370000001</v>
      </c>
      <c r="AIK11">
        <v>21.683715169999999</v>
      </c>
      <c r="AIL11">
        <v>21.71347476</v>
      </c>
      <c r="AIM11">
        <v>22.365167929999998</v>
      </c>
      <c r="AIN11">
        <v>21.6098617</v>
      </c>
      <c r="AIO11">
        <v>21.585653489999999</v>
      </c>
      <c r="AIP11">
        <v>21.74038234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1.816129229</v>
      </c>
      <c r="AIY11">
        <v>2.8211716189999998</v>
      </c>
      <c r="AIZ11">
        <v>3.423751964</v>
      </c>
      <c r="AJA11">
        <v>2.9916279299999999</v>
      </c>
      <c r="AJB11">
        <v>2.9044931360000001</v>
      </c>
      <c r="AJC11">
        <v>2.819896248</v>
      </c>
      <c r="AJD11">
        <v>2.1293714929999998</v>
      </c>
      <c r="AJE11">
        <v>1.7720151120000001</v>
      </c>
      <c r="AJF11">
        <v>2.007136858</v>
      </c>
      <c r="AJG11">
        <v>2.2270589269999999</v>
      </c>
      <c r="AJH11">
        <v>2.1621931330000002</v>
      </c>
      <c r="AJI11">
        <v>2.0992166339999998</v>
      </c>
      <c r="AJJ11">
        <v>3.0571116030000001</v>
      </c>
      <c r="AJK11">
        <v>3.215408644</v>
      </c>
      <c r="AJL11">
        <v>2.401350742</v>
      </c>
      <c r="AJM11">
        <v>2.3314084880000001</v>
      </c>
      <c r="AJN11">
        <v>2.4898537250000001</v>
      </c>
      <c r="AJO11">
        <v>2.4173337130000001</v>
      </c>
      <c r="AJP11">
        <v>2.7736397419999999</v>
      </c>
      <c r="AJQ11">
        <v>2.899996743</v>
      </c>
      <c r="AJR11">
        <v>2.815530818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97.654827069999996</v>
      </c>
      <c r="AKA11">
        <v>182.59031830000001</v>
      </c>
      <c r="AKB11">
        <v>198.765028</v>
      </c>
      <c r="AKC11">
        <v>188.34905610000001</v>
      </c>
      <c r="AKD11">
        <v>96.149168169999996</v>
      </c>
      <c r="AKE11">
        <v>222.15845250000001</v>
      </c>
      <c r="AKF11">
        <v>204.50673639999999</v>
      </c>
      <c r="AKG11">
        <v>165.79318559999999</v>
      </c>
      <c r="AKH11">
        <v>253.78599919999999</v>
      </c>
      <c r="AKI11">
        <v>257.82559250000003</v>
      </c>
      <c r="AKJ11">
        <v>297.52192830000001</v>
      </c>
      <c r="AKK11">
        <v>282.4156734</v>
      </c>
      <c r="AKL11">
        <v>264.50406170000002</v>
      </c>
      <c r="AKM11">
        <v>223.3599811</v>
      </c>
      <c r="AKN11">
        <v>226.2288389</v>
      </c>
      <c r="AKO11">
        <v>236.1814794</v>
      </c>
      <c r="AKP11">
        <v>213.15201640000001</v>
      </c>
      <c r="AKQ11">
        <v>124.4514805</v>
      </c>
      <c r="AKR11">
        <v>172.0421221</v>
      </c>
      <c r="AKS11">
        <v>222.72374439999999</v>
      </c>
      <c r="AKT11">
        <v>176.51660290000001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125.1690201</v>
      </c>
      <c r="AME11">
        <v>126.90045859999999</v>
      </c>
      <c r="AMF11">
        <v>126.8586944</v>
      </c>
      <c r="AMG11">
        <v>124.1774746</v>
      </c>
      <c r="AMH11">
        <v>122.880481</v>
      </c>
      <c r="AMI11">
        <v>124.2837061</v>
      </c>
      <c r="AMJ11">
        <v>122.9829756</v>
      </c>
      <c r="AMK11">
        <v>122.4245703</v>
      </c>
      <c r="AML11">
        <v>121.2946934</v>
      </c>
      <c r="AMM11">
        <v>121.40020610000001</v>
      </c>
      <c r="AMN11">
        <v>122.5152657</v>
      </c>
      <c r="AMO11">
        <v>120.6616152</v>
      </c>
      <c r="AMP11">
        <v>119.97737789999999</v>
      </c>
      <c r="AMQ11">
        <v>120.30818499999999</v>
      </c>
      <c r="AMR11">
        <v>118.4256153</v>
      </c>
      <c r="AMS11">
        <v>116.3475096</v>
      </c>
      <c r="AMT11">
        <v>114.4872156</v>
      </c>
      <c r="AMU11">
        <v>113.6897122</v>
      </c>
      <c r="AMV11">
        <v>110.3783614</v>
      </c>
      <c r="AMW11">
        <v>109.870745</v>
      </c>
      <c r="AMX11">
        <v>109.0362171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315.52251860000001</v>
      </c>
      <c r="ANG11">
        <v>287.05603129999997</v>
      </c>
      <c r="ANH11">
        <v>208.96368469999999</v>
      </c>
      <c r="ANI11">
        <v>292.89343209999998</v>
      </c>
      <c r="ANJ11">
        <v>196.6688954</v>
      </c>
      <c r="ANK11">
        <v>179.8920018</v>
      </c>
      <c r="ANL11">
        <v>158.52544370000001</v>
      </c>
      <c r="ANM11">
        <v>138.7402864</v>
      </c>
      <c r="ANN11">
        <v>141.12212349999999</v>
      </c>
      <c r="ANO11">
        <v>212.83636469999999</v>
      </c>
      <c r="ANP11">
        <v>172.18942469999999</v>
      </c>
      <c r="ANQ11">
        <v>119.9876319</v>
      </c>
      <c r="ANR11">
        <v>152.39854879999999</v>
      </c>
      <c r="ANS11">
        <v>137.63120240000001</v>
      </c>
      <c r="ANT11">
        <v>165.31588930000001</v>
      </c>
      <c r="ANU11">
        <v>151.9284935</v>
      </c>
      <c r="ANV11">
        <v>119.4318753</v>
      </c>
      <c r="ANW11">
        <v>100.52550189999999</v>
      </c>
      <c r="ANX11">
        <v>73.590739589999998</v>
      </c>
      <c r="ANY11">
        <v>136.4462589</v>
      </c>
      <c r="ANZ11">
        <v>118.435621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81.604131609999996</v>
      </c>
      <c r="AOI11">
        <v>82.702440190000004</v>
      </c>
      <c r="AOJ11">
        <v>84.238929979999995</v>
      </c>
      <c r="AOK11">
        <v>85.668588940000006</v>
      </c>
      <c r="AOL11">
        <v>86.661386300000004</v>
      </c>
      <c r="AOM11">
        <v>87.100374180000003</v>
      </c>
      <c r="AON11">
        <v>87.585320780000004</v>
      </c>
      <c r="AOO11">
        <v>88.273246560000004</v>
      </c>
      <c r="AOP11">
        <v>88.163184999999999</v>
      </c>
      <c r="AOQ11">
        <v>88.404993450000006</v>
      </c>
      <c r="AOR11">
        <v>87.999469899999994</v>
      </c>
      <c r="AOS11">
        <v>87.751105910000007</v>
      </c>
      <c r="AOT11">
        <v>87.381818519999996</v>
      </c>
      <c r="AOU11">
        <v>86.645099299999998</v>
      </c>
      <c r="AOV11">
        <v>85.781747519999996</v>
      </c>
      <c r="AOW11">
        <v>84.024369039999996</v>
      </c>
      <c r="AOX11">
        <v>82.062742110000002</v>
      </c>
      <c r="AOY11">
        <v>81.331682580000006</v>
      </c>
      <c r="AOZ11">
        <v>79.929274789999994</v>
      </c>
      <c r="APA11">
        <v>78.210326719999998</v>
      </c>
      <c r="APB11">
        <v>76.811387730000007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689.50665349999997</v>
      </c>
      <c r="APK11">
        <v>729.56001140000001</v>
      </c>
      <c r="APL11">
        <v>640.44713279999996</v>
      </c>
      <c r="APM11">
        <v>770.46785239999997</v>
      </c>
      <c r="APN11">
        <v>977.86308280000003</v>
      </c>
      <c r="APO11">
        <v>571.150037</v>
      </c>
      <c r="APP11">
        <v>784.40358119999996</v>
      </c>
      <c r="APQ11">
        <v>800.06920909999997</v>
      </c>
      <c r="APR11">
        <v>785.36405439999999</v>
      </c>
      <c r="APS11">
        <v>796.26094339999997</v>
      </c>
      <c r="APT11">
        <v>745.1280051</v>
      </c>
      <c r="APU11">
        <v>854.93834770000001</v>
      </c>
      <c r="APV11">
        <v>774.61313480000001</v>
      </c>
      <c r="APW11">
        <v>817.22184010000001</v>
      </c>
      <c r="APX11">
        <v>800.7985635</v>
      </c>
      <c r="APY11">
        <v>752.99291240000002</v>
      </c>
      <c r="APZ11">
        <v>846.33305870000004</v>
      </c>
      <c r="AQA11">
        <v>691.05000129999996</v>
      </c>
      <c r="AQB11">
        <v>839.54634980000003</v>
      </c>
      <c r="AQC11">
        <v>778.90053820000003</v>
      </c>
      <c r="AQD11">
        <v>732.56016030000001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51.112262119999997</v>
      </c>
      <c r="ARO11">
        <v>49.706399449999999</v>
      </c>
      <c r="ARP11">
        <v>48.367796689999999</v>
      </c>
      <c r="ARQ11">
        <v>47.009225610000001</v>
      </c>
      <c r="ARR11">
        <v>45.710423570000003</v>
      </c>
      <c r="ARS11">
        <v>44.768111349999998</v>
      </c>
      <c r="ART11">
        <v>43.847017710000003</v>
      </c>
      <c r="ARU11">
        <v>42.614521889999999</v>
      </c>
      <c r="ARV11">
        <v>41.55134442</v>
      </c>
      <c r="ARW11">
        <v>40.612044910000002</v>
      </c>
      <c r="ARX11">
        <v>39.719423650000003</v>
      </c>
      <c r="ARY11">
        <v>38.655012810000002</v>
      </c>
      <c r="ARZ11">
        <v>37.5376884</v>
      </c>
      <c r="ASA11">
        <v>36.485861319999998</v>
      </c>
      <c r="ASB11">
        <v>35.588375050000003</v>
      </c>
      <c r="ASC11">
        <v>34.477490209999999</v>
      </c>
      <c r="ASD11">
        <v>33.64420921</v>
      </c>
      <c r="ASE11">
        <v>32.774907159999998</v>
      </c>
      <c r="ASF11">
        <v>31.852519489999999</v>
      </c>
      <c r="ASG11">
        <v>30.9352038</v>
      </c>
      <c r="ASH11">
        <v>30.051051579999999</v>
      </c>
    </row>
    <row r="12" spans="1:1178" x14ac:dyDescent="0.25">
      <c r="A12">
        <v>8</v>
      </c>
      <c r="B12">
        <v>22400</v>
      </c>
      <c r="C12">
        <v>0</v>
      </c>
      <c r="D12">
        <v>0</v>
      </c>
      <c r="E12">
        <v>0</v>
      </c>
      <c r="F12">
        <v>306</v>
      </c>
      <c r="G12">
        <v>310</v>
      </c>
      <c r="H12">
        <v>369</v>
      </c>
      <c r="I12">
        <v>350</v>
      </c>
      <c r="J12">
        <v>341</v>
      </c>
      <c r="K12">
        <v>332</v>
      </c>
      <c r="L12">
        <v>329</v>
      </c>
      <c r="M12">
        <v>347</v>
      </c>
      <c r="N12">
        <v>343</v>
      </c>
      <c r="O12">
        <v>328</v>
      </c>
      <c r="P12">
        <v>354</v>
      </c>
      <c r="Q12">
        <v>318</v>
      </c>
      <c r="R12">
        <v>377</v>
      </c>
      <c r="S12">
        <v>375</v>
      </c>
      <c r="T12">
        <v>357</v>
      </c>
      <c r="U12">
        <v>328</v>
      </c>
      <c r="V12">
        <v>328</v>
      </c>
      <c r="W12">
        <v>326</v>
      </c>
      <c r="X12">
        <v>340</v>
      </c>
      <c r="Y12">
        <v>329</v>
      </c>
      <c r="Z12">
        <v>294</v>
      </c>
      <c r="AA12">
        <v>316</v>
      </c>
      <c r="AB12">
        <v>338</v>
      </c>
      <c r="AC12">
        <v>339</v>
      </c>
      <c r="AD12">
        <v>334</v>
      </c>
      <c r="AE12">
        <v>0</v>
      </c>
      <c r="AF12">
        <v>0</v>
      </c>
      <c r="AG12">
        <v>0</v>
      </c>
      <c r="AH12">
        <v>91</v>
      </c>
      <c r="AI12">
        <v>83</v>
      </c>
      <c r="AJ12">
        <v>96</v>
      </c>
      <c r="AK12">
        <v>91</v>
      </c>
      <c r="AL12">
        <v>120</v>
      </c>
      <c r="AM12">
        <v>106</v>
      </c>
      <c r="AN12">
        <v>98</v>
      </c>
      <c r="AO12">
        <v>98</v>
      </c>
      <c r="AP12">
        <v>120</v>
      </c>
      <c r="AQ12">
        <v>158</v>
      </c>
      <c r="AR12">
        <v>137</v>
      </c>
      <c r="AS12">
        <v>136</v>
      </c>
      <c r="AT12">
        <v>140</v>
      </c>
      <c r="AU12">
        <v>145</v>
      </c>
      <c r="AV12">
        <v>152</v>
      </c>
      <c r="AW12">
        <v>185</v>
      </c>
      <c r="AX12">
        <v>155</v>
      </c>
      <c r="AY12">
        <v>204</v>
      </c>
      <c r="AZ12">
        <v>177</v>
      </c>
      <c r="BA12">
        <v>157</v>
      </c>
      <c r="BB12">
        <v>184</v>
      </c>
      <c r="BC12">
        <v>200</v>
      </c>
      <c r="BD12">
        <v>228</v>
      </c>
      <c r="BE12">
        <v>232</v>
      </c>
      <c r="BF12">
        <v>203</v>
      </c>
      <c r="BG12">
        <v>0</v>
      </c>
      <c r="BH12">
        <v>0</v>
      </c>
      <c r="BI12">
        <v>0</v>
      </c>
      <c r="BJ12">
        <v>112</v>
      </c>
      <c r="BK12">
        <v>95</v>
      </c>
      <c r="BL12">
        <v>122</v>
      </c>
      <c r="BM12">
        <v>119</v>
      </c>
      <c r="BN12">
        <v>123</v>
      </c>
      <c r="BO12">
        <v>121</v>
      </c>
      <c r="BP12">
        <v>148</v>
      </c>
      <c r="BQ12">
        <v>127</v>
      </c>
      <c r="BR12">
        <v>136</v>
      </c>
      <c r="BS12">
        <v>120</v>
      </c>
      <c r="BT12">
        <v>130</v>
      </c>
      <c r="BU12">
        <v>123</v>
      </c>
      <c r="BV12">
        <v>152</v>
      </c>
      <c r="BW12">
        <v>159</v>
      </c>
      <c r="BX12">
        <v>151</v>
      </c>
      <c r="BY12">
        <v>174</v>
      </c>
      <c r="BZ12">
        <v>161</v>
      </c>
      <c r="CA12">
        <v>156</v>
      </c>
      <c r="CB12">
        <v>176</v>
      </c>
      <c r="CC12">
        <v>188</v>
      </c>
      <c r="CD12">
        <v>164</v>
      </c>
      <c r="CE12">
        <v>190</v>
      </c>
      <c r="CF12">
        <v>169</v>
      </c>
      <c r="CG12">
        <v>204</v>
      </c>
      <c r="CH12">
        <v>173</v>
      </c>
      <c r="CI12">
        <v>0</v>
      </c>
      <c r="CJ12">
        <v>0</v>
      </c>
      <c r="CK12">
        <v>0</v>
      </c>
      <c r="CL12">
        <v>61</v>
      </c>
      <c r="CM12">
        <v>49</v>
      </c>
      <c r="CN12">
        <v>50</v>
      </c>
      <c r="CO12">
        <v>51</v>
      </c>
      <c r="CP12">
        <v>47</v>
      </c>
      <c r="CQ12">
        <v>45</v>
      </c>
      <c r="CR12">
        <v>43</v>
      </c>
      <c r="CS12">
        <v>45</v>
      </c>
      <c r="CT12">
        <v>46</v>
      </c>
      <c r="CU12">
        <v>45</v>
      </c>
      <c r="CV12">
        <v>49</v>
      </c>
      <c r="CW12">
        <v>44</v>
      </c>
      <c r="CX12">
        <v>50</v>
      </c>
      <c r="CY12">
        <v>40</v>
      </c>
      <c r="CZ12">
        <v>51</v>
      </c>
      <c r="DA12">
        <v>37</v>
      </c>
      <c r="DB12">
        <v>56</v>
      </c>
      <c r="DC12">
        <v>48</v>
      </c>
      <c r="DD12">
        <v>54</v>
      </c>
      <c r="DE12">
        <v>54</v>
      </c>
      <c r="DF12">
        <v>55</v>
      </c>
      <c r="DG12">
        <v>54</v>
      </c>
      <c r="DH12">
        <v>56</v>
      </c>
      <c r="DI12">
        <v>47</v>
      </c>
      <c r="DJ12">
        <v>44</v>
      </c>
      <c r="DK12">
        <v>0</v>
      </c>
      <c r="DL12">
        <v>0</v>
      </c>
      <c r="DM12">
        <v>0</v>
      </c>
      <c r="DN12">
        <v>3</v>
      </c>
      <c r="DO12">
        <v>2</v>
      </c>
      <c r="DP12">
        <v>1</v>
      </c>
      <c r="DQ12">
        <v>4</v>
      </c>
      <c r="DR12">
        <v>1</v>
      </c>
      <c r="DS12">
        <v>6</v>
      </c>
      <c r="DT12">
        <v>1</v>
      </c>
      <c r="DU12">
        <v>5</v>
      </c>
      <c r="DV12">
        <v>0</v>
      </c>
      <c r="DW12">
        <v>2</v>
      </c>
      <c r="DX12">
        <v>4</v>
      </c>
      <c r="DY12">
        <v>3</v>
      </c>
      <c r="DZ12">
        <v>2</v>
      </c>
      <c r="EA12">
        <v>3</v>
      </c>
      <c r="EB12">
        <v>4</v>
      </c>
      <c r="EC12">
        <v>6</v>
      </c>
      <c r="ED12">
        <v>2</v>
      </c>
      <c r="EE12">
        <v>4</v>
      </c>
      <c r="EF12">
        <v>4</v>
      </c>
      <c r="EG12">
        <v>4</v>
      </c>
      <c r="EH12">
        <v>6</v>
      </c>
      <c r="EI12">
        <v>2</v>
      </c>
      <c r="EJ12">
        <v>4</v>
      </c>
      <c r="EK12">
        <v>6</v>
      </c>
      <c r="EL12">
        <v>6</v>
      </c>
      <c r="EM12">
        <v>0</v>
      </c>
      <c r="EN12">
        <v>0</v>
      </c>
      <c r="EO12">
        <v>0</v>
      </c>
      <c r="EP12">
        <v>10</v>
      </c>
      <c r="EQ12">
        <v>15</v>
      </c>
      <c r="ER12">
        <v>10</v>
      </c>
      <c r="ES12">
        <v>15</v>
      </c>
      <c r="ET12">
        <v>20</v>
      </c>
      <c r="EU12">
        <v>10</v>
      </c>
      <c r="EV12">
        <v>25</v>
      </c>
      <c r="EW12">
        <v>5</v>
      </c>
      <c r="EX12">
        <v>30</v>
      </c>
      <c r="EY12">
        <v>20</v>
      </c>
      <c r="EZ12">
        <v>5</v>
      </c>
      <c r="FA12">
        <v>10</v>
      </c>
      <c r="FB12">
        <v>10</v>
      </c>
      <c r="FC12">
        <v>5</v>
      </c>
      <c r="FD12">
        <v>20</v>
      </c>
      <c r="FE12">
        <v>5</v>
      </c>
      <c r="FF12">
        <v>15</v>
      </c>
      <c r="FG12">
        <v>20</v>
      </c>
      <c r="FH12">
        <v>25</v>
      </c>
      <c r="FI12">
        <v>20</v>
      </c>
      <c r="FJ12">
        <v>5</v>
      </c>
      <c r="FK12">
        <v>20</v>
      </c>
      <c r="FL12">
        <v>20</v>
      </c>
      <c r="FM12">
        <v>15</v>
      </c>
      <c r="FN12">
        <v>35</v>
      </c>
      <c r="FO12">
        <v>0</v>
      </c>
      <c r="FP12">
        <v>0</v>
      </c>
      <c r="FQ12">
        <v>7060</v>
      </c>
      <c r="FR12">
        <v>7307</v>
      </c>
      <c r="FS12">
        <v>7574</v>
      </c>
      <c r="FT12">
        <v>7835</v>
      </c>
      <c r="FU12">
        <v>8006</v>
      </c>
      <c r="FV12">
        <v>8205</v>
      </c>
      <c r="FW12">
        <v>8371</v>
      </c>
      <c r="FX12">
        <v>8495</v>
      </c>
      <c r="FY12">
        <v>8693</v>
      </c>
      <c r="FZ12">
        <v>8853</v>
      </c>
      <c r="GA12">
        <v>8999</v>
      </c>
      <c r="GB12">
        <v>9104</v>
      </c>
      <c r="GC12">
        <v>9189</v>
      </c>
      <c r="GD12">
        <v>9348</v>
      </c>
      <c r="GE12">
        <v>9381</v>
      </c>
      <c r="GF12">
        <v>9453</v>
      </c>
      <c r="GG12">
        <v>9532</v>
      </c>
      <c r="GH12">
        <v>9595</v>
      </c>
      <c r="GI12">
        <v>9590</v>
      </c>
      <c r="GJ12">
        <v>9684</v>
      </c>
      <c r="GK12">
        <v>9702</v>
      </c>
      <c r="GL12">
        <v>9685</v>
      </c>
      <c r="GM12">
        <v>9755</v>
      </c>
      <c r="GN12">
        <v>9817</v>
      </c>
      <c r="GO12">
        <v>9833</v>
      </c>
      <c r="GP12">
        <v>9878</v>
      </c>
      <c r="GQ12">
        <v>0</v>
      </c>
      <c r="GR12">
        <v>0</v>
      </c>
      <c r="GS12">
        <v>667</v>
      </c>
      <c r="GT12">
        <v>781</v>
      </c>
      <c r="GU12">
        <v>892</v>
      </c>
      <c r="GV12">
        <v>986</v>
      </c>
      <c r="GW12">
        <v>1089</v>
      </c>
      <c r="GX12">
        <v>1177</v>
      </c>
      <c r="GY12">
        <v>1265</v>
      </c>
      <c r="GZ12">
        <v>1323</v>
      </c>
      <c r="HA12">
        <v>1406</v>
      </c>
      <c r="HB12">
        <v>1498</v>
      </c>
      <c r="HC12">
        <v>1600</v>
      </c>
      <c r="HD12">
        <v>1670</v>
      </c>
      <c r="HE12">
        <v>1742</v>
      </c>
      <c r="HF12">
        <v>1806</v>
      </c>
      <c r="HG12">
        <v>1892</v>
      </c>
      <c r="HH12">
        <v>1955</v>
      </c>
      <c r="HI12">
        <v>2034</v>
      </c>
      <c r="HJ12">
        <v>2100</v>
      </c>
      <c r="HK12">
        <v>2176</v>
      </c>
      <c r="HL12">
        <v>2227</v>
      </c>
      <c r="HM12">
        <v>2276</v>
      </c>
      <c r="HN12">
        <v>2349</v>
      </c>
      <c r="HO12">
        <v>2376</v>
      </c>
      <c r="HP12">
        <v>2412</v>
      </c>
      <c r="HQ12">
        <v>2451</v>
      </c>
      <c r="HR12">
        <v>2505</v>
      </c>
      <c r="HS12">
        <v>0</v>
      </c>
      <c r="HT12">
        <v>0</v>
      </c>
      <c r="HU12">
        <v>59</v>
      </c>
      <c r="HV12">
        <v>64</v>
      </c>
      <c r="HW12">
        <v>66</v>
      </c>
      <c r="HX12">
        <v>67</v>
      </c>
      <c r="HY12">
        <v>69</v>
      </c>
      <c r="HZ12">
        <v>79</v>
      </c>
      <c r="IA12">
        <v>89</v>
      </c>
      <c r="IB12">
        <v>91</v>
      </c>
      <c r="IC12">
        <v>107</v>
      </c>
      <c r="ID12">
        <v>106</v>
      </c>
      <c r="IE12">
        <v>104</v>
      </c>
      <c r="IF12">
        <v>111</v>
      </c>
      <c r="IG12">
        <v>111</v>
      </c>
      <c r="IH12">
        <v>111</v>
      </c>
      <c r="II12">
        <v>122</v>
      </c>
      <c r="IJ12">
        <v>131</v>
      </c>
      <c r="IK12">
        <v>140</v>
      </c>
      <c r="IL12">
        <v>137</v>
      </c>
      <c r="IM12">
        <v>139</v>
      </c>
      <c r="IN12">
        <v>145</v>
      </c>
      <c r="IO12">
        <v>150</v>
      </c>
      <c r="IP12">
        <v>160</v>
      </c>
      <c r="IQ12">
        <v>160</v>
      </c>
      <c r="IR12">
        <v>159</v>
      </c>
      <c r="IS12">
        <v>171</v>
      </c>
      <c r="IT12">
        <v>166</v>
      </c>
      <c r="IU12">
        <v>0</v>
      </c>
      <c r="IV12">
        <v>0</v>
      </c>
      <c r="IW12">
        <v>10</v>
      </c>
      <c r="IX12">
        <v>7</v>
      </c>
      <c r="IY12">
        <v>4</v>
      </c>
      <c r="IZ12">
        <v>3</v>
      </c>
      <c r="JA12">
        <v>2</v>
      </c>
      <c r="JB12">
        <v>3</v>
      </c>
      <c r="JC12">
        <v>2</v>
      </c>
      <c r="JD12">
        <v>3</v>
      </c>
      <c r="JE12">
        <v>2</v>
      </c>
      <c r="JF12">
        <v>4</v>
      </c>
      <c r="JG12">
        <v>5</v>
      </c>
      <c r="JH12">
        <v>2</v>
      </c>
      <c r="JI12">
        <v>5</v>
      </c>
      <c r="JJ12">
        <v>7</v>
      </c>
      <c r="JK12">
        <v>3</v>
      </c>
      <c r="JL12">
        <v>4</v>
      </c>
      <c r="JM12">
        <v>5</v>
      </c>
      <c r="JN12">
        <v>8</v>
      </c>
      <c r="JO12">
        <v>6</v>
      </c>
      <c r="JP12">
        <v>4</v>
      </c>
      <c r="JQ12">
        <v>10</v>
      </c>
      <c r="JR12">
        <v>14</v>
      </c>
      <c r="JS12">
        <v>15</v>
      </c>
      <c r="JT12">
        <v>14</v>
      </c>
      <c r="JU12">
        <v>11</v>
      </c>
      <c r="JV12">
        <v>9</v>
      </c>
      <c r="JW12">
        <v>0</v>
      </c>
      <c r="JX12">
        <v>0</v>
      </c>
      <c r="JY12">
        <v>0</v>
      </c>
      <c r="JZ12">
        <v>11</v>
      </c>
      <c r="KA12">
        <v>22</v>
      </c>
      <c r="KB12">
        <v>29</v>
      </c>
      <c r="KC12">
        <v>39</v>
      </c>
      <c r="KD12">
        <v>42</v>
      </c>
      <c r="KE12">
        <v>52</v>
      </c>
      <c r="KF12">
        <v>65</v>
      </c>
      <c r="KG12">
        <v>72</v>
      </c>
      <c r="KH12">
        <v>87</v>
      </c>
      <c r="KI12">
        <v>99</v>
      </c>
      <c r="KJ12">
        <v>111</v>
      </c>
      <c r="KK12">
        <v>123</v>
      </c>
      <c r="KL12">
        <v>132</v>
      </c>
      <c r="KM12">
        <v>147</v>
      </c>
      <c r="KN12">
        <v>169</v>
      </c>
      <c r="KO12">
        <v>179</v>
      </c>
      <c r="KP12">
        <v>197</v>
      </c>
      <c r="KQ12">
        <v>215</v>
      </c>
      <c r="KR12">
        <v>231</v>
      </c>
      <c r="KS12">
        <v>249</v>
      </c>
      <c r="KT12">
        <v>259</v>
      </c>
      <c r="KU12">
        <v>280</v>
      </c>
      <c r="KV12">
        <v>302</v>
      </c>
      <c r="KW12">
        <v>320</v>
      </c>
      <c r="KX12">
        <v>339</v>
      </c>
      <c r="KY12">
        <v>0</v>
      </c>
      <c r="KZ12">
        <v>0</v>
      </c>
      <c r="LA12">
        <v>0</v>
      </c>
      <c r="LB12">
        <v>234</v>
      </c>
      <c r="LC12">
        <v>446</v>
      </c>
      <c r="LD12">
        <v>641</v>
      </c>
      <c r="LE12">
        <v>859</v>
      </c>
      <c r="LF12">
        <v>1091</v>
      </c>
      <c r="LG12">
        <v>1287</v>
      </c>
      <c r="LH12">
        <v>1492</v>
      </c>
      <c r="LI12">
        <v>1718</v>
      </c>
      <c r="LJ12">
        <v>1909</v>
      </c>
      <c r="LK12">
        <v>2103</v>
      </c>
      <c r="LL12">
        <v>2293</v>
      </c>
      <c r="LM12">
        <v>2484</v>
      </c>
      <c r="LN12">
        <v>2662</v>
      </c>
      <c r="LO12">
        <v>2836</v>
      </c>
      <c r="LP12">
        <v>2996</v>
      </c>
      <c r="LQ12">
        <v>3158</v>
      </c>
      <c r="LR12">
        <v>3328</v>
      </c>
      <c r="LS12">
        <v>3498</v>
      </c>
      <c r="LT12">
        <v>3651</v>
      </c>
      <c r="LU12">
        <v>3803</v>
      </c>
      <c r="LV12">
        <v>3941</v>
      </c>
      <c r="LW12">
        <v>4106</v>
      </c>
      <c r="LX12">
        <v>4263</v>
      </c>
      <c r="LY12">
        <v>4413</v>
      </c>
      <c r="LZ12">
        <v>4577</v>
      </c>
      <c r="MA12">
        <v>0</v>
      </c>
      <c r="MB12">
        <v>0</v>
      </c>
      <c r="MC12">
        <v>1474</v>
      </c>
      <c r="MD12">
        <v>1560</v>
      </c>
      <c r="ME12">
        <v>1623</v>
      </c>
      <c r="MF12">
        <v>1667</v>
      </c>
      <c r="MG12">
        <v>1734</v>
      </c>
      <c r="MH12">
        <v>1749</v>
      </c>
      <c r="MI12">
        <v>1824</v>
      </c>
      <c r="MJ12">
        <v>1851</v>
      </c>
      <c r="MK12">
        <v>1866</v>
      </c>
      <c r="ML12">
        <v>1925</v>
      </c>
      <c r="MM12">
        <v>1940</v>
      </c>
      <c r="MN12">
        <v>1959</v>
      </c>
      <c r="MO12">
        <v>1963</v>
      </c>
      <c r="MP12">
        <v>2004</v>
      </c>
      <c r="MQ12">
        <v>2025</v>
      </c>
      <c r="MR12">
        <v>2047</v>
      </c>
      <c r="MS12">
        <v>2098</v>
      </c>
      <c r="MT12">
        <v>2121</v>
      </c>
      <c r="MU12">
        <v>2153</v>
      </c>
      <c r="MV12">
        <v>2174</v>
      </c>
      <c r="MW12">
        <v>2231</v>
      </c>
      <c r="MX12">
        <v>2286</v>
      </c>
      <c r="MY12">
        <v>2296</v>
      </c>
      <c r="MZ12">
        <v>2332</v>
      </c>
      <c r="NA12">
        <v>2354</v>
      </c>
      <c r="NB12">
        <v>2340</v>
      </c>
      <c r="NC12">
        <v>0</v>
      </c>
      <c r="ND12">
        <v>0</v>
      </c>
      <c r="NE12">
        <v>0</v>
      </c>
      <c r="NF12">
        <v>33</v>
      </c>
      <c r="NG12">
        <v>62</v>
      </c>
      <c r="NH12">
        <v>95</v>
      </c>
      <c r="NI12">
        <v>128</v>
      </c>
      <c r="NJ12">
        <v>172</v>
      </c>
      <c r="NK12">
        <v>206</v>
      </c>
      <c r="NL12">
        <v>243</v>
      </c>
      <c r="NM12">
        <v>277</v>
      </c>
      <c r="NN12">
        <v>314</v>
      </c>
      <c r="NO12">
        <v>353</v>
      </c>
      <c r="NP12">
        <v>396</v>
      </c>
      <c r="NQ12">
        <v>451</v>
      </c>
      <c r="NR12">
        <v>495</v>
      </c>
      <c r="NS12">
        <v>544</v>
      </c>
      <c r="NT12">
        <v>599</v>
      </c>
      <c r="NU12">
        <v>641</v>
      </c>
      <c r="NV12">
        <v>687</v>
      </c>
      <c r="NW12">
        <v>728</v>
      </c>
      <c r="NX12">
        <v>769</v>
      </c>
      <c r="NY12">
        <v>818</v>
      </c>
      <c r="NZ12">
        <v>865</v>
      </c>
      <c r="OA12">
        <v>921</v>
      </c>
      <c r="OB12">
        <v>967</v>
      </c>
      <c r="OC12">
        <v>1010</v>
      </c>
      <c r="OD12">
        <v>1073</v>
      </c>
      <c r="OE12">
        <v>0</v>
      </c>
      <c r="OF12">
        <v>0</v>
      </c>
      <c r="OG12">
        <v>2102</v>
      </c>
      <c r="OH12">
        <v>2300</v>
      </c>
      <c r="OI12">
        <v>2463</v>
      </c>
      <c r="OJ12">
        <v>2619</v>
      </c>
      <c r="OK12">
        <v>2774</v>
      </c>
      <c r="OL12">
        <v>2920</v>
      </c>
      <c r="OM12">
        <v>3097</v>
      </c>
      <c r="ON12">
        <v>3224</v>
      </c>
      <c r="OO12">
        <v>3340</v>
      </c>
      <c r="OP12">
        <v>3509</v>
      </c>
      <c r="OQ12">
        <v>3647</v>
      </c>
      <c r="OR12">
        <v>3784</v>
      </c>
      <c r="OS12">
        <v>3869</v>
      </c>
      <c r="OT12">
        <v>3970</v>
      </c>
      <c r="OU12">
        <v>4040</v>
      </c>
      <c r="OV12">
        <v>4114</v>
      </c>
      <c r="OW12">
        <v>4184</v>
      </c>
      <c r="OX12">
        <v>4237</v>
      </c>
      <c r="OY12">
        <v>4306</v>
      </c>
      <c r="OZ12">
        <v>4396</v>
      </c>
      <c r="PA12">
        <v>4460</v>
      </c>
      <c r="PB12">
        <v>4512</v>
      </c>
      <c r="PC12">
        <v>4553</v>
      </c>
      <c r="PD12">
        <v>4583</v>
      </c>
      <c r="PE12">
        <v>4709</v>
      </c>
      <c r="PF12">
        <v>4746</v>
      </c>
      <c r="PG12">
        <v>0</v>
      </c>
      <c r="PH12">
        <v>0</v>
      </c>
      <c r="PI12">
        <v>0</v>
      </c>
      <c r="PJ12">
        <v>73</v>
      </c>
      <c r="PK12">
        <v>147</v>
      </c>
      <c r="PL12">
        <v>227</v>
      </c>
      <c r="PM12">
        <v>307</v>
      </c>
      <c r="PN12">
        <v>393</v>
      </c>
      <c r="PO12">
        <v>464</v>
      </c>
      <c r="PP12">
        <v>567</v>
      </c>
      <c r="PQ12">
        <v>661</v>
      </c>
      <c r="PR12">
        <v>754</v>
      </c>
      <c r="PS12">
        <v>853</v>
      </c>
      <c r="PT12">
        <v>950</v>
      </c>
      <c r="PU12">
        <v>1084</v>
      </c>
      <c r="PV12">
        <v>1187</v>
      </c>
      <c r="PW12">
        <v>1317</v>
      </c>
      <c r="PX12">
        <v>1458</v>
      </c>
      <c r="PY12">
        <v>1582</v>
      </c>
      <c r="PZ12">
        <v>1705</v>
      </c>
      <c r="QA12">
        <v>1843</v>
      </c>
      <c r="QB12">
        <v>1983</v>
      </c>
      <c r="QC12">
        <v>2119</v>
      </c>
      <c r="QD12">
        <v>2269</v>
      </c>
      <c r="QE12">
        <v>2403</v>
      </c>
      <c r="QF12">
        <v>2550</v>
      </c>
      <c r="QG12">
        <v>2690</v>
      </c>
      <c r="QH12">
        <v>2855</v>
      </c>
      <c r="QI12">
        <v>0</v>
      </c>
      <c r="QJ12">
        <v>0</v>
      </c>
      <c r="QK12">
        <v>7529</v>
      </c>
      <c r="QL12">
        <v>7670</v>
      </c>
      <c r="QM12">
        <v>7769</v>
      </c>
      <c r="QN12">
        <v>7850</v>
      </c>
      <c r="QO12">
        <v>7899</v>
      </c>
      <c r="QP12">
        <v>7974</v>
      </c>
      <c r="QQ12">
        <v>8073</v>
      </c>
      <c r="QR12">
        <v>8088</v>
      </c>
      <c r="QS12">
        <v>8168</v>
      </c>
      <c r="QT12">
        <v>8256</v>
      </c>
      <c r="QU12">
        <v>8338</v>
      </c>
      <c r="QV12">
        <v>8469</v>
      </c>
      <c r="QW12">
        <v>8497</v>
      </c>
      <c r="QX12">
        <v>8543</v>
      </c>
      <c r="QY12">
        <v>8607</v>
      </c>
      <c r="QZ12">
        <v>8577</v>
      </c>
      <c r="RA12">
        <v>8600</v>
      </c>
      <c r="RB12">
        <v>8610</v>
      </c>
      <c r="RC12">
        <v>8594</v>
      </c>
      <c r="RD12">
        <v>8656</v>
      </c>
      <c r="RE12">
        <v>8711</v>
      </c>
      <c r="RF12">
        <v>8720</v>
      </c>
      <c r="RG12">
        <v>8765</v>
      </c>
      <c r="RH12">
        <v>8866</v>
      </c>
      <c r="RI12">
        <v>8954</v>
      </c>
      <c r="RJ12">
        <v>8934</v>
      </c>
      <c r="RK12">
        <v>0</v>
      </c>
      <c r="RL12">
        <v>0</v>
      </c>
      <c r="RM12">
        <v>8297</v>
      </c>
      <c r="RN12">
        <v>8081</v>
      </c>
      <c r="RO12">
        <v>7915</v>
      </c>
      <c r="RP12">
        <v>7794</v>
      </c>
      <c r="RQ12">
        <v>7680</v>
      </c>
      <c r="RR12">
        <v>7518</v>
      </c>
      <c r="RS12">
        <v>7397</v>
      </c>
      <c r="RT12">
        <v>7318</v>
      </c>
      <c r="RU12">
        <v>7172</v>
      </c>
      <c r="RV12">
        <v>7050</v>
      </c>
      <c r="RW12">
        <v>6909</v>
      </c>
      <c r="RX12">
        <v>6760</v>
      </c>
      <c r="RY12">
        <v>6664</v>
      </c>
      <c r="RZ12">
        <v>6601</v>
      </c>
      <c r="SA12">
        <v>6483</v>
      </c>
      <c r="SB12">
        <v>6444</v>
      </c>
      <c r="SC12">
        <v>6379</v>
      </c>
      <c r="SD12">
        <v>6329</v>
      </c>
      <c r="SE12">
        <v>6292</v>
      </c>
      <c r="SF12">
        <v>6241</v>
      </c>
      <c r="SG12">
        <v>6229</v>
      </c>
      <c r="SH12">
        <v>6197</v>
      </c>
      <c r="SI12">
        <v>6173</v>
      </c>
      <c r="SJ12">
        <v>6118</v>
      </c>
      <c r="SK12">
        <v>6083</v>
      </c>
      <c r="SL12">
        <v>6061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763590.08920000005</v>
      </c>
      <c r="SU12">
        <v>756348.26459999999</v>
      </c>
      <c r="SV12">
        <v>745196.19949999999</v>
      </c>
      <c r="SW12">
        <v>740354.47039999999</v>
      </c>
      <c r="SX12">
        <v>732020.53280000004</v>
      </c>
      <c r="SY12">
        <v>722420.10820000002</v>
      </c>
      <c r="SZ12">
        <v>709562.40720000002</v>
      </c>
      <c r="TA12">
        <v>695327.4523</v>
      </c>
      <c r="TB12">
        <v>686756.22329999995</v>
      </c>
      <c r="TC12">
        <v>669107.36640000006</v>
      </c>
      <c r="TD12">
        <v>654604.6838</v>
      </c>
      <c r="TE12">
        <v>640849.80940000003</v>
      </c>
      <c r="TF12">
        <v>626296.49349999998</v>
      </c>
      <c r="TG12">
        <v>607737.9878</v>
      </c>
      <c r="TH12">
        <v>595820.35019999999</v>
      </c>
      <c r="TI12">
        <v>579541.57570000004</v>
      </c>
      <c r="TJ12">
        <v>561675.81909999996</v>
      </c>
      <c r="TK12">
        <v>549257.69660000002</v>
      </c>
      <c r="TL12">
        <v>536649.14760000003</v>
      </c>
      <c r="TM12">
        <v>521867.75939999998</v>
      </c>
      <c r="TN12">
        <v>508986.45510000002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273655.82400000002</v>
      </c>
      <c r="TW12">
        <v>285549.58490000002</v>
      </c>
      <c r="TX12">
        <v>289943.66700000002</v>
      </c>
      <c r="TY12">
        <v>299158.8665</v>
      </c>
      <c r="TZ12">
        <v>309450.47019999998</v>
      </c>
      <c r="UA12">
        <v>320894.36550000001</v>
      </c>
      <c r="UB12">
        <v>325178.1496</v>
      </c>
      <c r="UC12">
        <v>329318.2585</v>
      </c>
      <c r="UD12">
        <v>331473.01669999998</v>
      </c>
      <c r="UE12">
        <v>337143.15149999998</v>
      </c>
      <c r="UF12">
        <v>338222.6961</v>
      </c>
      <c r="UG12">
        <v>341640.78360000002</v>
      </c>
      <c r="UH12">
        <v>342452.8861</v>
      </c>
      <c r="UI12">
        <v>344511.08649999998</v>
      </c>
      <c r="UJ12">
        <v>342316.08270000003</v>
      </c>
      <c r="UK12">
        <v>339658.21240000002</v>
      </c>
      <c r="UL12">
        <v>340342.08409999998</v>
      </c>
      <c r="UM12">
        <v>334227.24469999998</v>
      </c>
      <c r="UN12">
        <v>329409.0232</v>
      </c>
      <c r="UO12">
        <v>324985.717</v>
      </c>
      <c r="UP12">
        <v>322471.59710000001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108887.55809999999</v>
      </c>
      <c r="UY12">
        <v>119097.8576</v>
      </c>
      <c r="UZ12">
        <v>118227.3922</v>
      </c>
      <c r="VA12">
        <v>134965.6563</v>
      </c>
      <c r="VB12">
        <v>129809.9951</v>
      </c>
      <c r="VC12">
        <v>123651.2135</v>
      </c>
      <c r="VD12">
        <v>128129.99159999999</v>
      </c>
      <c r="VE12">
        <v>124398.05009999999</v>
      </c>
      <c r="VF12">
        <v>120774.80590000001</v>
      </c>
      <c r="VG12">
        <v>128877.1654</v>
      </c>
      <c r="VH12">
        <v>134353.88089999999</v>
      </c>
      <c r="VI12">
        <v>139402.23319999999</v>
      </c>
      <c r="VJ12">
        <v>132441.78880000001</v>
      </c>
      <c r="VK12">
        <v>130461.4035</v>
      </c>
      <c r="VL12">
        <v>132128.9621</v>
      </c>
      <c r="VM12">
        <v>132704.0128</v>
      </c>
      <c r="VN12">
        <v>137428.10389999999</v>
      </c>
      <c r="VO12">
        <v>133425.34359999999</v>
      </c>
      <c r="VP12">
        <v>128729.5487</v>
      </c>
      <c r="VQ12">
        <v>134412.60810000001</v>
      </c>
      <c r="VR12">
        <v>126681.9562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219203.41140000001</v>
      </c>
      <c r="WA12">
        <v>141879.23060000001</v>
      </c>
      <c r="WB12">
        <v>206620.23879999999</v>
      </c>
      <c r="WC12">
        <v>133734.7824</v>
      </c>
      <c r="WD12">
        <v>259679.18909999999</v>
      </c>
      <c r="WE12">
        <v>315144.647</v>
      </c>
      <c r="WF12">
        <v>122386.27069999999</v>
      </c>
      <c r="WG12">
        <v>297054.05499999999</v>
      </c>
      <c r="WH12">
        <v>403762.79330000002</v>
      </c>
      <c r="WI12">
        <v>168001.16219999999</v>
      </c>
      <c r="WJ12">
        <v>217477.23269999999</v>
      </c>
      <c r="WK12">
        <v>263928.68040000001</v>
      </c>
      <c r="WL12">
        <v>409986.29969999997</v>
      </c>
      <c r="WM12">
        <v>298533.71340000001</v>
      </c>
      <c r="WN12">
        <v>193225.70449999999</v>
      </c>
      <c r="WO12">
        <v>468994.42830000003</v>
      </c>
      <c r="WP12">
        <v>637468.15500000003</v>
      </c>
      <c r="WQ12">
        <v>663108.3443</v>
      </c>
      <c r="WR12">
        <v>600874.87509999995</v>
      </c>
      <c r="WS12">
        <v>458365.02260000003</v>
      </c>
      <c r="WT12">
        <v>364102.84230000002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14700000</v>
      </c>
      <c r="ZG12">
        <v>14800000</v>
      </c>
      <c r="ZH12">
        <v>14600000</v>
      </c>
      <c r="ZI12">
        <v>14300000</v>
      </c>
      <c r="ZJ12">
        <v>14300000</v>
      </c>
      <c r="ZK12">
        <v>14000000</v>
      </c>
      <c r="ZL12">
        <v>13700000</v>
      </c>
      <c r="ZM12">
        <v>13400000</v>
      </c>
      <c r="ZN12">
        <v>13300000</v>
      </c>
      <c r="ZO12">
        <v>13000000</v>
      </c>
      <c r="ZP12">
        <v>12800000</v>
      </c>
      <c r="ZQ12">
        <v>12700000</v>
      </c>
      <c r="ZR12">
        <v>12500000</v>
      </c>
      <c r="ZS12">
        <v>12300000</v>
      </c>
      <c r="ZT12">
        <v>12000000</v>
      </c>
      <c r="ZU12">
        <v>12000000</v>
      </c>
      <c r="ZV12">
        <v>11900000</v>
      </c>
      <c r="ZW12">
        <v>11600000</v>
      </c>
      <c r="ZX12">
        <v>11500000</v>
      </c>
      <c r="ZY12">
        <v>11300000</v>
      </c>
      <c r="ZZ12">
        <v>10900000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21500000</v>
      </c>
      <c r="ABK12">
        <v>22100000</v>
      </c>
      <c r="ABL12">
        <v>22300000</v>
      </c>
      <c r="ABM12">
        <v>22500000</v>
      </c>
      <c r="ABN12">
        <v>22900000</v>
      </c>
      <c r="ABO12">
        <v>23100000</v>
      </c>
      <c r="ABP12">
        <v>23300000</v>
      </c>
      <c r="ABQ12">
        <v>23100000</v>
      </c>
      <c r="ABR12">
        <v>23000000</v>
      </c>
      <c r="ABS12">
        <v>22800000</v>
      </c>
      <c r="ABT12">
        <v>22500000</v>
      </c>
      <c r="ABU12">
        <v>22200000</v>
      </c>
      <c r="ABV12">
        <v>21800000</v>
      </c>
      <c r="ABW12">
        <v>21600000</v>
      </c>
      <c r="ABX12">
        <v>21400000</v>
      </c>
      <c r="ABY12">
        <v>21000000</v>
      </c>
      <c r="ABZ12">
        <v>20700000</v>
      </c>
      <c r="ACA12">
        <v>20200000</v>
      </c>
      <c r="ACB12">
        <v>19800000</v>
      </c>
      <c r="ACC12">
        <v>19700000</v>
      </c>
      <c r="ACD12">
        <v>19300000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5640000</v>
      </c>
      <c r="ADO12">
        <v>5540000</v>
      </c>
      <c r="ADP12">
        <v>5390000</v>
      </c>
      <c r="ADQ12">
        <v>5290000</v>
      </c>
      <c r="ADR12">
        <v>5190000</v>
      </c>
      <c r="ADS12">
        <v>5090000</v>
      </c>
      <c r="ADT12">
        <v>5020000</v>
      </c>
      <c r="ADU12">
        <v>4890000</v>
      </c>
      <c r="ADV12">
        <v>4770000</v>
      </c>
      <c r="ADW12">
        <v>4670000</v>
      </c>
      <c r="ADX12">
        <v>4510000</v>
      </c>
      <c r="ADY12">
        <v>4390000</v>
      </c>
      <c r="ADZ12">
        <v>4270000</v>
      </c>
      <c r="AEA12">
        <v>4140000</v>
      </c>
      <c r="AEB12">
        <v>4050000</v>
      </c>
      <c r="AEC12">
        <v>3950000</v>
      </c>
      <c r="AED12">
        <v>3840000</v>
      </c>
      <c r="AEE12">
        <v>3750000</v>
      </c>
      <c r="AEF12">
        <v>3680000</v>
      </c>
      <c r="AEG12">
        <v>3610000</v>
      </c>
      <c r="AEH12">
        <v>3500000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5600000</v>
      </c>
      <c r="AEQ12">
        <v>5350000</v>
      </c>
      <c r="AER12">
        <v>5130000</v>
      </c>
      <c r="AES12">
        <v>4890000</v>
      </c>
      <c r="AET12">
        <v>4660000</v>
      </c>
      <c r="AEU12">
        <v>4440000</v>
      </c>
      <c r="AEV12">
        <v>4210000</v>
      </c>
      <c r="AEW12">
        <v>4030000</v>
      </c>
      <c r="AEX12">
        <v>3880000</v>
      </c>
      <c r="AEY12">
        <v>3700000</v>
      </c>
      <c r="AEZ12">
        <v>3570000</v>
      </c>
      <c r="AFA12">
        <v>3430000</v>
      </c>
      <c r="AFB12">
        <v>3300000</v>
      </c>
      <c r="AFC12">
        <v>3190000</v>
      </c>
      <c r="AFD12">
        <v>3070000</v>
      </c>
      <c r="AFE12">
        <v>2980000</v>
      </c>
      <c r="AFF12">
        <v>2870000</v>
      </c>
      <c r="AFG12">
        <v>2780000</v>
      </c>
      <c r="AFH12">
        <v>2670000</v>
      </c>
      <c r="AFI12">
        <v>2580000</v>
      </c>
      <c r="AFJ12">
        <v>2500000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233.90126000000001</v>
      </c>
      <c r="AGU12">
        <v>244.06718900000001</v>
      </c>
      <c r="AGV12">
        <v>247.82293340000001</v>
      </c>
      <c r="AGW12">
        <v>255.69942130000001</v>
      </c>
      <c r="AGX12">
        <v>264.49594180000003</v>
      </c>
      <c r="AGY12">
        <v>274.27735810000001</v>
      </c>
      <c r="AGZ12">
        <v>277.93882769999999</v>
      </c>
      <c r="AHA12">
        <v>281.47749429999999</v>
      </c>
      <c r="AHB12">
        <v>283.31922609999998</v>
      </c>
      <c r="AHC12">
        <v>288.16564840000001</v>
      </c>
      <c r="AHD12">
        <v>289.0883652</v>
      </c>
      <c r="AHE12">
        <v>292.00989980000003</v>
      </c>
      <c r="AHF12">
        <v>292.7040265</v>
      </c>
      <c r="AHG12">
        <v>294.46322780000003</v>
      </c>
      <c r="AHH12">
        <v>292.58709679999998</v>
      </c>
      <c r="AHI12">
        <v>290.31534099999999</v>
      </c>
      <c r="AHJ12">
        <v>290.89986520000002</v>
      </c>
      <c r="AHK12">
        <v>285.67334160000001</v>
      </c>
      <c r="AHL12">
        <v>281.5550733</v>
      </c>
      <c r="AHM12">
        <v>277.77435020000001</v>
      </c>
      <c r="AHN12">
        <v>275.6254619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12.54881932</v>
      </c>
      <c r="AHW12">
        <v>13.7255121</v>
      </c>
      <c r="AHX12">
        <v>13.62519473</v>
      </c>
      <c r="AHY12">
        <v>15.55420715</v>
      </c>
      <c r="AHZ12">
        <v>14.96003954</v>
      </c>
      <c r="AIA12">
        <v>14.25026665</v>
      </c>
      <c r="AIB12">
        <v>14.76642642</v>
      </c>
      <c r="AIC12">
        <v>14.33633633</v>
      </c>
      <c r="AID12">
        <v>13.91877313</v>
      </c>
      <c r="AIE12">
        <v>14.85253496</v>
      </c>
      <c r="AIF12">
        <v>15.483702689999999</v>
      </c>
      <c r="AIG12">
        <v>16.065503419999999</v>
      </c>
      <c r="AIH12">
        <v>15.263342359999999</v>
      </c>
      <c r="AII12">
        <v>15.03511153</v>
      </c>
      <c r="AIJ12">
        <v>15.227290440000001</v>
      </c>
      <c r="AIK12">
        <v>15.293562550000001</v>
      </c>
      <c r="AIL12">
        <v>15.837993579999999</v>
      </c>
      <c r="AIM12">
        <v>15.37669279</v>
      </c>
      <c r="AIN12">
        <v>14.83552278</v>
      </c>
      <c r="AIO12">
        <v>15.49047075</v>
      </c>
      <c r="AIP12">
        <v>14.599546610000001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0.84444436300000003</v>
      </c>
      <c r="AIY12">
        <v>0.54656593099999995</v>
      </c>
      <c r="AIZ12">
        <v>0.795969802</v>
      </c>
      <c r="AJA12">
        <v>0.51519081</v>
      </c>
      <c r="AJB12">
        <v>1.0003705060000001</v>
      </c>
      <c r="AJC12">
        <v>1.214041876</v>
      </c>
      <c r="AJD12">
        <v>0.47147257300000001</v>
      </c>
      <c r="AJE12">
        <v>1.1443509059999999</v>
      </c>
      <c r="AJF12">
        <v>1.555428415</v>
      </c>
      <c r="AJG12">
        <v>0.64719628900000004</v>
      </c>
      <c r="AJH12">
        <v>0.83779454900000006</v>
      </c>
      <c r="AJI12">
        <v>1.016740958</v>
      </c>
      <c r="AJJ12">
        <v>1.5794034299999999</v>
      </c>
      <c r="AJK12">
        <v>1.150051041</v>
      </c>
      <c r="AJL12">
        <v>0.74436960600000002</v>
      </c>
      <c r="AJM12">
        <v>1.806722344</v>
      </c>
      <c r="AJN12">
        <v>2.455739109</v>
      </c>
      <c r="AJO12">
        <v>2.5545136359999998</v>
      </c>
      <c r="AJP12">
        <v>2.314769638</v>
      </c>
      <c r="AJQ12">
        <v>1.7657743420000001</v>
      </c>
      <c r="AJR12">
        <v>1.4026451090000001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60.556256169999997</v>
      </c>
      <c r="AKA12">
        <v>168.735637</v>
      </c>
      <c r="AKB12">
        <v>194.9487814</v>
      </c>
      <c r="AKC12">
        <v>86.122440060000002</v>
      </c>
      <c r="AKD12">
        <v>196.8589312</v>
      </c>
      <c r="AKE12">
        <v>186.3230586</v>
      </c>
      <c r="AKF12">
        <v>153.34976649999999</v>
      </c>
      <c r="AKG12">
        <v>184.9564901</v>
      </c>
      <c r="AKH12">
        <v>133.8555719</v>
      </c>
      <c r="AKI12">
        <v>184.39627200000001</v>
      </c>
      <c r="AKJ12">
        <v>255.23591329999999</v>
      </c>
      <c r="AKK12">
        <v>139.04695000000001</v>
      </c>
      <c r="AKL12">
        <v>195.42225289999999</v>
      </c>
      <c r="AKM12">
        <v>170.64879759999999</v>
      </c>
      <c r="AKN12">
        <v>186.70879729999999</v>
      </c>
      <c r="AKO12">
        <v>209.2728481</v>
      </c>
      <c r="AKP12">
        <v>62.944720019999998</v>
      </c>
      <c r="AKQ12">
        <v>193.99173619999999</v>
      </c>
      <c r="AKR12">
        <v>176.71702830000001</v>
      </c>
      <c r="AKS12">
        <v>174.51267139999999</v>
      </c>
      <c r="AKT12">
        <v>170.6631458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117.4965481</v>
      </c>
      <c r="AME12">
        <v>118.9660131</v>
      </c>
      <c r="AMF12">
        <v>117.21070210000001</v>
      </c>
      <c r="AMG12">
        <v>114.7189765</v>
      </c>
      <c r="AMH12">
        <v>114.89923400000001</v>
      </c>
      <c r="AMI12">
        <v>112.4218958</v>
      </c>
      <c r="AMJ12">
        <v>110.2164417</v>
      </c>
      <c r="AMK12">
        <v>107.2247457</v>
      </c>
      <c r="AML12">
        <v>106.2760043</v>
      </c>
      <c r="AMM12">
        <v>104.2618204</v>
      </c>
      <c r="AMN12">
        <v>102.3247975</v>
      </c>
      <c r="AMO12">
        <v>101.81958210000001</v>
      </c>
      <c r="AMP12">
        <v>99.937681600000005</v>
      </c>
      <c r="AMQ12">
        <v>98.490741450000002</v>
      </c>
      <c r="AMR12">
        <v>96.554760759999994</v>
      </c>
      <c r="AMS12">
        <v>96.200315849999996</v>
      </c>
      <c r="AMT12">
        <v>95.700879499999999</v>
      </c>
      <c r="AMU12">
        <v>93.319920890000006</v>
      </c>
      <c r="AMV12">
        <v>92.022451669999995</v>
      </c>
      <c r="AMW12">
        <v>90.1850369</v>
      </c>
      <c r="AMX12">
        <v>87.037550769999996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333.79266380000001</v>
      </c>
      <c r="ANG12">
        <v>209.64971510000001</v>
      </c>
      <c r="ANH12">
        <v>215.1365721</v>
      </c>
      <c r="ANI12">
        <v>255.91664370000001</v>
      </c>
      <c r="ANJ12">
        <v>208.4541739</v>
      </c>
      <c r="ANK12">
        <v>226.95851630000001</v>
      </c>
      <c r="ANL12">
        <v>204.10478620000001</v>
      </c>
      <c r="ANM12">
        <v>292.81385369999998</v>
      </c>
      <c r="ANN12">
        <v>203.68355679999999</v>
      </c>
      <c r="ANO12">
        <v>205.69288</v>
      </c>
      <c r="ANP12">
        <v>234.37806570000001</v>
      </c>
      <c r="ANQ12">
        <v>171.310283</v>
      </c>
      <c r="ANR12">
        <v>206.91656230000001</v>
      </c>
      <c r="ANS12">
        <v>173.7611689</v>
      </c>
      <c r="ANT12">
        <v>162.21783690000001</v>
      </c>
      <c r="ANU12">
        <v>198.38381279999999</v>
      </c>
      <c r="ANV12">
        <v>157.16006830000001</v>
      </c>
      <c r="ANW12">
        <v>218.4832619</v>
      </c>
      <c r="ANX12">
        <v>140.0436847</v>
      </c>
      <c r="ANY12">
        <v>107.6343457</v>
      </c>
      <c r="ANZ12">
        <v>191.39502250000001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74.044460060000006</v>
      </c>
      <c r="AOI12">
        <v>76.245409230000007</v>
      </c>
      <c r="AOJ12">
        <v>77.060230340000004</v>
      </c>
      <c r="AOK12">
        <v>77.507639710000007</v>
      </c>
      <c r="AOL12">
        <v>79.057702379999995</v>
      </c>
      <c r="AOM12">
        <v>79.773630800000007</v>
      </c>
      <c r="AON12">
        <v>80.359550459999994</v>
      </c>
      <c r="AOO12">
        <v>79.771521570000004</v>
      </c>
      <c r="AOP12">
        <v>79.469856390000004</v>
      </c>
      <c r="AOQ12">
        <v>78.515619529999995</v>
      </c>
      <c r="AOR12">
        <v>77.625026140000003</v>
      </c>
      <c r="AOS12">
        <v>76.646428569999998</v>
      </c>
      <c r="AOT12">
        <v>75.356633189999997</v>
      </c>
      <c r="AOU12">
        <v>74.353227230000002</v>
      </c>
      <c r="AOV12">
        <v>73.696397200000007</v>
      </c>
      <c r="AOW12">
        <v>72.591572990000003</v>
      </c>
      <c r="AOX12">
        <v>71.298963240000006</v>
      </c>
      <c r="AOY12">
        <v>69.851309049999998</v>
      </c>
      <c r="AOZ12">
        <v>68.263654040000006</v>
      </c>
      <c r="APA12">
        <v>68.09749558</v>
      </c>
      <c r="APB12">
        <v>66.633551120000007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824.92115630000001</v>
      </c>
      <c r="APK12">
        <v>656.96659690000001</v>
      </c>
      <c r="APL12">
        <v>999.09932230000004</v>
      </c>
      <c r="APM12">
        <v>873.5992109</v>
      </c>
      <c r="APN12">
        <v>797.38739659999999</v>
      </c>
      <c r="APO12">
        <v>930.58864349999999</v>
      </c>
      <c r="APP12">
        <v>898.08046469999999</v>
      </c>
      <c r="APQ12">
        <v>1139.159801</v>
      </c>
      <c r="APR12">
        <v>894.59956899999997</v>
      </c>
      <c r="APS12">
        <v>1062.3120610000001</v>
      </c>
      <c r="APT12">
        <v>1088.2047299999999</v>
      </c>
      <c r="APU12">
        <v>1034.124826</v>
      </c>
      <c r="APV12">
        <v>869.82075450000002</v>
      </c>
      <c r="APW12">
        <v>895.97884190000002</v>
      </c>
      <c r="APX12">
        <v>945.45731890000002</v>
      </c>
      <c r="APY12">
        <v>851.4871723</v>
      </c>
      <c r="APZ12">
        <v>985.7707977</v>
      </c>
      <c r="AQA12">
        <v>860.69662089999997</v>
      </c>
      <c r="AQB12">
        <v>885.53373220000003</v>
      </c>
      <c r="AQC12">
        <v>749.25734369999998</v>
      </c>
      <c r="AQD12">
        <v>797.46590570000001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40.421689129999997</v>
      </c>
      <c r="ARO12">
        <v>38.612731969999999</v>
      </c>
      <c r="ARP12">
        <v>37.087716299999997</v>
      </c>
      <c r="ARQ12">
        <v>35.289113059999998</v>
      </c>
      <c r="ARR12">
        <v>33.678470089999998</v>
      </c>
      <c r="ARS12">
        <v>32.0435929</v>
      </c>
      <c r="ART12">
        <v>30.439357699999999</v>
      </c>
      <c r="ARU12">
        <v>29.13309009</v>
      </c>
      <c r="ARV12">
        <v>28.0171575</v>
      </c>
      <c r="ARW12">
        <v>26.714874340000001</v>
      </c>
      <c r="ARX12">
        <v>25.780742499999999</v>
      </c>
      <c r="ARY12">
        <v>24.77737346</v>
      </c>
      <c r="ARZ12">
        <v>23.867148520000001</v>
      </c>
      <c r="ASA12">
        <v>23.03652297</v>
      </c>
      <c r="ASB12">
        <v>22.18427157</v>
      </c>
      <c r="ASC12">
        <v>21.496714900000001</v>
      </c>
      <c r="ASD12">
        <v>20.763379279999999</v>
      </c>
      <c r="ASE12">
        <v>20.080549520000002</v>
      </c>
      <c r="ASF12">
        <v>19.321977159999999</v>
      </c>
      <c r="ASG12">
        <v>18.651883040000001</v>
      </c>
      <c r="ASH12">
        <v>18.043132</v>
      </c>
    </row>
    <row r="13" spans="1:1178" x14ac:dyDescent="0.25">
      <c r="A13">
        <v>9</v>
      </c>
      <c r="B13">
        <v>22400</v>
      </c>
      <c r="C13">
        <v>0</v>
      </c>
      <c r="D13">
        <v>0</v>
      </c>
      <c r="E13">
        <v>0</v>
      </c>
      <c r="F13">
        <v>306</v>
      </c>
      <c r="G13">
        <v>309</v>
      </c>
      <c r="H13">
        <v>358</v>
      </c>
      <c r="I13">
        <v>345</v>
      </c>
      <c r="J13">
        <v>333</v>
      </c>
      <c r="K13">
        <v>328</v>
      </c>
      <c r="L13">
        <v>319</v>
      </c>
      <c r="M13">
        <v>332</v>
      </c>
      <c r="N13">
        <v>325</v>
      </c>
      <c r="O13">
        <v>310</v>
      </c>
      <c r="P13">
        <v>336</v>
      </c>
      <c r="Q13">
        <v>306</v>
      </c>
      <c r="R13">
        <v>369</v>
      </c>
      <c r="S13">
        <v>352</v>
      </c>
      <c r="T13">
        <v>340</v>
      </c>
      <c r="U13">
        <v>317</v>
      </c>
      <c r="V13">
        <v>320</v>
      </c>
      <c r="W13">
        <v>313</v>
      </c>
      <c r="X13">
        <v>332</v>
      </c>
      <c r="Y13">
        <v>316</v>
      </c>
      <c r="Z13">
        <v>276</v>
      </c>
      <c r="AA13">
        <v>309</v>
      </c>
      <c r="AB13">
        <v>317</v>
      </c>
      <c r="AC13">
        <v>322</v>
      </c>
      <c r="AD13">
        <v>328</v>
      </c>
      <c r="AE13">
        <v>0</v>
      </c>
      <c r="AF13">
        <v>0</v>
      </c>
      <c r="AG13">
        <v>0</v>
      </c>
      <c r="AH13">
        <v>91</v>
      </c>
      <c r="AI13">
        <v>83</v>
      </c>
      <c r="AJ13">
        <v>96</v>
      </c>
      <c r="AK13">
        <v>90</v>
      </c>
      <c r="AL13">
        <v>120</v>
      </c>
      <c r="AM13">
        <v>106</v>
      </c>
      <c r="AN13">
        <v>98</v>
      </c>
      <c r="AO13">
        <v>98</v>
      </c>
      <c r="AP13">
        <v>119</v>
      </c>
      <c r="AQ13">
        <v>156</v>
      </c>
      <c r="AR13">
        <v>134</v>
      </c>
      <c r="AS13">
        <v>134</v>
      </c>
      <c r="AT13">
        <v>139</v>
      </c>
      <c r="AU13">
        <v>140</v>
      </c>
      <c r="AV13">
        <v>148</v>
      </c>
      <c r="AW13">
        <v>181</v>
      </c>
      <c r="AX13">
        <v>150</v>
      </c>
      <c r="AY13">
        <v>200</v>
      </c>
      <c r="AZ13">
        <v>170</v>
      </c>
      <c r="BA13">
        <v>156</v>
      </c>
      <c r="BB13">
        <v>177</v>
      </c>
      <c r="BC13">
        <v>197</v>
      </c>
      <c r="BD13">
        <v>220</v>
      </c>
      <c r="BE13">
        <v>229</v>
      </c>
      <c r="BF13">
        <v>194</v>
      </c>
      <c r="BG13">
        <v>0</v>
      </c>
      <c r="BH13">
        <v>0</v>
      </c>
      <c r="BI13">
        <v>0</v>
      </c>
      <c r="BJ13">
        <v>112</v>
      </c>
      <c r="BK13">
        <v>95</v>
      </c>
      <c r="BL13">
        <v>122</v>
      </c>
      <c r="BM13">
        <v>117</v>
      </c>
      <c r="BN13">
        <v>122</v>
      </c>
      <c r="BO13">
        <v>120</v>
      </c>
      <c r="BP13">
        <v>147</v>
      </c>
      <c r="BQ13">
        <v>125</v>
      </c>
      <c r="BR13">
        <v>131</v>
      </c>
      <c r="BS13">
        <v>119</v>
      </c>
      <c r="BT13">
        <v>131</v>
      </c>
      <c r="BU13">
        <v>120</v>
      </c>
      <c r="BV13">
        <v>147</v>
      </c>
      <c r="BW13">
        <v>154</v>
      </c>
      <c r="BX13">
        <v>152</v>
      </c>
      <c r="BY13">
        <v>169</v>
      </c>
      <c r="BZ13">
        <v>158</v>
      </c>
      <c r="CA13">
        <v>150</v>
      </c>
      <c r="CB13">
        <v>168</v>
      </c>
      <c r="CC13">
        <v>184</v>
      </c>
      <c r="CD13">
        <v>161</v>
      </c>
      <c r="CE13">
        <v>186</v>
      </c>
      <c r="CF13">
        <v>166</v>
      </c>
      <c r="CG13">
        <v>199</v>
      </c>
      <c r="CH13">
        <v>166</v>
      </c>
      <c r="CI13">
        <v>0</v>
      </c>
      <c r="CJ13">
        <v>0</v>
      </c>
      <c r="CK13">
        <v>0</v>
      </c>
      <c r="CL13">
        <v>61</v>
      </c>
      <c r="CM13">
        <v>49</v>
      </c>
      <c r="CN13">
        <v>50</v>
      </c>
      <c r="CO13">
        <v>51</v>
      </c>
      <c r="CP13">
        <v>47</v>
      </c>
      <c r="CQ13">
        <v>45</v>
      </c>
      <c r="CR13">
        <v>43</v>
      </c>
      <c r="CS13">
        <v>45</v>
      </c>
      <c r="CT13">
        <v>45</v>
      </c>
      <c r="CU13">
        <v>45</v>
      </c>
      <c r="CV13">
        <v>47</v>
      </c>
      <c r="CW13">
        <v>44</v>
      </c>
      <c r="CX13">
        <v>49</v>
      </c>
      <c r="CY13">
        <v>40</v>
      </c>
      <c r="CZ13">
        <v>51</v>
      </c>
      <c r="DA13">
        <v>38</v>
      </c>
      <c r="DB13">
        <v>58</v>
      </c>
      <c r="DC13">
        <v>47</v>
      </c>
      <c r="DD13">
        <v>56</v>
      </c>
      <c r="DE13">
        <v>54</v>
      </c>
      <c r="DF13">
        <v>55</v>
      </c>
      <c r="DG13">
        <v>53</v>
      </c>
      <c r="DH13">
        <v>57</v>
      </c>
      <c r="DI13">
        <v>46</v>
      </c>
      <c r="DJ13">
        <v>41</v>
      </c>
      <c r="DK13">
        <v>0</v>
      </c>
      <c r="DL13">
        <v>0</v>
      </c>
      <c r="DM13">
        <v>0</v>
      </c>
      <c r="DN13">
        <v>3</v>
      </c>
      <c r="DO13">
        <v>2</v>
      </c>
      <c r="DP13">
        <v>1</v>
      </c>
      <c r="DQ13">
        <v>4</v>
      </c>
      <c r="DR13">
        <v>1</v>
      </c>
      <c r="DS13">
        <v>6</v>
      </c>
      <c r="DT13">
        <v>1</v>
      </c>
      <c r="DU13">
        <v>5</v>
      </c>
      <c r="DV13">
        <v>0</v>
      </c>
      <c r="DW13">
        <v>1</v>
      </c>
      <c r="DX13">
        <v>4</v>
      </c>
      <c r="DY13">
        <v>2</v>
      </c>
      <c r="DZ13">
        <v>2</v>
      </c>
      <c r="EA13">
        <v>3</v>
      </c>
      <c r="EB13">
        <v>2</v>
      </c>
      <c r="EC13">
        <v>3</v>
      </c>
      <c r="ED13">
        <v>2</v>
      </c>
      <c r="EE13">
        <v>4</v>
      </c>
      <c r="EF13">
        <v>3</v>
      </c>
      <c r="EG13">
        <v>4</v>
      </c>
      <c r="EH13">
        <v>5</v>
      </c>
      <c r="EI13">
        <v>2</v>
      </c>
      <c r="EJ13">
        <v>4</v>
      </c>
      <c r="EK13">
        <v>5</v>
      </c>
      <c r="EL13">
        <v>5</v>
      </c>
      <c r="EM13">
        <v>0</v>
      </c>
      <c r="EN13">
        <v>0</v>
      </c>
      <c r="EO13">
        <v>0</v>
      </c>
      <c r="EP13">
        <v>10</v>
      </c>
      <c r="EQ13">
        <v>15</v>
      </c>
      <c r="ER13">
        <v>10</v>
      </c>
      <c r="ES13">
        <v>15</v>
      </c>
      <c r="ET13">
        <v>20</v>
      </c>
      <c r="EU13">
        <v>10</v>
      </c>
      <c r="EV13">
        <v>25</v>
      </c>
      <c r="EW13">
        <v>5</v>
      </c>
      <c r="EX13">
        <v>30</v>
      </c>
      <c r="EY13">
        <v>20</v>
      </c>
      <c r="EZ13">
        <v>5</v>
      </c>
      <c r="FA13">
        <v>10</v>
      </c>
      <c r="FB13">
        <v>5</v>
      </c>
      <c r="FC13">
        <v>0</v>
      </c>
      <c r="FD13">
        <v>20</v>
      </c>
      <c r="FE13">
        <v>5</v>
      </c>
      <c r="FF13">
        <v>10</v>
      </c>
      <c r="FG13">
        <v>15</v>
      </c>
      <c r="FH13">
        <v>25</v>
      </c>
      <c r="FI13">
        <v>15</v>
      </c>
      <c r="FJ13">
        <v>5</v>
      </c>
      <c r="FK13">
        <v>20</v>
      </c>
      <c r="FL13">
        <v>20</v>
      </c>
      <c r="FM13">
        <v>15</v>
      </c>
      <c r="FN13">
        <v>25</v>
      </c>
      <c r="FO13">
        <v>0</v>
      </c>
      <c r="FP13">
        <v>0</v>
      </c>
      <c r="FQ13">
        <v>6343</v>
      </c>
      <c r="FR13">
        <v>6615</v>
      </c>
      <c r="FS13">
        <v>6858</v>
      </c>
      <c r="FT13">
        <v>7093</v>
      </c>
      <c r="FU13">
        <v>7241</v>
      </c>
      <c r="FV13">
        <v>7414</v>
      </c>
      <c r="FW13">
        <v>7609</v>
      </c>
      <c r="FX13">
        <v>7795</v>
      </c>
      <c r="FY13">
        <v>7909</v>
      </c>
      <c r="FZ13">
        <v>8056</v>
      </c>
      <c r="GA13">
        <v>8155</v>
      </c>
      <c r="GB13">
        <v>8257</v>
      </c>
      <c r="GC13">
        <v>8369</v>
      </c>
      <c r="GD13">
        <v>8503</v>
      </c>
      <c r="GE13">
        <v>8590</v>
      </c>
      <c r="GF13">
        <v>8713</v>
      </c>
      <c r="GG13">
        <v>8768</v>
      </c>
      <c r="GH13">
        <v>8812</v>
      </c>
      <c r="GI13">
        <v>8916</v>
      </c>
      <c r="GJ13">
        <v>8952</v>
      </c>
      <c r="GK13">
        <v>9014</v>
      </c>
      <c r="GL13">
        <v>9075</v>
      </c>
      <c r="GM13">
        <v>9116</v>
      </c>
      <c r="GN13">
        <v>9115</v>
      </c>
      <c r="GO13">
        <v>9198</v>
      </c>
      <c r="GP13">
        <v>9256</v>
      </c>
      <c r="GQ13">
        <v>0</v>
      </c>
      <c r="GR13">
        <v>0</v>
      </c>
      <c r="GS13">
        <v>666</v>
      </c>
      <c r="GT13">
        <v>715</v>
      </c>
      <c r="GU13">
        <v>771</v>
      </c>
      <c r="GV13">
        <v>845</v>
      </c>
      <c r="GW13">
        <v>907</v>
      </c>
      <c r="GX13">
        <v>969</v>
      </c>
      <c r="GY13">
        <v>1023</v>
      </c>
      <c r="GZ13">
        <v>1074</v>
      </c>
      <c r="HA13">
        <v>1145</v>
      </c>
      <c r="HB13">
        <v>1189</v>
      </c>
      <c r="HC13">
        <v>1239</v>
      </c>
      <c r="HD13">
        <v>1272</v>
      </c>
      <c r="HE13">
        <v>1320</v>
      </c>
      <c r="HF13">
        <v>1350</v>
      </c>
      <c r="HG13">
        <v>1386</v>
      </c>
      <c r="HH13">
        <v>1430</v>
      </c>
      <c r="HI13">
        <v>1471</v>
      </c>
      <c r="HJ13">
        <v>1520</v>
      </c>
      <c r="HK13">
        <v>1583</v>
      </c>
      <c r="HL13">
        <v>1652</v>
      </c>
      <c r="HM13">
        <v>1701</v>
      </c>
      <c r="HN13">
        <v>1737</v>
      </c>
      <c r="HO13">
        <v>1757</v>
      </c>
      <c r="HP13">
        <v>1818</v>
      </c>
      <c r="HQ13">
        <v>1859</v>
      </c>
      <c r="HR13">
        <v>1868</v>
      </c>
      <c r="HS13">
        <v>0</v>
      </c>
      <c r="HT13">
        <v>0</v>
      </c>
      <c r="HU13">
        <v>63</v>
      </c>
      <c r="HV13">
        <v>77</v>
      </c>
      <c r="HW13">
        <v>81</v>
      </c>
      <c r="HX13">
        <v>84</v>
      </c>
      <c r="HY13">
        <v>89</v>
      </c>
      <c r="HZ13">
        <v>95</v>
      </c>
      <c r="IA13">
        <v>110</v>
      </c>
      <c r="IB13">
        <v>119</v>
      </c>
      <c r="IC13">
        <v>128</v>
      </c>
      <c r="ID13">
        <v>131</v>
      </c>
      <c r="IE13">
        <v>140</v>
      </c>
      <c r="IF13">
        <v>146</v>
      </c>
      <c r="IG13">
        <v>138</v>
      </c>
      <c r="IH13">
        <v>142</v>
      </c>
      <c r="II13">
        <v>143</v>
      </c>
      <c r="IJ13">
        <v>151</v>
      </c>
      <c r="IK13">
        <v>158</v>
      </c>
      <c r="IL13">
        <v>152</v>
      </c>
      <c r="IM13">
        <v>161</v>
      </c>
      <c r="IN13">
        <v>160</v>
      </c>
      <c r="IO13">
        <v>168</v>
      </c>
      <c r="IP13">
        <v>171</v>
      </c>
      <c r="IQ13">
        <v>172</v>
      </c>
      <c r="IR13">
        <v>174</v>
      </c>
      <c r="IS13">
        <v>179</v>
      </c>
      <c r="IT13">
        <v>182</v>
      </c>
      <c r="IU13">
        <v>0</v>
      </c>
      <c r="IV13">
        <v>0</v>
      </c>
      <c r="IW13">
        <v>8</v>
      </c>
      <c r="IX13">
        <v>8</v>
      </c>
      <c r="IY13">
        <v>10</v>
      </c>
      <c r="IZ13">
        <v>8</v>
      </c>
      <c r="JA13">
        <v>7</v>
      </c>
      <c r="JB13">
        <v>6</v>
      </c>
      <c r="JC13">
        <v>6</v>
      </c>
      <c r="JD13">
        <v>6</v>
      </c>
      <c r="JE13">
        <v>6</v>
      </c>
      <c r="JF13">
        <v>8</v>
      </c>
      <c r="JG13">
        <v>9</v>
      </c>
      <c r="JH13">
        <v>8</v>
      </c>
      <c r="JI13">
        <v>6</v>
      </c>
      <c r="JJ13">
        <v>6</v>
      </c>
      <c r="JK13">
        <v>10</v>
      </c>
      <c r="JL13">
        <v>9</v>
      </c>
      <c r="JM13">
        <v>7</v>
      </c>
      <c r="JN13">
        <v>8</v>
      </c>
      <c r="JO13">
        <v>10</v>
      </c>
      <c r="JP13">
        <v>13</v>
      </c>
      <c r="JQ13">
        <v>11</v>
      </c>
      <c r="JR13">
        <v>9</v>
      </c>
      <c r="JS13">
        <v>9</v>
      </c>
      <c r="JT13">
        <v>9</v>
      </c>
      <c r="JU13">
        <v>15</v>
      </c>
      <c r="JV13">
        <v>19</v>
      </c>
      <c r="JW13">
        <v>0</v>
      </c>
      <c r="JX13">
        <v>0</v>
      </c>
      <c r="JY13">
        <v>0</v>
      </c>
      <c r="JZ13">
        <v>2</v>
      </c>
      <c r="KA13">
        <v>11</v>
      </c>
      <c r="KB13">
        <v>26</v>
      </c>
      <c r="KC13">
        <v>40</v>
      </c>
      <c r="KD13">
        <v>49</v>
      </c>
      <c r="KE13">
        <v>58</v>
      </c>
      <c r="KF13">
        <v>61</v>
      </c>
      <c r="KG13">
        <v>67</v>
      </c>
      <c r="KH13">
        <v>80</v>
      </c>
      <c r="KI13">
        <v>90</v>
      </c>
      <c r="KJ13">
        <v>104</v>
      </c>
      <c r="KK13">
        <v>122</v>
      </c>
      <c r="KL13">
        <v>138</v>
      </c>
      <c r="KM13">
        <v>154</v>
      </c>
      <c r="KN13">
        <v>167</v>
      </c>
      <c r="KO13">
        <v>180</v>
      </c>
      <c r="KP13">
        <v>201</v>
      </c>
      <c r="KQ13">
        <v>210</v>
      </c>
      <c r="KR13">
        <v>220</v>
      </c>
      <c r="KS13">
        <v>240</v>
      </c>
      <c r="KT13">
        <v>262</v>
      </c>
      <c r="KU13">
        <v>286</v>
      </c>
      <c r="KV13">
        <v>299</v>
      </c>
      <c r="KW13">
        <v>308</v>
      </c>
      <c r="KX13">
        <v>329</v>
      </c>
      <c r="KY13">
        <v>0</v>
      </c>
      <c r="KZ13">
        <v>0</v>
      </c>
      <c r="LA13">
        <v>0</v>
      </c>
      <c r="LB13">
        <v>195</v>
      </c>
      <c r="LC13">
        <v>382</v>
      </c>
      <c r="LD13">
        <v>563</v>
      </c>
      <c r="LE13">
        <v>737</v>
      </c>
      <c r="LF13">
        <v>902</v>
      </c>
      <c r="LG13">
        <v>1079</v>
      </c>
      <c r="LH13">
        <v>1212</v>
      </c>
      <c r="LI13">
        <v>1368</v>
      </c>
      <c r="LJ13">
        <v>1524</v>
      </c>
      <c r="LK13">
        <v>1675</v>
      </c>
      <c r="LL13">
        <v>1840</v>
      </c>
      <c r="LM13">
        <v>1994</v>
      </c>
      <c r="LN13">
        <v>2127</v>
      </c>
      <c r="LO13">
        <v>2272</v>
      </c>
      <c r="LP13">
        <v>2399</v>
      </c>
      <c r="LQ13">
        <v>2534</v>
      </c>
      <c r="LR13">
        <v>2695</v>
      </c>
      <c r="LS13">
        <v>2818</v>
      </c>
      <c r="LT13">
        <v>2933</v>
      </c>
      <c r="LU13">
        <v>3064</v>
      </c>
      <c r="LV13">
        <v>3195</v>
      </c>
      <c r="LW13">
        <v>3324</v>
      </c>
      <c r="LX13">
        <v>3463</v>
      </c>
      <c r="LY13">
        <v>3584</v>
      </c>
      <c r="LZ13">
        <v>3710</v>
      </c>
      <c r="MA13">
        <v>0</v>
      </c>
      <c r="MB13">
        <v>0</v>
      </c>
      <c r="MC13">
        <v>1478</v>
      </c>
      <c r="MD13">
        <v>1525</v>
      </c>
      <c r="ME13">
        <v>1584</v>
      </c>
      <c r="MF13">
        <v>1589</v>
      </c>
      <c r="MG13">
        <v>1649</v>
      </c>
      <c r="MH13">
        <v>1672</v>
      </c>
      <c r="MI13">
        <v>1695</v>
      </c>
      <c r="MJ13">
        <v>1728</v>
      </c>
      <c r="MK13">
        <v>1748</v>
      </c>
      <c r="ML13">
        <v>1761</v>
      </c>
      <c r="MM13">
        <v>1816</v>
      </c>
      <c r="MN13">
        <v>1846</v>
      </c>
      <c r="MO13">
        <v>1864</v>
      </c>
      <c r="MP13">
        <v>1887</v>
      </c>
      <c r="MQ13">
        <v>1911</v>
      </c>
      <c r="MR13">
        <v>1922</v>
      </c>
      <c r="MS13">
        <v>1967</v>
      </c>
      <c r="MT13">
        <v>1988</v>
      </c>
      <c r="MU13">
        <v>2002</v>
      </c>
      <c r="MV13">
        <v>2027</v>
      </c>
      <c r="MW13">
        <v>2069</v>
      </c>
      <c r="MX13">
        <v>2087</v>
      </c>
      <c r="MY13">
        <v>2119</v>
      </c>
      <c r="MZ13">
        <v>2129</v>
      </c>
      <c r="NA13">
        <v>2160</v>
      </c>
      <c r="NB13">
        <v>2185</v>
      </c>
      <c r="NC13">
        <v>0</v>
      </c>
      <c r="ND13">
        <v>0</v>
      </c>
      <c r="NE13">
        <v>0</v>
      </c>
      <c r="NF13">
        <v>34</v>
      </c>
      <c r="NG13">
        <v>66</v>
      </c>
      <c r="NH13">
        <v>109</v>
      </c>
      <c r="NI13">
        <v>144</v>
      </c>
      <c r="NJ13">
        <v>178</v>
      </c>
      <c r="NK13">
        <v>228</v>
      </c>
      <c r="NL13">
        <v>267</v>
      </c>
      <c r="NM13">
        <v>300</v>
      </c>
      <c r="NN13">
        <v>349</v>
      </c>
      <c r="NO13">
        <v>388</v>
      </c>
      <c r="NP13">
        <v>428</v>
      </c>
      <c r="NQ13">
        <v>466</v>
      </c>
      <c r="NR13">
        <v>505</v>
      </c>
      <c r="NS13">
        <v>545</v>
      </c>
      <c r="NT13">
        <v>599</v>
      </c>
      <c r="NU13">
        <v>641</v>
      </c>
      <c r="NV13">
        <v>685</v>
      </c>
      <c r="NW13">
        <v>731</v>
      </c>
      <c r="NX13">
        <v>785</v>
      </c>
      <c r="NY13">
        <v>829</v>
      </c>
      <c r="NZ13">
        <v>872</v>
      </c>
      <c r="OA13">
        <v>919</v>
      </c>
      <c r="OB13">
        <v>967</v>
      </c>
      <c r="OC13">
        <v>1021</v>
      </c>
      <c r="OD13">
        <v>1072</v>
      </c>
      <c r="OE13">
        <v>0</v>
      </c>
      <c r="OF13">
        <v>0</v>
      </c>
      <c r="OG13">
        <v>2170</v>
      </c>
      <c r="OH13">
        <v>2266</v>
      </c>
      <c r="OI13">
        <v>2418</v>
      </c>
      <c r="OJ13">
        <v>2522</v>
      </c>
      <c r="OK13">
        <v>2633</v>
      </c>
      <c r="OL13">
        <v>2724</v>
      </c>
      <c r="OM13">
        <v>2799</v>
      </c>
      <c r="ON13">
        <v>2905</v>
      </c>
      <c r="OO13">
        <v>3013</v>
      </c>
      <c r="OP13">
        <v>3111</v>
      </c>
      <c r="OQ13">
        <v>3204</v>
      </c>
      <c r="OR13">
        <v>3303</v>
      </c>
      <c r="OS13">
        <v>3340</v>
      </c>
      <c r="OT13">
        <v>3394</v>
      </c>
      <c r="OU13">
        <v>3464</v>
      </c>
      <c r="OV13">
        <v>3508</v>
      </c>
      <c r="OW13">
        <v>3575</v>
      </c>
      <c r="OX13">
        <v>3617</v>
      </c>
      <c r="OY13">
        <v>3640</v>
      </c>
      <c r="OZ13">
        <v>3681</v>
      </c>
      <c r="PA13">
        <v>3720</v>
      </c>
      <c r="PB13">
        <v>3766</v>
      </c>
      <c r="PC13">
        <v>3826</v>
      </c>
      <c r="PD13">
        <v>3858</v>
      </c>
      <c r="PE13">
        <v>3911</v>
      </c>
      <c r="PF13">
        <v>3927</v>
      </c>
      <c r="PG13">
        <v>0</v>
      </c>
      <c r="PH13">
        <v>0</v>
      </c>
      <c r="PI13">
        <v>0</v>
      </c>
      <c r="PJ13">
        <v>73</v>
      </c>
      <c r="PK13">
        <v>131</v>
      </c>
      <c r="PL13">
        <v>205</v>
      </c>
      <c r="PM13">
        <v>272</v>
      </c>
      <c r="PN13">
        <v>365</v>
      </c>
      <c r="PO13">
        <v>452</v>
      </c>
      <c r="PP13">
        <v>542</v>
      </c>
      <c r="PQ13">
        <v>623</v>
      </c>
      <c r="PR13">
        <v>707</v>
      </c>
      <c r="PS13">
        <v>794</v>
      </c>
      <c r="PT13">
        <v>886</v>
      </c>
      <c r="PU13">
        <v>1004</v>
      </c>
      <c r="PV13">
        <v>1128</v>
      </c>
      <c r="PW13">
        <v>1243</v>
      </c>
      <c r="PX13">
        <v>1357</v>
      </c>
      <c r="PY13">
        <v>1461</v>
      </c>
      <c r="PZ13">
        <v>1570</v>
      </c>
      <c r="QA13">
        <v>1709</v>
      </c>
      <c r="QB13">
        <v>1834</v>
      </c>
      <c r="QC13">
        <v>1956</v>
      </c>
      <c r="QD13">
        <v>2090</v>
      </c>
      <c r="QE13">
        <v>2234</v>
      </c>
      <c r="QF13">
        <v>2375</v>
      </c>
      <c r="QG13">
        <v>2508</v>
      </c>
      <c r="QH13">
        <v>2651</v>
      </c>
      <c r="QI13">
        <v>0</v>
      </c>
      <c r="QJ13">
        <v>0</v>
      </c>
      <c r="QK13">
        <v>7537</v>
      </c>
      <c r="QL13">
        <v>7643</v>
      </c>
      <c r="QM13">
        <v>7731</v>
      </c>
      <c r="QN13">
        <v>7708</v>
      </c>
      <c r="QO13">
        <v>7741</v>
      </c>
      <c r="QP13">
        <v>7787</v>
      </c>
      <c r="QQ13">
        <v>7866</v>
      </c>
      <c r="QR13">
        <v>7939</v>
      </c>
      <c r="QS13">
        <v>7890</v>
      </c>
      <c r="QT13">
        <v>7937</v>
      </c>
      <c r="QU13">
        <v>7945</v>
      </c>
      <c r="QV13">
        <v>7988</v>
      </c>
      <c r="QW13">
        <v>8002</v>
      </c>
      <c r="QX13">
        <v>7991</v>
      </c>
      <c r="QY13">
        <v>8018</v>
      </c>
      <c r="QZ13">
        <v>8124</v>
      </c>
      <c r="RA13">
        <v>8210</v>
      </c>
      <c r="RB13">
        <v>8207</v>
      </c>
      <c r="RC13">
        <v>8142</v>
      </c>
      <c r="RD13">
        <v>8189</v>
      </c>
      <c r="RE13">
        <v>8273</v>
      </c>
      <c r="RF13">
        <v>8390</v>
      </c>
      <c r="RG13">
        <v>8310</v>
      </c>
      <c r="RH13">
        <v>8339</v>
      </c>
      <c r="RI13">
        <v>8392</v>
      </c>
      <c r="RJ13">
        <v>8436</v>
      </c>
      <c r="RK13">
        <v>0</v>
      </c>
      <c r="RL13">
        <v>0</v>
      </c>
      <c r="RM13">
        <v>8421</v>
      </c>
      <c r="RN13">
        <v>8241</v>
      </c>
      <c r="RO13">
        <v>8077</v>
      </c>
      <c r="RP13">
        <v>8007</v>
      </c>
      <c r="RQ13">
        <v>7940</v>
      </c>
      <c r="RR13">
        <v>7824</v>
      </c>
      <c r="RS13">
        <v>7706</v>
      </c>
      <c r="RT13">
        <v>7609</v>
      </c>
      <c r="RU13">
        <v>7616</v>
      </c>
      <c r="RV13">
        <v>7505</v>
      </c>
      <c r="RW13">
        <v>7506</v>
      </c>
      <c r="RX13">
        <v>7448</v>
      </c>
      <c r="RY13">
        <v>7398</v>
      </c>
      <c r="RZ13">
        <v>7420</v>
      </c>
      <c r="SA13">
        <v>7372</v>
      </c>
      <c r="SB13">
        <v>7327</v>
      </c>
      <c r="SC13">
        <v>7323</v>
      </c>
      <c r="SD13">
        <v>7328</v>
      </c>
      <c r="SE13">
        <v>7352</v>
      </c>
      <c r="SF13">
        <v>7335</v>
      </c>
      <c r="SG13">
        <v>7318</v>
      </c>
      <c r="SH13">
        <v>7277</v>
      </c>
      <c r="SI13">
        <v>7341</v>
      </c>
      <c r="SJ13">
        <v>7329</v>
      </c>
      <c r="SK13">
        <v>7276</v>
      </c>
      <c r="SL13">
        <v>7289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1300000</v>
      </c>
      <c r="SU13">
        <v>1300000</v>
      </c>
      <c r="SV13">
        <v>1290000</v>
      </c>
      <c r="SW13">
        <v>1270000</v>
      </c>
      <c r="SX13">
        <v>1260000</v>
      </c>
      <c r="SY13">
        <v>1240000</v>
      </c>
      <c r="SZ13">
        <v>1220000</v>
      </c>
      <c r="TA13">
        <v>1200000</v>
      </c>
      <c r="TB13">
        <v>1180000</v>
      </c>
      <c r="TC13">
        <v>1160000</v>
      </c>
      <c r="TD13">
        <v>1140000</v>
      </c>
      <c r="TE13">
        <v>1110000</v>
      </c>
      <c r="TF13">
        <v>1090000</v>
      </c>
      <c r="TG13">
        <v>1070000</v>
      </c>
      <c r="TH13">
        <v>1040000</v>
      </c>
      <c r="TI13">
        <v>1020000</v>
      </c>
      <c r="TJ13">
        <v>994852.88309999998</v>
      </c>
      <c r="TK13">
        <v>970240.32550000004</v>
      </c>
      <c r="TL13">
        <v>941877.56579999998</v>
      </c>
      <c r="TM13">
        <v>922771.04850000003</v>
      </c>
      <c r="TN13">
        <v>901543.47869999998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271809.00449999998</v>
      </c>
      <c r="TW13">
        <v>278598.3063</v>
      </c>
      <c r="TX13">
        <v>283968.32179999998</v>
      </c>
      <c r="TY13">
        <v>293923.20549999998</v>
      </c>
      <c r="TZ13">
        <v>296328.22440000001</v>
      </c>
      <c r="UA13">
        <v>299795.59389999998</v>
      </c>
      <c r="UB13">
        <v>298815.98489999998</v>
      </c>
      <c r="UC13">
        <v>301060.25219999999</v>
      </c>
      <c r="UD13">
        <v>298934.49579999998</v>
      </c>
      <c r="UE13">
        <v>297967.07030000002</v>
      </c>
      <c r="UF13">
        <v>298472.17700000003</v>
      </c>
      <c r="UG13">
        <v>298087.15620000003</v>
      </c>
      <c r="UH13">
        <v>299045.28159999999</v>
      </c>
      <c r="UI13">
        <v>302368.85580000002</v>
      </c>
      <c r="UJ13">
        <v>306357.8126</v>
      </c>
      <c r="UK13">
        <v>306256.98719999997</v>
      </c>
      <c r="UL13">
        <v>303629.72489999997</v>
      </c>
      <c r="UM13">
        <v>298180.33919999999</v>
      </c>
      <c r="UN13">
        <v>299546.25689999998</v>
      </c>
      <c r="UO13">
        <v>297380.29180000001</v>
      </c>
      <c r="UP13">
        <v>290116.50750000001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353545.29300000001</v>
      </c>
      <c r="UY13">
        <v>397444.8873</v>
      </c>
      <c r="UZ13">
        <v>417439.9081</v>
      </c>
      <c r="VA13">
        <v>435933.00349999999</v>
      </c>
      <c r="VB13">
        <v>433155.51779999997</v>
      </c>
      <c r="VC13">
        <v>449431.35320000001</v>
      </c>
      <c r="VD13">
        <v>455041.45329999999</v>
      </c>
      <c r="VE13">
        <v>417580.26699999999</v>
      </c>
      <c r="VF13">
        <v>417168.97369999997</v>
      </c>
      <c r="VG13">
        <v>407870.66340000002</v>
      </c>
      <c r="VH13">
        <v>418144.27439999999</v>
      </c>
      <c r="VI13">
        <v>424784.89909999998</v>
      </c>
      <c r="VJ13">
        <v>396751.28830000001</v>
      </c>
      <c r="VK13">
        <v>408003.04950000002</v>
      </c>
      <c r="VL13">
        <v>393659.09610000002</v>
      </c>
      <c r="VM13">
        <v>401302.9621</v>
      </c>
      <c r="VN13">
        <v>396571.92859999998</v>
      </c>
      <c r="VO13">
        <v>387272.8763</v>
      </c>
      <c r="VP13">
        <v>380365.09639999998</v>
      </c>
      <c r="VQ13">
        <v>379898.1825</v>
      </c>
      <c r="VR13">
        <v>375014.7487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288585.96860000002</v>
      </c>
      <c r="WA13">
        <v>280180.55209999997</v>
      </c>
      <c r="WB13">
        <v>272019.9535</v>
      </c>
      <c r="WC13">
        <v>264097.04220000003</v>
      </c>
      <c r="WD13">
        <v>341873.19380000001</v>
      </c>
      <c r="WE13">
        <v>373405.1874</v>
      </c>
      <c r="WF13">
        <v>322248.27389999997</v>
      </c>
      <c r="WG13">
        <v>234646.8014</v>
      </c>
      <c r="WH13">
        <v>227812.42850000001</v>
      </c>
      <c r="WI13">
        <v>368628.52510000003</v>
      </c>
      <c r="WJ13">
        <v>322102.59480000002</v>
      </c>
      <c r="WK13">
        <v>243227.4179</v>
      </c>
      <c r="WL13">
        <v>269877.85619999998</v>
      </c>
      <c r="WM13">
        <v>327521.67009999999</v>
      </c>
      <c r="WN13">
        <v>413376.8652</v>
      </c>
      <c r="WO13">
        <v>339592.64500000002</v>
      </c>
      <c r="WP13">
        <v>269755.85220000002</v>
      </c>
      <c r="WQ13">
        <v>261898.88560000001</v>
      </c>
      <c r="WR13">
        <v>254270.76269999999</v>
      </c>
      <c r="WS13">
        <v>411441.36359999998</v>
      </c>
      <c r="WT13">
        <v>505979.67050000001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24400000</v>
      </c>
      <c r="ZG13">
        <v>24100000</v>
      </c>
      <c r="ZH13">
        <v>23800000</v>
      </c>
      <c r="ZI13">
        <v>23400000</v>
      </c>
      <c r="ZJ13">
        <v>22900000</v>
      </c>
      <c r="ZK13">
        <v>22900000</v>
      </c>
      <c r="ZL13">
        <v>22600000</v>
      </c>
      <c r="ZM13">
        <v>22200000</v>
      </c>
      <c r="ZN13">
        <v>21800000</v>
      </c>
      <c r="ZO13">
        <v>21400000</v>
      </c>
      <c r="ZP13">
        <v>20900000</v>
      </c>
      <c r="ZQ13">
        <v>20800000</v>
      </c>
      <c r="ZR13">
        <v>20400000</v>
      </c>
      <c r="ZS13">
        <v>19900000</v>
      </c>
      <c r="ZT13">
        <v>19600000</v>
      </c>
      <c r="ZU13">
        <v>19400000</v>
      </c>
      <c r="ZV13">
        <v>19000000</v>
      </c>
      <c r="ZW13">
        <v>18700000</v>
      </c>
      <c r="ZX13">
        <v>18300000</v>
      </c>
      <c r="ZY13">
        <v>18000000</v>
      </c>
      <c r="ZZ13">
        <v>17700000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8340000</v>
      </c>
      <c r="ABK13">
        <v>8320000</v>
      </c>
      <c r="ABL13">
        <v>8390000</v>
      </c>
      <c r="ABM13">
        <v>8440000</v>
      </c>
      <c r="ABN13">
        <v>8460000</v>
      </c>
      <c r="ABO13">
        <v>8460000</v>
      </c>
      <c r="ABP13">
        <v>8470000</v>
      </c>
      <c r="ABQ13">
        <v>8320000</v>
      </c>
      <c r="ABR13">
        <v>8210000</v>
      </c>
      <c r="ABS13">
        <v>8130000</v>
      </c>
      <c r="ABT13">
        <v>7990000</v>
      </c>
      <c r="ABU13">
        <v>7910000</v>
      </c>
      <c r="ABV13">
        <v>7770000</v>
      </c>
      <c r="ABW13">
        <v>7590000</v>
      </c>
      <c r="ABX13">
        <v>7450000</v>
      </c>
      <c r="ABY13">
        <v>7310000</v>
      </c>
      <c r="ABZ13">
        <v>7190000</v>
      </c>
      <c r="ACA13">
        <v>7090000</v>
      </c>
      <c r="ACB13">
        <v>6940000</v>
      </c>
      <c r="ACC13">
        <v>6830000</v>
      </c>
      <c r="ACD13">
        <v>6660000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1850000</v>
      </c>
      <c r="ADO13">
        <v>1810000</v>
      </c>
      <c r="ADP13">
        <v>1770000</v>
      </c>
      <c r="ADQ13">
        <v>1710000</v>
      </c>
      <c r="ADR13">
        <v>1670000</v>
      </c>
      <c r="ADS13">
        <v>1630000</v>
      </c>
      <c r="ADT13">
        <v>1590000</v>
      </c>
      <c r="ADU13">
        <v>1540000</v>
      </c>
      <c r="ADV13">
        <v>1500000</v>
      </c>
      <c r="ADW13">
        <v>1460000</v>
      </c>
      <c r="ADX13">
        <v>1430000</v>
      </c>
      <c r="ADY13">
        <v>1410000</v>
      </c>
      <c r="ADZ13">
        <v>1370000</v>
      </c>
      <c r="AEA13">
        <v>1310000</v>
      </c>
      <c r="AEB13">
        <v>1280000</v>
      </c>
      <c r="AEC13">
        <v>1260000</v>
      </c>
      <c r="AED13">
        <v>1240000</v>
      </c>
      <c r="AEE13">
        <v>1190000</v>
      </c>
      <c r="AEF13">
        <v>1160000</v>
      </c>
      <c r="AEG13">
        <v>1130000</v>
      </c>
      <c r="AEH13">
        <v>1110000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6290000</v>
      </c>
      <c r="AEQ13">
        <v>6010000</v>
      </c>
      <c r="AER13">
        <v>5760000</v>
      </c>
      <c r="AES13">
        <v>5600000</v>
      </c>
      <c r="AET13">
        <v>5360000</v>
      </c>
      <c r="AEU13">
        <v>5200000</v>
      </c>
      <c r="AEV13">
        <v>5010000</v>
      </c>
      <c r="AEW13">
        <v>4830000</v>
      </c>
      <c r="AEX13">
        <v>4710000</v>
      </c>
      <c r="AEY13">
        <v>4540000</v>
      </c>
      <c r="AEZ13">
        <v>4380000</v>
      </c>
      <c r="AFA13">
        <v>4250000</v>
      </c>
      <c r="AFB13">
        <v>4130000</v>
      </c>
      <c r="AFC13">
        <v>4020000</v>
      </c>
      <c r="AFD13">
        <v>3900000</v>
      </c>
      <c r="AFE13">
        <v>3770000</v>
      </c>
      <c r="AFF13">
        <v>3640000</v>
      </c>
      <c r="AFG13">
        <v>3570000</v>
      </c>
      <c r="AFH13">
        <v>3460000</v>
      </c>
      <c r="AFI13">
        <v>3330000</v>
      </c>
      <c r="AFJ13">
        <v>3240000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171.57689329999999</v>
      </c>
      <c r="AGU13">
        <v>175.86257670000001</v>
      </c>
      <c r="AGV13">
        <v>179.2523487</v>
      </c>
      <c r="AGW13">
        <v>185.53627610000001</v>
      </c>
      <c r="AGX13">
        <v>187.05442170000001</v>
      </c>
      <c r="AGY13">
        <v>189.24316630000001</v>
      </c>
      <c r="AGZ13">
        <v>188.62479730000001</v>
      </c>
      <c r="AHA13">
        <v>190.0414701</v>
      </c>
      <c r="AHB13">
        <v>188.69960620000001</v>
      </c>
      <c r="AHC13">
        <v>188.08892779999999</v>
      </c>
      <c r="AHD13">
        <v>188.40777180000001</v>
      </c>
      <c r="AHE13">
        <v>188.16473099999999</v>
      </c>
      <c r="AHF13">
        <v>188.7695387</v>
      </c>
      <c r="AHG13">
        <v>190.86751390000001</v>
      </c>
      <c r="AHH13">
        <v>193.38550549999999</v>
      </c>
      <c r="AHI13">
        <v>193.32186050000001</v>
      </c>
      <c r="AHJ13">
        <v>191.66342560000001</v>
      </c>
      <c r="AHK13">
        <v>188.2235518</v>
      </c>
      <c r="AHL13">
        <v>189.0857747</v>
      </c>
      <c r="AHM13">
        <v>187.71852939999999</v>
      </c>
      <c r="AHN13">
        <v>183.13333349999999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17.593510899999998</v>
      </c>
      <c r="AHW13">
        <v>19.778090949999999</v>
      </c>
      <c r="AHX13">
        <v>20.773105229999999</v>
      </c>
      <c r="AHY13">
        <v>21.693379050000001</v>
      </c>
      <c r="AHZ13">
        <v>21.55516274</v>
      </c>
      <c r="AIA13">
        <v>22.36509882</v>
      </c>
      <c r="AIB13">
        <v>22.644274809999999</v>
      </c>
      <c r="AIC13">
        <v>20.780089929999999</v>
      </c>
      <c r="AID13">
        <v>20.75962269</v>
      </c>
      <c r="AIE13">
        <v>20.296909920000001</v>
      </c>
      <c r="AIF13">
        <v>20.808156690000001</v>
      </c>
      <c r="AIG13">
        <v>21.138614780000001</v>
      </c>
      <c r="AIH13">
        <v>19.743575310000001</v>
      </c>
      <c r="AII13">
        <v>20.30349786</v>
      </c>
      <c r="AIJ13">
        <v>19.58969823</v>
      </c>
      <c r="AIK13">
        <v>19.970080719999999</v>
      </c>
      <c r="AIL13">
        <v>19.734649810000001</v>
      </c>
      <c r="AIM13">
        <v>19.271900120000002</v>
      </c>
      <c r="AIN13">
        <v>18.928147549999998</v>
      </c>
      <c r="AIO13">
        <v>18.904912469999999</v>
      </c>
      <c r="AIP13">
        <v>18.661897639999999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1.872291779</v>
      </c>
      <c r="AIY13">
        <v>1.817759009</v>
      </c>
      <c r="AIZ13">
        <v>1.7648145710000001</v>
      </c>
      <c r="AJA13">
        <v>1.713412205</v>
      </c>
      <c r="AJB13">
        <v>2.2180093269999999</v>
      </c>
      <c r="AJC13">
        <v>2.4225830030000002</v>
      </c>
      <c r="AJD13">
        <v>2.090686518</v>
      </c>
      <c r="AJE13">
        <v>1.5223445520000001</v>
      </c>
      <c r="AJF13">
        <v>1.47800442</v>
      </c>
      <c r="AJG13">
        <v>2.3915929120000001</v>
      </c>
      <c r="AJH13">
        <v>2.0897413789999999</v>
      </c>
      <c r="AJI13">
        <v>1.5780139870000001</v>
      </c>
      <c r="AJJ13">
        <v>1.750917045</v>
      </c>
      <c r="AJK13">
        <v>2.124899326</v>
      </c>
      <c r="AJL13">
        <v>2.6819117710000002</v>
      </c>
      <c r="AJM13">
        <v>2.2032135529999999</v>
      </c>
      <c r="AJN13">
        <v>1.7501255060000001</v>
      </c>
      <c r="AJO13">
        <v>1.6991509760000001</v>
      </c>
      <c r="AJP13">
        <v>1.649661142</v>
      </c>
      <c r="AJQ13">
        <v>2.6693545990000001</v>
      </c>
      <c r="AJR13">
        <v>3.2827014490000002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151.48328549999999</v>
      </c>
      <c r="AKA13">
        <v>101.16645459999999</v>
      </c>
      <c r="AKB13">
        <v>50.643525490000002</v>
      </c>
      <c r="AKC13">
        <v>98.806492829999996</v>
      </c>
      <c r="AKD13">
        <v>180.58246729999999</v>
      </c>
      <c r="AKE13">
        <v>141.1388709</v>
      </c>
      <c r="AKF13">
        <v>187.7008854</v>
      </c>
      <c r="AKG13">
        <v>190.46200200000001</v>
      </c>
      <c r="AKH13">
        <v>177.5731265</v>
      </c>
      <c r="AKI13">
        <v>194.82602560000001</v>
      </c>
      <c r="AKJ13">
        <v>157.33627680000001</v>
      </c>
      <c r="AKK13">
        <v>171.50474539999999</v>
      </c>
      <c r="AKL13">
        <v>250.90276940000001</v>
      </c>
      <c r="AKM13">
        <v>88.861893940000002</v>
      </c>
      <c r="AKN13">
        <v>111.8809194</v>
      </c>
      <c r="AKO13">
        <v>166.8731574</v>
      </c>
      <c r="AKP13">
        <v>215.78173419999999</v>
      </c>
      <c r="AKQ13">
        <v>203.1642348</v>
      </c>
      <c r="AKR13">
        <v>104.0305999</v>
      </c>
      <c r="AKS13">
        <v>77.123647039999994</v>
      </c>
      <c r="AKT13">
        <v>163.10367600000001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134.17132570000001</v>
      </c>
      <c r="AME13">
        <v>132.05532410000001</v>
      </c>
      <c r="AMF13">
        <v>130.70515800000001</v>
      </c>
      <c r="AMG13">
        <v>128.366941</v>
      </c>
      <c r="AMH13">
        <v>125.55496599999999</v>
      </c>
      <c r="AMI13">
        <v>125.7051754</v>
      </c>
      <c r="AMJ13">
        <v>124.0600027</v>
      </c>
      <c r="AMK13">
        <v>121.62105680000001</v>
      </c>
      <c r="AML13">
        <v>119.5356755</v>
      </c>
      <c r="AMM13">
        <v>117.5300991</v>
      </c>
      <c r="AMN13">
        <v>114.7637086</v>
      </c>
      <c r="AMO13">
        <v>114.0297904</v>
      </c>
      <c r="AMP13">
        <v>111.89047600000001</v>
      </c>
      <c r="AMQ13">
        <v>109.39654090000001</v>
      </c>
      <c r="AMR13">
        <v>107.5365355</v>
      </c>
      <c r="AMS13">
        <v>106.5676914</v>
      </c>
      <c r="AMT13">
        <v>104.36389800000001</v>
      </c>
      <c r="AMU13">
        <v>102.8777777</v>
      </c>
      <c r="AMV13">
        <v>100.3526983</v>
      </c>
      <c r="AMW13">
        <v>98.848462699999999</v>
      </c>
      <c r="AMX13">
        <v>97.080137989999997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296.78161390000002</v>
      </c>
      <c r="ANG13">
        <v>365.18288769999998</v>
      </c>
      <c r="ANH13">
        <v>242.58164339999999</v>
      </c>
      <c r="ANI13">
        <v>195.24297200000001</v>
      </c>
      <c r="ANJ13">
        <v>271.96001530000001</v>
      </c>
      <c r="ANK13">
        <v>231.5613409</v>
      </c>
      <c r="ANL13">
        <v>211.14881220000001</v>
      </c>
      <c r="ANM13">
        <v>190.89176649999999</v>
      </c>
      <c r="ANN13">
        <v>179.0486339</v>
      </c>
      <c r="ANO13">
        <v>185.977889</v>
      </c>
      <c r="ANP13">
        <v>213.02033180000001</v>
      </c>
      <c r="ANQ13">
        <v>216.74798530000001</v>
      </c>
      <c r="ANR13">
        <v>211.79465569999999</v>
      </c>
      <c r="ANS13">
        <v>171.1597659</v>
      </c>
      <c r="ANT13">
        <v>187.210373</v>
      </c>
      <c r="ANU13">
        <v>155.77082010000001</v>
      </c>
      <c r="ANV13">
        <v>148.83036799999999</v>
      </c>
      <c r="ANW13">
        <v>148.66614799999999</v>
      </c>
      <c r="ANX13">
        <v>145.68898859999999</v>
      </c>
      <c r="ANY13">
        <v>159.6033587</v>
      </c>
      <c r="ANZ13">
        <v>144.95840250000001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89.816676139999998</v>
      </c>
      <c r="AOI13">
        <v>89.601555579999996</v>
      </c>
      <c r="AOJ13">
        <v>90.286239179999995</v>
      </c>
      <c r="AOK13">
        <v>90.915374779999993</v>
      </c>
      <c r="AOL13">
        <v>91.138313569999994</v>
      </c>
      <c r="AOM13">
        <v>91.128927630000007</v>
      </c>
      <c r="AON13">
        <v>91.208455439999994</v>
      </c>
      <c r="AOO13">
        <v>89.543851329999995</v>
      </c>
      <c r="AOP13">
        <v>88.34132649</v>
      </c>
      <c r="AOQ13">
        <v>87.537217299999995</v>
      </c>
      <c r="AOR13">
        <v>86.067108649999994</v>
      </c>
      <c r="AOS13">
        <v>85.156234679999997</v>
      </c>
      <c r="AOT13">
        <v>83.647253950000007</v>
      </c>
      <c r="AOU13">
        <v>81.727335150000002</v>
      </c>
      <c r="AOV13">
        <v>80.240670190000003</v>
      </c>
      <c r="AOW13">
        <v>78.728947419999997</v>
      </c>
      <c r="AOX13">
        <v>77.381046029999993</v>
      </c>
      <c r="AOY13">
        <v>76.324157929999998</v>
      </c>
      <c r="AOZ13">
        <v>74.720893149999995</v>
      </c>
      <c r="APA13">
        <v>73.541150930000001</v>
      </c>
      <c r="APB13">
        <v>71.691271490000005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888.64090390000001</v>
      </c>
      <c r="APK13">
        <v>781.59002269999996</v>
      </c>
      <c r="APL13">
        <v>886.91435839999997</v>
      </c>
      <c r="APM13">
        <v>735.24205319999999</v>
      </c>
      <c r="APN13">
        <v>769.66827190000004</v>
      </c>
      <c r="APO13">
        <v>813.3736126</v>
      </c>
      <c r="APP13">
        <v>746.5430983</v>
      </c>
      <c r="APQ13">
        <v>947.83299609999995</v>
      </c>
      <c r="APR13">
        <v>888.30816240000001</v>
      </c>
      <c r="APS13">
        <v>871.25854419999996</v>
      </c>
      <c r="APT13">
        <v>826.85389889999999</v>
      </c>
      <c r="APU13">
        <v>737.55597009999997</v>
      </c>
      <c r="APV13">
        <v>722.47785409999994</v>
      </c>
      <c r="APW13">
        <v>923.38359830000002</v>
      </c>
      <c r="APX13">
        <v>817.51714930000003</v>
      </c>
      <c r="APY13">
        <v>672.54531080000004</v>
      </c>
      <c r="APZ13">
        <v>789.31230930000004</v>
      </c>
      <c r="AQA13">
        <v>772.72215570000003</v>
      </c>
      <c r="AQB13">
        <v>760.40063199999997</v>
      </c>
      <c r="AQC13">
        <v>644.08064979999995</v>
      </c>
      <c r="AQD13">
        <v>702.73685390000003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71.05855468</v>
      </c>
      <c r="ARO13">
        <v>67.948411460000003</v>
      </c>
      <c r="ARP13">
        <v>65.138936340000001</v>
      </c>
      <c r="ARQ13">
        <v>63.299865799999999</v>
      </c>
      <c r="ARR13">
        <v>60.560482380000003</v>
      </c>
      <c r="ARS13">
        <v>58.804419150000001</v>
      </c>
      <c r="ART13">
        <v>56.650513099999998</v>
      </c>
      <c r="ARU13">
        <v>54.631268169999998</v>
      </c>
      <c r="ARV13">
        <v>53.197795499999998</v>
      </c>
      <c r="ARW13">
        <v>51.31423186</v>
      </c>
      <c r="ARX13">
        <v>49.515534619999997</v>
      </c>
      <c r="ARY13">
        <v>48.047090099999998</v>
      </c>
      <c r="ARZ13">
        <v>46.679510389999997</v>
      </c>
      <c r="ASA13">
        <v>45.468340660000003</v>
      </c>
      <c r="ASB13">
        <v>44.041946019999997</v>
      </c>
      <c r="ASC13">
        <v>42.660069880000002</v>
      </c>
      <c r="ASD13">
        <v>41.185496669999999</v>
      </c>
      <c r="ASE13">
        <v>40.337588580000002</v>
      </c>
      <c r="ASF13">
        <v>39.09868985</v>
      </c>
      <c r="ASG13">
        <v>37.68538435</v>
      </c>
      <c r="ASH13">
        <v>36.65312299</v>
      </c>
    </row>
    <row r="14" spans="1:1178" x14ac:dyDescent="0.25">
      <c r="A14">
        <v>10</v>
      </c>
      <c r="B14">
        <v>22400</v>
      </c>
      <c r="C14">
        <v>0</v>
      </c>
      <c r="D14">
        <v>0</v>
      </c>
      <c r="E14">
        <v>0</v>
      </c>
      <c r="F14">
        <v>240</v>
      </c>
      <c r="G14">
        <v>276</v>
      </c>
      <c r="H14">
        <v>240</v>
      </c>
      <c r="I14">
        <v>252</v>
      </c>
      <c r="J14">
        <v>281</v>
      </c>
      <c r="K14">
        <v>261</v>
      </c>
      <c r="L14">
        <v>269</v>
      </c>
      <c r="M14">
        <v>291</v>
      </c>
      <c r="N14">
        <v>295</v>
      </c>
      <c r="O14">
        <v>260</v>
      </c>
      <c r="P14">
        <v>297</v>
      </c>
      <c r="Q14">
        <v>301</v>
      </c>
      <c r="R14">
        <v>295</v>
      </c>
      <c r="S14">
        <v>292</v>
      </c>
      <c r="T14">
        <v>285</v>
      </c>
      <c r="U14">
        <v>294</v>
      </c>
      <c r="V14">
        <v>292</v>
      </c>
      <c r="W14">
        <v>293</v>
      </c>
      <c r="X14">
        <v>309</v>
      </c>
      <c r="Y14">
        <v>261</v>
      </c>
      <c r="Z14">
        <v>270</v>
      </c>
      <c r="AA14">
        <v>298</v>
      </c>
      <c r="AB14">
        <v>300</v>
      </c>
      <c r="AC14">
        <v>273</v>
      </c>
      <c r="AD14">
        <v>282</v>
      </c>
      <c r="AE14">
        <v>0</v>
      </c>
      <c r="AF14">
        <v>0</v>
      </c>
      <c r="AG14">
        <v>0</v>
      </c>
      <c r="AH14">
        <v>60</v>
      </c>
      <c r="AI14">
        <v>69</v>
      </c>
      <c r="AJ14">
        <v>60</v>
      </c>
      <c r="AK14">
        <v>58</v>
      </c>
      <c r="AL14">
        <v>73</v>
      </c>
      <c r="AM14">
        <v>73</v>
      </c>
      <c r="AN14">
        <v>70</v>
      </c>
      <c r="AO14">
        <v>75</v>
      </c>
      <c r="AP14">
        <v>95</v>
      </c>
      <c r="AQ14">
        <v>64</v>
      </c>
      <c r="AR14">
        <v>94</v>
      </c>
      <c r="AS14">
        <v>98</v>
      </c>
      <c r="AT14">
        <v>108</v>
      </c>
      <c r="AU14">
        <v>98</v>
      </c>
      <c r="AV14">
        <v>96</v>
      </c>
      <c r="AW14">
        <v>115</v>
      </c>
      <c r="AX14">
        <v>114</v>
      </c>
      <c r="AY14">
        <v>120</v>
      </c>
      <c r="AZ14">
        <v>133</v>
      </c>
      <c r="BA14">
        <v>127</v>
      </c>
      <c r="BB14">
        <v>155</v>
      </c>
      <c r="BC14">
        <v>125</v>
      </c>
      <c r="BD14">
        <v>146</v>
      </c>
      <c r="BE14">
        <v>156</v>
      </c>
      <c r="BF14">
        <v>147</v>
      </c>
      <c r="BG14">
        <v>0</v>
      </c>
      <c r="BH14">
        <v>0</v>
      </c>
      <c r="BI14">
        <v>0</v>
      </c>
      <c r="BJ14">
        <v>114</v>
      </c>
      <c r="BK14">
        <v>146</v>
      </c>
      <c r="BL14">
        <v>144</v>
      </c>
      <c r="BM14">
        <v>129</v>
      </c>
      <c r="BN14">
        <v>118</v>
      </c>
      <c r="BO14">
        <v>180</v>
      </c>
      <c r="BP14">
        <v>151</v>
      </c>
      <c r="BQ14">
        <v>135</v>
      </c>
      <c r="BR14">
        <v>145</v>
      </c>
      <c r="BS14">
        <v>177</v>
      </c>
      <c r="BT14">
        <v>149</v>
      </c>
      <c r="BU14">
        <v>168</v>
      </c>
      <c r="BV14">
        <v>161</v>
      </c>
      <c r="BW14">
        <v>187</v>
      </c>
      <c r="BX14">
        <v>202</v>
      </c>
      <c r="BY14">
        <v>160</v>
      </c>
      <c r="BZ14">
        <v>193</v>
      </c>
      <c r="CA14">
        <v>205</v>
      </c>
      <c r="CB14">
        <v>197</v>
      </c>
      <c r="CC14">
        <v>183</v>
      </c>
      <c r="CD14">
        <v>190</v>
      </c>
      <c r="CE14">
        <v>211</v>
      </c>
      <c r="CF14">
        <v>191</v>
      </c>
      <c r="CG14">
        <v>238</v>
      </c>
      <c r="CH14">
        <v>223</v>
      </c>
      <c r="CI14">
        <v>0</v>
      </c>
      <c r="CJ14">
        <v>0</v>
      </c>
      <c r="CK14">
        <v>0</v>
      </c>
      <c r="CL14">
        <v>28</v>
      </c>
      <c r="CM14">
        <v>20</v>
      </c>
      <c r="CN14">
        <v>34</v>
      </c>
      <c r="CO14">
        <v>30</v>
      </c>
      <c r="CP14">
        <v>46</v>
      </c>
      <c r="CQ14">
        <v>34</v>
      </c>
      <c r="CR14">
        <v>35</v>
      </c>
      <c r="CS14">
        <v>47</v>
      </c>
      <c r="CT14">
        <v>29</v>
      </c>
      <c r="CU14">
        <v>33</v>
      </c>
      <c r="CV14">
        <v>32</v>
      </c>
      <c r="CW14">
        <v>26</v>
      </c>
      <c r="CX14">
        <v>33</v>
      </c>
      <c r="CY14">
        <v>40</v>
      </c>
      <c r="CZ14">
        <v>39</v>
      </c>
      <c r="DA14">
        <v>24</v>
      </c>
      <c r="DB14">
        <v>36</v>
      </c>
      <c r="DC14">
        <v>29</v>
      </c>
      <c r="DD14">
        <v>44</v>
      </c>
      <c r="DE14">
        <v>40</v>
      </c>
      <c r="DF14">
        <v>42</v>
      </c>
      <c r="DG14">
        <v>32</v>
      </c>
      <c r="DH14">
        <v>29</v>
      </c>
      <c r="DI14">
        <v>40</v>
      </c>
      <c r="DJ14">
        <v>47</v>
      </c>
      <c r="DK14">
        <v>0</v>
      </c>
      <c r="DL14">
        <v>0</v>
      </c>
      <c r="DM14">
        <v>0</v>
      </c>
      <c r="DN14">
        <v>0</v>
      </c>
      <c r="DO14">
        <v>2</v>
      </c>
      <c r="DP14">
        <v>2</v>
      </c>
      <c r="DQ14">
        <v>1</v>
      </c>
      <c r="DR14">
        <v>2</v>
      </c>
      <c r="DS14">
        <v>4</v>
      </c>
      <c r="DT14">
        <v>3</v>
      </c>
      <c r="DU14">
        <v>6</v>
      </c>
      <c r="DV14">
        <v>4</v>
      </c>
      <c r="DW14">
        <v>2</v>
      </c>
      <c r="DX14">
        <v>2</v>
      </c>
      <c r="DY14">
        <v>3</v>
      </c>
      <c r="DZ14">
        <v>4</v>
      </c>
      <c r="EA14">
        <v>5</v>
      </c>
      <c r="EB14">
        <v>3</v>
      </c>
      <c r="EC14">
        <v>5</v>
      </c>
      <c r="ED14">
        <v>7</v>
      </c>
      <c r="EE14">
        <v>5</v>
      </c>
      <c r="EF14">
        <v>4</v>
      </c>
      <c r="EG14">
        <v>6</v>
      </c>
      <c r="EH14">
        <v>7</v>
      </c>
      <c r="EI14">
        <v>8</v>
      </c>
      <c r="EJ14">
        <v>8</v>
      </c>
      <c r="EK14">
        <v>5</v>
      </c>
      <c r="EL14">
        <v>6</v>
      </c>
      <c r="EM14">
        <v>0</v>
      </c>
      <c r="EN14">
        <v>0</v>
      </c>
      <c r="EO14">
        <v>0</v>
      </c>
      <c r="EP14">
        <v>5</v>
      </c>
      <c r="EQ14">
        <v>20</v>
      </c>
      <c r="ER14">
        <v>15</v>
      </c>
      <c r="ES14">
        <v>10</v>
      </c>
      <c r="ET14">
        <v>0</v>
      </c>
      <c r="EU14">
        <v>5</v>
      </c>
      <c r="EV14">
        <v>0</v>
      </c>
      <c r="EW14">
        <v>30</v>
      </c>
      <c r="EX14">
        <v>20</v>
      </c>
      <c r="EY14">
        <v>10</v>
      </c>
      <c r="EZ14">
        <v>15</v>
      </c>
      <c r="FA14">
        <v>15</v>
      </c>
      <c r="FB14">
        <v>10</v>
      </c>
      <c r="FC14">
        <v>20</v>
      </c>
      <c r="FD14">
        <v>15</v>
      </c>
      <c r="FE14">
        <v>25</v>
      </c>
      <c r="FF14">
        <v>15</v>
      </c>
      <c r="FG14">
        <v>25</v>
      </c>
      <c r="FH14">
        <v>35</v>
      </c>
      <c r="FI14">
        <v>25</v>
      </c>
      <c r="FJ14">
        <v>15</v>
      </c>
      <c r="FK14">
        <v>40</v>
      </c>
      <c r="FL14">
        <v>25</v>
      </c>
      <c r="FM14">
        <v>25</v>
      </c>
      <c r="FN14">
        <v>40</v>
      </c>
      <c r="FO14">
        <v>0</v>
      </c>
      <c r="FP14">
        <v>0</v>
      </c>
      <c r="FQ14">
        <v>6235</v>
      </c>
      <c r="FR14">
        <v>6361</v>
      </c>
      <c r="FS14">
        <v>6533</v>
      </c>
      <c r="FT14">
        <v>6694</v>
      </c>
      <c r="FU14">
        <v>6828</v>
      </c>
      <c r="FV14">
        <v>6942</v>
      </c>
      <c r="FW14">
        <v>7082</v>
      </c>
      <c r="FX14">
        <v>7150</v>
      </c>
      <c r="FY14">
        <v>7207</v>
      </c>
      <c r="FZ14">
        <v>7284</v>
      </c>
      <c r="GA14">
        <v>7342</v>
      </c>
      <c r="GB14">
        <v>7376</v>
      </c>
      <c r="GC14">
        <v>7482</v>
      </c>
      <c r="GD14">
        <v>7549</v>
      </c>
      <c r="GE14">
        <v>7625</v>
      </c>
      <c r="GF14">
        <v>7665</v>
      </c>
      <c r="GG14">
        <v>7702</v>
      </c>
      <c r="GH14">
        <v>7749</v>
      </c>
      <c r="GI14">
        <v>7811</v>
      </c>
      <c r="GJ14">
        <v>7809</v>
      </c>
      <c r="GK14">
        <v>7872</v>
      </c>
      <c r="GL14">
        <v>7903</v>
      </c>
      <c r="GM14">
        <v>7891</v>
      </c>
      <c r="GN14">
        <v>7875</v>
      </c>
      <c r="GO14">
        <v>7861</v>
      </c>
      <c r="GP14">
        <v>7904</v>
      </c>
      <c r="GQ14">
        <v>0</v>
      </c>
      <c r="GR14">
        <v>0</v>
      </c>
      <c r="GS14">
        <v>730</v>
      </c>
      <c r="GT14">
        <v>804</v>
      </c>
      <c r="GU14">
        <v>859</v>
      </c>
      <c r="GV14">
        <v>923</v>
      </c>
      <c r="GW14">
        <v>1002</v>
      </c>
      <c r="GX14">
        <v>1074</v>
      </c>
      <c r="GY14">
        <v>1154</v>
      </c>
      <c r="GZ14">
        <v>1220</v>
      </c>
      <c r="HA14">
        <v>1300</v>
      </c>
      <c r="HB14">
        <v>1342</v>
      </c>
      <c r="HC14">
        <v>1410</v>
      </c>
      <c r="HD14">
        <v>1475</v>
      </c>
      <c r="HE14">
        <v>1504</v>
      </c>
      <c r="HF14">
        <v>1577</v>
      </c>
      <c r="HG14">
        <v>1624</v>
      </c>
      <c r="HH14">
        <v>1661</v>
      </c>
      <c r="HI14">
        <v>1720</v>
      </c>
      <c r="HJ14">
        <v>1763</v>
      </c>
      <c r="HK14">
        <v>1802</v>
      </c>
      <c r="HL14">
        <v>1860</v>
      </c>
      <c r="HM14">
        <v>1896</v>
      </c>
      <c r="HN14">
        <v>1906</v>
      </c>
      <c r="HO14">
        <v>1950</v>
      </c>
      <c r="HP14">
        <v>1995</v>
      </c>
      <c r="HQ14">
        <v>2048</v>
      </c>
      <c r="HR14">
        <v>2070</v>
      </c>
      <c r="HS14">
        <v>0</v>
      </c>
      <c r="HT14">
        <v>0</v>
      </c>
      <c r="HU14">
        <v>54</v>
      </c>
      <c r="HV14">
        <v>61</v>
      </c>
      <c r="HW14">
        <v>65</v>
      </c>
      <c r="HX14">
        <v>70</v>
      </c>
      <c r="HY14">
        <v>79</v>
      </c>
      <c r="HZ14">
        <v>86</v>
      </c>
      <c r="IA14">
        <v>92</v>
      </c>
      <c r="IB14">
        <v>95</v>
      </c>
      <c r="IC14">
        <v>96</v>
      </c>
      <c r="ID14">
        <v>100</v>
      </c>
      <c r="IE14">
        <v>109</v>
      </c>
      <c r="IF14">
        <v>116</v>
      </c>
      <c r="IG14">
        <v>116</v>
      </c>
      <c r="IH14">
        <v>122</v>
      </c>
      <c r="II14">
        <v>125</v>
      </c>
      <c r="IJ14">
        <v>132</v>
      </c>
      <c r="IK14">
        <v>142</v>
      </c>
      <c r="IL14">
        <v>150</v>
      </c>
      <c r="IM14">
        <v>154</v>
      </c>
      <c r="IN14">
        <v>154</v>
      </c>
      <c r="IO14">
        <v>160</v>
      </c>
      <c r="IP14">
        <v>168</v>
      </c>
      <c r="IQ14">
        <v>165</v>
      </c>
      <c r="IR14">
        <v>173</v>
      </c>
      <c r="IS14">
        <v>173</v>
      </c>
      <c r="IT14">
        <v>178</v>
      </c>
      <c r="IU14">
        <v>0</v>
      </c>
      <c r="IV14">
        <v>0</v>
      </c>
      <c r="IW14">
        <v>5</v>
      </c>
      <c r="IX14">
        <v>3</v>
      </c>
      <c r="IY14">
        <v>1</v>
      </c>
      <c r="IZ14">
        <v>1</v>
      </c>
      <c r="JA14">
        <v>2</v>
      </c>
      <c r="JB14">
        <v>3</v>
      </c>
      <c r="JC14">
        <v>5</v>
      </c>
      <c r="JD14">
        <v>7</v>
      </c>
      <c r="JE14">
        <v>7</v>
      </c>
      <c r="JF14">
        <v>6</v>
      </c>
      <c r="JG14">
        <v>5</v>
      </c>
      <c r="JH14">
        <v>9</v>
      </c>
      <c r="JI14">
        <v>9</v>
      </c>
      <c r="JJ14">
        <v>5</v>
      </c>
      <c r="JK14">
        <v>8</v>
      </c>
      <c r="JL14">
        <v>7</v>
      </c>
      <c r="JM14">
        <v>6</v>
      </c>
      <c r="JN14">
        <v>6</v>
      </c>
      <c r="JO14">
        <v>10</v>
      </c>
      <c r="JP14">
        <v>12</v>
      </c>
      <c r="JQ14">
        <v>11</v>
      </c>
      <c r="JR14">
        <v>11</v>
      </c>
      <c r="JS14">
        <v>9</v>
      </c>
      <c r="JT14">
        <v>9</v>
      </c>
      <c r="JU14">
        <v>8</v>
      </c>
      <c r="JV14">
        <v>9</v>
      </c>
      <c r="JW14">
        <v>0</v>
      </c>
      <c r="JX14">
        <v>0</v>
      </c>
      <c r="JY14">
        <v>0</v>
      </c>
      <c r="JZ14">
        <v>7</v>
      </c>
      <c r="KA14">
        <v>14</v>
      </c>
      <c r="KB14">
        <v>19</v>
      </c>
      <c r="KC14">
        <v>22</v>
      </c>
      <c r="KD14">
        <v>26</v>
      </c>
      <c r="KE14">
        <v>29</v>
      </c>
      <c r="KF14">
        <v>40</v>
      </c>
      <c r="KG14">
        <v>50</v>
      </c>
      <c r="KH14">
        <v>59</v>
      </c>
      <c r="KI14">
        <v>70</v>
      </c>
      <c r="KJ14">
        <v>76</v>
      </c>
      <c r="KK14">
        <v>91</v>
      </c>
      <c r="KL14">
        <v>108</v>
      </c>
      <c r="KM14">
        <v>118</v>
      </c>
      <c r="KN14">
        <v>132</v>
      </c>
      <c r="KO14">
        <v>139</v>
      </c>
      <c r="KP14">
        <v>152</v>
      </c>
      <c r="KQ14">
        <v>159</v>
      </c>
      <c r="KR14">
        <v>169</v>
      </c>
      <c r="KS14">
        <v>182</v>
      </c>
      <c r="KT14">
        <v>202</v>
      </c>
      <c r="KU14">
        <v>221</v>
      </c>
      <c r="KV14">
        <v>237</v>
      </c>
      <c r="KW14">
        <v>251</v>
      </c>
      <c r="KX14">
        <v>264</v>
      </c>
      <c r="KY14">
        <v>0</v>
      </c>
      <c r="KZ14">
        <v>0</v>
      </c>
      <c r="LA14">
        <v>0</v>
      </c>
      <c r="LB14">
        <v>258</v>
      </c>
      <c r="LC14">
        <v>473</v>
      </c>
      <c r="LD14">
        <v>673</v>
      </c>
      <c r="LE14">
        <v>863</v>
      </c>
      <c r="LF14">
        <v>1044</v>
      </c>
      <c r="LG14">
        <v>1232</v>
      </c>
      <c r="LH14">
        <v>1444</v>
      </c>
      <c r="LI14">
        <v>1662</v>
      </c>
      <c r="LJ14">
        <v>1853</v>
      </c>
      <c r="LK14">
        <v>2055</v>
      </c>
      <c r="LL14">
        <v>2251</v>
      </c>
      <c r="LM14">
        <v>2456</v>
      </c>
      <c r="LN14">
        <v>2655</v>
      </c>
      <c r="LO14">
        <v>2876</v>
      </c>
      <c r="LP14">
        <v>3104</v>
      </c>
      <c r="LQ14">
        <v>3317</v>
      </c>
      <c r="LR14">
        <v>3528</v>
      </c>
      <c r="LS14">
        <v>3714</v>
      </c>
      <c r="LT14">
        <v>3934</v>
      </c>
      <c r="LU14">
        <v>4140</v>
      </c>
      <c r="LV14">
        <v>4342</v>
      </c>
      <c r="LW14">
        <v>4533</v>
      </c>
      <c r="LX14">
        <v>4741</v>
      </c>
      <c r="LY14">
        <v>4963</v>
      </c>
      <c r="LZ14">
        <v>5178</v>
      </c>
      <c r="MA14">
        <v>0</v>
      </c>
      <c r="MB14">
        <v>0</v>
      </c>
      <c r="MC14">
        <v>1419</v>
      </c>
      <c r="MD14">
        <v>1428</v>
      </c>
      <c r="ME14">
        <v>1407</v>
      </c>
      <c r="MF14">
        <v>1413</v>
      </c>
      <c r="MG14">
        <v>1414</v>
      </c>
      <c r="MH14">
        <v>1401</v>
      </c>
      <c r="MI14">
        <v>1409</v>
      </c>
      <c r="MJ14">
        <v>1414</v>
      </c>
      <c r="MK14">
        <v>1406</v>
      </c>
      <c r="ML14">
        <v>1407</v>
      </c>
      <c r="MM14">
        <v>1385</v>
      </c>
      <c r="MN14">
        <v>1362</v>
      </c>
      <c r="MO14">
        <v>1366</v>
      </c>
      <c r="MP14">
        <v>1359</v>
      </c>
      <c r="MQ14">
        <v>1371</v>
      </c>
      <c r="MR14">
        <v>1364</v>
      </c>
      <c r="MS14">
        <v>1377</v>
      </c>
      <c r="MT14">
        <v>1372</v>
      </c>
      <c r="MU14">
        <v>1384</v>
      </c>
      <c r="MV14">
        <v>1419</v>
      </c>
      <c r="MW14">
        <v>1416</v>
      </c>
      <c r="MX14">
        <v>1398</v>
      </c>
      <c r="MY14">
        <v>1390</v>
      </c>
      <c r="MZ14">
        <v>1400</v>
      </c>
      <c r="NA14">
        <v>1359</v>
      </c>
      <c r="NB14">
        <v>1365</v>
      </c>
      <c r="NC14">
        <v>0</v>
      </c>
      <c r="ND14">
        <v>0</v>
      </c>
      <c r="NE14">
        <v>0</v>
      </c>
      <c r="NF14">
        <v>51</v>
      </c>
      <c r="NG14">
        <v>91</v>
      </c>
      <c r="NH14">
        <v>126</v>
      </c>
      <c r="NI14">
        <v>168</v>
      </c>
      <c r="NJ14">
        <v>209</v>
      </c>
      <c r="NK14">
        <v>242</v>
      </c>
      <c r="NL14">
        <v>273</v>
      </c>
      <c r="NM14">
        <v>310</v>
      </c>
      <c r="NN14">
        <v>354</v>
      </c>
      <c r="NO14">
        <v>396</v>
      </c>
      <c r="NP14">
        <v>443</v>
      </c>
      <c r="NQ14">
        <v>479</v>
      </c>
      <c r="NR14">
        <v>510</v>
      </c>
      <c r="NS14">
        <v>547</v>
      </c>
      <c r="NT14">
        <v>576</v>
      </c>
      <c r="NU14">
        <v>612</v>
      </c>
      <c r="NV14">
        <v>651</v>
      </c>
      <c r="NW14">
        <v>686</v>
      </c>
      <c r="NX14">
        <v>726</v>
      </c>
      <c r="NY14">
        <v>762</v>
      </c>
      <c r="NZ14">
        <v>800</v>
      </c>
      <c r="OA14">
        <v>842</v>
      </c>
      <c r="OB14">
        <v>878</v>
      </c>
      <c r="OC14">
        <v>918</v>
      </c>
      <c r="OD14">
        <v>950</v>
      </c>
      <c r="OE14">
        <v>0</v>
      </c>
      <c r="OF14">
        <v>0</v>
      </c>
      <c r="OG14">
        <v>2100</v>
      </c>
      <c r="OH14">
        <v>2198</v>
      </c>
      <c r="OI14">
        <v>2338</v>
      </c>
      <c r="OJ14">
        <v>2438</v>
      </c>
      <c r="OK14">
        <v>2574</v>
      </c>
      <c r="OL14">
        <v>2647</v>
      </c>
      <c r="OM14">
        <v>2767</v>
      </c>
      <c r="ON14">
        <v>2858</v>
      </c>
      <c r="OO14">
        <v>2927</v>
      </c>
      <c r="OP14">
        <v>3001</v>
      </c>
      <c r="OQ14">
        <v>3080</v>
      </c>
      <c r="OR14">
        <v>3164</v>
      </c>
      <c r="OS14">
        <v>3252</v>
      </c>
      <c r="OT14">
        <v>3323</v>
      </c>
      <c r="OU14">
        <v>3379</v>
      </c>
      <c r="OV14">
        <v>3444</v>
      </c>
      <c r="OW14">
        <v>3532</v>
      </c>
      <c r="OX14">
        <v>3584</v>
      </c>
      <c r="OY14">
        <v>3654</v>
      </c>
      <c r="OZ14">
        <v>3705</v>
      </c>
      <c r="PA14">
        <v>3756</v>
      </c>
      <c r="PB14">
        <v>3774</v>
      </c>
      <c r="PC14">
        <v>3827</v>
      </c>
      <c r="PD14">
        <v>3843</v>
      </c>
      <c r="PE14">
        <v>3834</v>
      </c>
      <c r="PF14">
        <v>3886</v>
      </c>
      <c r="PG14">
        <v>0</v>
      </c>
      <c r="PH14">
        <v>0</v>
      </c>
      <c r="PI14">
        <v>0</v>
      </c>
      <c r="PJ14">
        <v>64</v>
      </c>
      <c r="PK14">
        <v>131</v>
      </c>
      <c r="PL14">
        <v>204</v>
      </c>
      <c r="PM14">
        <v>275</v>
      </c>
      <c r="PN14">
        <v>367</v>
      </c>
      <c r="PO14">
        <v>446</v>
      </c>
      <c r="PP14">
        <v>525</v>
      </c>
      <c r="PQ14">
        <v>612</v>
      </c>
      <c r="PR14">
        <v>711</v>
      </c>
      <c r="PS14">
        <v>809</v>
      </c>
      <c r="PT14">
        <v>917</v>
      </c>
      <c r="PU14">
        <v>1017</v>
      </c>
      <c r="PV14">
        <v>1114</v>
      </c>
      <c r="PW14">
        <v>1227</v>
      </c>
      <c r="PX14">
        <v>1334</v>
      </c>
      <c r="PY14">
        <v>1443</v>
      </c>
      <c r="PZ14">
        <v>1551</v>
      </c>
      <c r="QA14">
        <v>1654</v>
      </c>
      <c r="QB14">
        <v>1772</v>
      </c>
      <c r="QC14">
        <v>1878</v>
      </c>
      <c r="QD14">
        <v>2020</v>
      </c>
      <c r="QE14">
        <v>2147</v>
      </c>
      <c r="QF14">
        <v>2270</v>
      </c>
      <c r="QG14">
        <v>2407</v>
      </c>
      <c r="QH14">
        <v>2529</v>
      </c>
      <c r="QI14">
        <v>0</v>
      </c>
      <c r="QJ14">
        <v>0</v>
      </c>
      <c r="QK14">
        <v>7546</v>
      </c>
      <c r="QL14">
        <v>7775</v>
      </c>
      <c r="QM14">
        <v>8017</v>
      </c>
      <c r="QN14">
        <v>8280</v>
      </c>
      <c r="QO14">
        <v>8498</v>
      </c>
      <c r="QP14">
        <v>8788</v>
      </c>
      <c r="QQ14">
        <v>8960</v>
      </c>
      <c r="QR14">
        <v>9052</v>
      </c>
      <c r="QS14">
        <v>9144</v>
      </c>
      <c r="QT14">
        <v>9259</v>
      </c>
      <c r="QU14">
        <v>9333</v>
      </c>
      <c r="QV14">
        <v>9454</v>
      </c>
      <c r="QW14">
        <v>9553</v>
      </c>
      <c r="QX14">
        <v>9623</v>
      </c>
      <c r="QY14">
        <v>9747</v>
      </c>
      <c r="QZ14">
        <v>9842</v>
      </c>
      <c r="RA14">
        <v>9873</v>
      </c>
      <c r="RB14">
        <v>9924</v>
      </c>
      <c r="RC14">
        <v>9981</v>
      </c>
      <c r="RD14">
        <v>10039</v>
      </c>
      <c r="RE14">
        <v>10045</v>
      </c>
      <c r="RF14">
        <v>10033</v>
      </c>
      <c r="RG14">
        <v>10035</v>
      </c>
      <c r="RH14">
        <v>10077</v>
      </c>
      <c r="RI14">
        <v>10075</v>
      </c>
      <c r="RJ14">
        <v>10079</v>
      </c>
      <c r="RK14">
        <v>0</v>
      </c>
      <c r="RL14">
        <v>0</v>
      </c>
      <c r="RM14">
        <v>8493</v>
      </c>
      <c r="RN14">
        <v>8318</v>
      </c>
      <c r="RO14">
        <v>8162</v>
      </c>
      <c r="RP14">
        <v>8007</v>
      </c>
      <c r="RQ14">
        <v>7870</v>
      </c>
      <c r="RR14">
        <v>7746</v>
      </c>
      <c r="RS14">
        <v>7631</v>
      </c>
      <c r="RT14">
        <v>7520</v>
      </c>
      <c r="RU14">
        <v>7405</v>
      </c>
      <c r="RV14">
        <v>7324</v>
      </c>
      <c r="RW14">
        <v>7284</v>
      </c>
      <c r="RX14">
        <v>7211</v>
      </c>
      <c r="RY14">
        <v>7143</v>
      </c>
      <c r="RZ14">
        <v>7103</v>
      </c>
      <c r="SA14">
        <v>6962</v>
      </c>
      <c r="SB14">
        <v>6899</v>
      </c>
      <c r="SC14">
        <v>6856</v>
      </c>
      <c r="SD14">
        <v>6802</v>
      </c>
      <c r="SE14">
        <v>6789</v>
      </c>
      <c r="SF14">
        <v>6700</v>
      </c>
      <c r="SG14">
        <v>6682</v>
      </c>
      <c r="SH14">
        <v>6676</v>
      </c>
      <c r="SI14">
        <v>6630</v>
      </c>
      <c r="SJ14">
        <v>6561</v>
      </c>
      <c r="SK14">
        <v>6546</v>
      </c>
      <c r="SL14">
        <v>6529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973857.17279999994</v>
      </c>
      <c r="SU14">
        <v>964560.23939999996</v>
      </c>
      <c r="SV14">
        <v>945458.02049999998</v>
      </c>
      <c r="SW14">
        <v>925238.09539999999</v>
      </c>
      <c r="SX14">
        <v>907886.78839999996</v>
      </c>
      <c r="SY14">
        <v>888462.11679999996</v>
      </c>
      <c r="SZ14">
        <v>866579.11439999996</v>
      </c>
      <c r="TA14">
        <v>853429.77139999997</v>
      </c>
      <c r="TB14">
        <v>835992.31610000005</v>
      </c>
      <c r="TC14">
        <v>819814.28910000005</v>
      </c>
      <c r="TD14">
        <v>800111.60609999998</v>
      </c>
      <c r="TE14">
        <v>780557.13970000006</v>
      </c>
      <c r="TF14">
        <v>762446.93409999995</v>
      </c>
      <c r="TG14">
        <v>746162.424</v>
      </c>
      <c r="TH14">
        <v>724244.04830000002</v>
      </c>
      <c r="TI14">
        <v>708822.30090000003</v>
      </c>
      <c r="TJ14">
        <v>690887.03780000005</v>
      </c>
      <c r="TK14">
        <v>669745.6189</v>
      </c>
      <c r="TL14">
        <v>648920.02430000005</v>
      </c>
      <c r="TM14">
        <v>628899.40650000004</v>
      </c>
      <c r="TN14">
        <v>613921.85690000001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201648.75959999999</v>
      </c>
      <c r="TW14">
        <v>210358.39939999999</v>
      </c>
      <c r="TX14">
        <v>215911.9376</v>
      </c>
      <c r="TY14">
        <v>223369.02660000001</v>
      </c>
      <c r="TZ14">
        <v>223869.48</v>
      </c>
      <c r="UA14">
        <v>228362.22330000001</v>
      </c>
      <c r="UB14">
        <v>231931.6115</v>
      </c>
      <c r="UC14">
        <v>229603.51730000001</v>
      </c>
      <c r="UD14">
        <v>233735.764</v>
      </c>
      <c r="UE14">
        <v>233691.15549999999</v>
      </c>
      <c r="UF14">
        <v>232053.7862</v>
      </c>
      <c r="UG14">
        <v>233297.58790000001</v>
      </c>
      <c r="UH14">
        <v>232165.0753</v>
      </c>
      <c r="UI14">
        <v>230389.21179999999</v>
      </c>
      <c r="UJ14">
        <v>230878.27650000001</v>
      </c>
      <c r="UK14">
        <v>228492.12460000001</v>
      </c>
      <c r="UL14">
        <v>223007.04060000001</v>
      </c>
      <c r="UM14">
        <v>221509.86110000001</v>
      </c>
      <c r="UN14">
        <v>220020.99720000001</v>
      </c>
      <c r="UO14">
        <v>219287.5404</v>
      </c>
      <c r="UP14">
        <v>215187.54199999999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281359.01510000002</v>
      </c>
      <c r="UY14">
        <v>292222.05219999998</v>
      </c>
      <c r="UZ14">
        <v>292962.16720000003</v>
      </c>
      <c r="VA14">
        <v>287423.28100000002</v>
      </c>
      <c r="VB14">
        <v>290678.88449999999</v>
      </c>
      <c r="VC14">
        <v>307611.63510000001</v>
      </c>
      <c r="VD14">
        <v>317831.5638</v>
      </c>
      <c r="VE14">
        <v>308574.33380000002</v>
      </c>
      <c r="VF14">
        <v>315082.59730000002</v>
      </c>
      <c r="VG14">
        <v>313427.69900000002</v>
      </c>
      <c r="VH14">
        <v>321339.46620000002</v>
      </c>
      <c r="VI14">
        <v>335614.91759999999</v>
      </c>
      <c r="VJ14">
        <v>344196.89350000001</v>
      </c>
      <c r="VK14">
        <v>343082.9877</v>
      </c>
      <c r="VL14">
        <v>333090.27929999999</v>
      </c>
      <c r="VM14">
        <v>335988.17729999998</v>
      </c>
      <c r="VN14">
        <v>342512.21960000001</v>
      </c>
      <c r="VO14">
        <v>326597.9903</v>
      </c>
      <c r="VP14">
        <v>332459.26640000002</v>
      </c>
      <c r="VQ14">
        <v>322775.98680000001</v>
      </c>
      <c r="VR14">
        <v>322431.81800000003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139260.99160000001</v>
      </c>
      <c r="WA14">
        <v>225341.41039999999</v>
      </c>
      <c r="WB14">
        <v>306289.29570000002</v>
      </c>
      <c r="WC14">
        <v>297368.24819999997</v>
      </c>
      <c r="WD14">
        <v>247463.1747</v>
      </c>
      <c r="WE14">
        <v>200212.92449999999</v>
      </c>
      <c r="WF14">
        <v>349886.66409999999</v>
      </c>
      <c r="WG14">
        <v>339695.7904</v>
      </c>
      <c r="WH14">
        <v>183223.18789999999</v>
      </c>
      <c r="WI14">
        <v>284618.54440000001</v>
      </c>
      <c r="WJ14">
        <v>241787.59839999999</v>
      </c>
      <c r="WK14">
        <v>201210.20670000001</v>
      </c>
      <c r="WL14">
        <v>195349.71520000001</v>
      </c>
      <c r="WM14">
        <v>316099.8628</v>
      </c>
      <c r="WN14">
        <v>368271.68489999999</v>
      </c>
      <c r="WO14">
        <v>327749.88130000001</v>
      </c>
      <c r="WP14">
        <v>318203.7683</v>
      </c>
      <c r="WQ14">
        <v>252765.57060000001</v>
      </c>
      <c r="WR14">
        <v>245403.46660000001</v>
      </c>
      <c r="WS14">
        <v>211782.92689999999</v>
      </c>
      <c r="WT14">
        <v>231316.30369999999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21100000</v>
      </c>
      <c r="ZG14">
        <v>20600000</v>
      </c>
      <c r="ZH14">
        <v>20100000</v>
      </c>
      <c r="ZI14">
        <v>19400000</v>
      </c>
      <c r="ZJ14">
        <v>18900000</v>
      </c>
      <c r="ZK14">
        <v>18000000</v>
      </c>
      <c r="ZL14">
        <v>17200000</v>
      </c>
      <c r="ZM14">
        <v>16800000</v>
      </c>
      <c r="ZN14">
        <v>16200000</v>
      </c>
      <c r="ZO14">
        <v>15800000</v>
      </c>
      <c r="ZP14">
        <v>15300000</v>
      </c>
      <c r="ZQ14">
        <v>15000000</v>
      </c>
      <c r="ZR14">
        <v>14500000</v>
      </c>
      <c r="ZS14">
        <v>14200000</v>
      </c>
      <c r="ZT14">
        <v>14100000</v>
      </c>
      <c r="ZU14">
        <v>13700000</v>
      </c>
      <c r="ZV14">
        <v>13100000</v>
      </c>
      <c r="ZW14">
        <v>12700000</v>
      </c>
      <c r="ZX14">
        <v>12400000</v>
      </c>
      <c r="ZY14">
        <v>11700000</v>
      </c>
      <c r="ZZ14">
        <v>11400000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9300000</v>
      </c>
      <c r="ABK14">
        <v>9440000</v>
      </c>
      <c r="ABL14">
        <v>9470000</v>
      </c>
      <c r="ABM14">
        <v>9410000</v>
      </c>
      <c r="ABN14">
        <v>9370000</v>
      </c>
      <c r="ABO14">
        <v>9340000</v>
      </c>
      <c r="ABP14">
        <v>9310000</v>
      </c>
      <c r="ABQ14">
        <v>9290000</v>
      </c>
      <c r="ABR14">
        <v>9220000</v>
      </c>
      <c r="ABS14">
        <v>9100000</v>
      </c>
      <c r="ABT14">
        <v>9010000</v>
      </c>
      <c r="ABU14">
        <v>8970000</v>
      </c>
      <c r="ABV14">
        <v>8830000</v>
      </c>
      <c r="ABW14">
        <v>8740000</v>
      </c>
      <c r="ABX14">
        <v>8610000</v>
      </c>
      <c r="ABY14">
        <v>8470000</v>
      </c>
      <c r="ABZ14">
        <v>8270000</v>
      </c>
      <c r="ACA14">
        <v>8140000</v>
      </c>
      <c r="ACB14">
        <v>7930000</v>
      </c>
      <c r="ACC14">
        <v>7680000</v>
      </c>
      <c r="ACD14">
        <v>7560000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2040000</v>
      </c>
      <c r="ADO14">
        <v>2020000</v>
      </c>
      <c r="ADP14">
        <v>1980000</v>
      </c>
      <c r="ADQ14">
        <v>1940000</v>
      </c>
      <c r="ADR14">
        <v>1910000</v>
      </c>
      <c r="ADS14">
        <v>1870000</v>
      </c>
      <c r="ADT14">
        <v>1840000</v>
      </c>
      <c r="ADU14">
        <v>1800000</v>
      </c>
      <c r="ADV14">
        <v>1760000</v>
      </c>
      <c r="ADW14">
        <v>1740000</v>
      </c>
      <c r="ADX14">
        <v>1700000</v>
      </c>
      <c r="ADY14">
        <v>1660000</v>
      </c>
      <c r="ADZ14">
        <v>1620000</v>
      </c>
      <c r="AEA14">
        <v>1580000</v>
      </c>
      <c r="AEB14">
        <v>1540000</v>
      </c>
      <c r="AEC14">
        <v>1500000</v>
      </c>
      <c r="AED14">
        <v>1450000</v>
      </c>
      <c r="AEE14">
        <v>1410000</v>
      </c>
      <c r="AEF14">
        <v>1370000</v>
      </c>
      <c r="AEG14">
        <v>1330000</v>
      </c>
      <c r="AEH14">
        <v>1300000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6070000</v>
      </c>
      <c r="AEQ14">
        <v>5810000</v>
      </c>
      <c r="AER14">
        <v>5560000</v>
      </c>
      <c r="AES14">
        <v>5310000</v>
      </c>
      <c r="AET14">
        <v>5100000</v>
      </c>
      <c r="AEU14">
        <v>4930000</v>
      </c>
      <c r="AEV14">
        <v>4740000</v>
      </c>
      <c r="AEW14">
        <v>4550000</v>
      </c>
      <c r="AEX14">
        <v>4400000</v>
      </c>
      <c r="AEY14">
        <v>4180000</v>
      </c>
      <c r="AEZ14">
        <v>4030000</v>
      </c>
      <c r="AFA14">
        <v>3880000</v>
      </c>
      <c r="AFB14">
        <v>3740000</v>
      </c>
      <c r="AFC14">
        <v>3630000</v>
      </c>
      <c r="AFD14">
        <v>3470000</v>
      </c>
      <c r="AFE14">
        <v>3360000</v>
      </c>
      <c r="AFF14">
        <v>3260000</v>
      </c>
      <c r="AFG14">
        <v>3150000</v>
      </c>
      <c r="AFH14">
        <v>3020000</v>
      </c>
      <c r="AFI14">
        <v>2930000</v>
      </c>
      <c r="AFJ14">
        <v>2840000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186.58011010000001</v>
      </c>
      <c r="AGU14">
        <v>194.63890280000001</v>
      </c>
      <c r="AGV14">
        <v>199.77744050000001</v>
      </c>
      <c r="AGW14">
        <v>206.67728210000001</v>
      </c>
      <c r="AGX14">
        <v>207.14033800000001</v>
      </c>
      <c r="AGY14">
        <v>211.29735109999999</v>
      </c>
      <c r="AGZ14">
        <v>214.60000890000001</v>
      </c>
      <c r="AHA14">
        <v>212.44588669999999</v>
      </c>
      <c r="AHB14">
        <v>216.26934220000001</v>
      </c>
      <c r="AHC14">
        <v>216.2280671</v>
      </c>
      <c r="AHD14">
        <v>214.71305390000001</v>
      </c>
      <c r="AHE14">
        <v>215.86390969999999</v>
      </c>
      <c r="AHF14">
        <v>214.81602670000001</v>
      </c>
      <c r="AHG14">
        <v>213.1728684</v>
      </c>
      <c r="AHH14">
        <v>213.62538670000001</v>
      </c>
      <c r="AHI14">
        <v>211.4175453</v>
      </c>
      <c r="AHJ14">
        <v>206.3423463</v>
      </c>
      <c r="AHK14">
        <v>204.95704689999999</v>
      </c>
      <c r="AHL14">
        <v>203.5794416</v>
      </c>
      <c r="AHM14">
        <v>202.90079399999999</v>
      </c>
      <c r="AHN14">
        <v>199.10717700000001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18.24020492</v>
      </c>
      <c r="AHW14">
        <v>18.94444404</v>
      </c>
      <c r="AHX14">
        <v>18.9924249</v>
      </c>
      <c r="AHY14">
        <v>18.633344820000001</v>
      </c>
      <c r="AHZ14">
        <v>18.844402120000002</v>
      </c>
      <c r="AIA14">
        <v>19.942134280000001</v>
      </c>
      <c r="AIB14">
        <v>20.604681360000001</v>
      </c>
      <c r="AIC14">
        <v>20.004545010000001</v>
      </c>
      <c r="AID14">
        <v>20.426468790000001</v>
      </c>
      <c r="AIE14">
        <v>20.319183509999998</v>
      </c>
      <c r="AIF14">
        <v>20.83209493</v>
      </c>
      <c r="AIG14">
        <v>21.75755723</v>
      </c>
      <c r="AIH14">
        <v>22.313917570000001</v>
      </c>
      <c r="AII14">
        <v>22.241704250000002</v>
      </c>
      <c r="AIJ14">
        <v>21.59388762</v>
      </c>
      <c r="AIK14">
        <v>21.781755260000001</v>
      </c>
      <c r="AIL14">
        <v>22.204701960000001</v>
      </c>
      <c r="AIM14">
        <v>21.172999440000002</v>
      </c>
      <c r="AIN14">
        <v>21.55297972</v>
      </c>
      <c r="AIO14">
        <v>20.925223030000002</v>
      </c>
      <c r="AIP14">
        <v>20.902910930000001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0.64824791199999998</v>
      </c>
      <c r="AIY14">
        <v>1.048944841</v>
      </c>
      <c r="AIZ14">
        <v>1.42575027</v>
      </c>
      <c r="AJA14">
        <v>1.3842235629999999</v>
      </c>
      <c r="AJB14">
        <v>1.151919747</v>
      </c>
      <c r="AJC14">
        <v>0.93197390499999999</v>
      </c>
      <c r="AJD14">
        <v>1.6286922619999999</v>
      </c>
      <c r="AJE14">
        <v>1.581254623</v>
      </c>
      <c r="AJF14">
        <v>0.85288814599999996</v>
      </c>
      <c r="AJG14">
        <v>1.32487479</v>
      </c>
      <c r="AJH14">
        <v>1.1255004289999999</v>
      </c>
      <c r="AJI14">
        <v>0.93661616800000003</v>
      </c>
      <c r="AJJ14">
        <v>0.90933608600000004</v>
      </c>
      <c r="AJK14">
        <v>1.4714176139999999</v>
      </c>
      <c r="AJL14">
        <v>1.7142729480000001</v>
      </c>
      <c r="AJM14">
        <v>1.525647446</v>
      </c>
      <c r="AJN14">
        <v>1.4812111130000001</v>
      </c>
      <c r="AJO14">
        <v>1.1766019430000001</v>
      </c>
      <c r="AJP14">
        <v>1.1423319830000001</v>
      </c>
      <c r="AJQ14">
        <v>0.98583126899999995</v>
      </c>
      <c r="AJR14">
        <v>1.076757454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78.030949480000004</v>
      </c>
      <c r="AKA14">
        <v>52.495075409999998</v>
      </c>
      <c r="AKB14">
        <v>177.7214051</v>
      </c>
      <c r="AKC14">
        <v>133.96698459999999</v>
      </c>
      <c r="AKD14">
        <v>155.87427030000001</v>
      </c>
      <c r="AKE14">
        <v>182.5379949</v>
      </c>
      <c r="AKF14">
        <v>73.548205780000004</v>
      </c>
      <c r="AKG14">
        <v>214.14349490000001</v>
      </c>
      <c r="AKH14">
        <v>179.35347770000001</v>
      </c>
      <c r="AKI14">
        <v>86.87523066</v>
      </c>
      <c r="AKJ14">
        <v>167.23990029999999</v>
      </c>
      <c r="AKK14">
        <v>89.299446450000005</v>
      </c>
      <c r="AKL14">
        <v>172.39702399999999</v>
      </c>
      <c r="AKM14">
        <v>95.829177110000003</v>
      </c>
      <c r="AKN14">
        <v>104.48088009999999</v>
      </c>
      <c r="AKO14">
        <v>150.71763350000001</v>
      </c>
      <c r="AKP14">
        <v>205.48037679999999</v>
      </c>
      <c r="AKQ14">
        <v>162.5495334</v>
      </c>
      <c r="AKR14">
        <v>106.7657694</v>
      </c>
      <c r="AKS14">
        <v>89.360845010000006</v>
      </c>
      <c r="AKT14">
        <v>116.83278850000001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77.971879700000002</v>
      </c>
      <c r="AME14">
        <v>76.133121619999997</v>
      </c>
      <c r="AMF14">
        <v>74.177950330000002</v>
      </c>
      <c r="AMG14">
        <v>71.609973879999998</v>
      </c>
      <c r="AMH14">
        <v>69.573694739999993</v>
      </c>
      <c r="AMI14">
        <v>66.491100130000007</v>
      </c>
      <c r="AMJ14">
        <v>63.482442519999999</v>
      </c>
      <c r="AMK14">
        <v>61.814447970000003</v>
      </c>
      <c r="AML14">
        <v>59.706488219999997</v>
      </c>
      <c r="AMM14">
        <v>58.479318280000001</v>
      </c>
      <c r="AMN14">
        <v>56.486152220000001</v>
      </c>
      <c r="AMO14">
        <v>55.363601920000001</v>
      </c>
      <c r="AMP14">
        <v>53.555895280000001</v>
      </c>
      <c r="AMQ14">
        <v>52.450790470000001</v>
      </c>
      <c r="AMR14">
        <v>52.210892639999997</v>
      </c>
      <c r="AMS14">
        <v>50.583019620000002</v>
      </c>
      <c r="AMT14">
        <v>48.485451580000003</v>
      </c>
      <c r="AMU14">
        <v>46.803879119999998</v>
      </c>
      <c r="AMV14">
        <v>45.767570560000003</v>
      </c>
      <c r="AMW14">
        <v>43.133237440000002</v>
      </c>
      <c r="AMX14">
        <v>42.061816659999998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298.47936779999998</v>
      </c>
      <c r="ANG14">
        <v>218.63435140000001</v>
      </c>
      <c r="ANH14">
        <v>224.04520819999999</v>
      </c>
      <c r="ANI14">
        <v>227.04826410000001</v>
      </c>
      <c r="ANJ14">
        <v>264.36855379999997</v>
      </c>
      <c r="ANK14">
        <v>277.95586589999999</v>
      </c>
      <c r="ANL14">
        <v>255.38142339999999</v>
      </c>
      <c r="ANM14">
        <v>218.9729279</v>
      </c>
      <c r="ANN14">
        <v>147.044016</v>
      </c>
      <c r="ANO14">
        <v>157.37052800000001</v>
      </c>
      <c r="ANP14">
        <v>138.17153010000001</v>
      </c>
      <c r="ANQ14">
        <v>176.65497049999999</v>
      </c>
      <c r="ANR14">
        <v>168.29435140000001</v>
      </c>
      <c r="ANS14">
        <v>146.03496240000001</v>
      </c>
      <c r="ANT14">
        <v>156.63957110000001</v>
      </c>
      <c r="ANU14">
        <v>127.54088849999999</v>
      </c>
      <c r="ANV14">
        <v>155.0206901</v>
      </c>
      <c r="ANW14">
        <v>156.25464700000001</v>
      </c>
      <c r="ANX14">
        <v>86.617591009999998</v>
      </c>
      <c r="ANY14">
        <v>139.4274605</v>
      </c>
      <c r="ANZ14">
        <v>114.92452590000001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88.128932550000002</v>
      </c>
      <c r="AOI14">
        <v>89.440970489999998</v>
      </c>
      <c r="AOJ14">
        <v>89.691718159999994</v>
      </c>
      <c r="AOK14">
        <v>89.181673329999995</v>
      </c>
      <c r="AOL14">
        <v>88.773157069999996</v>
      </c>
      <c r="AOM14">
        <v>88.456379839999997</v>
      </c>
      <c r="AON14">
        <v>88.222161709999995</v>
      </c>
      <c r="AOO14">
        <v>88.03483052</v>
      </c>
      <c r="AOP14">
        <v>87.336767159999994</v>
      </c>
      <c r="AOQ14">
        <v>86.221929610000004</v>
      </c>
      <c r="AOR14">
        <v>85.320907129999995</v>
      </c>
      <c r="AOS14">
        <v>84.952427180000001</v>
      </c>
      <c r="AOT14">
        <v>83.692371280000003</v>
      </c>
      <c r="AOU14">
        <v>82.841735830000005</v>
      </c>
      <c r="AOV14">
        <v>81.551440170000006</v>
      </c>
      <c r="AOW14">
        <v>80.266029709999998</v>
      </c>
      <c r="AOX14">
        <v>78.301641939999996</v>
      </c>
      <c r="AOY14">
        <v>77.088609259999998</v>
      </c>
      <c r="AOZ14">
        <v>75.156216409999999</v>
      </c>
      <c r="APA14">
        <v>72.796317020000004</v>
      </c>
      <c r="APB14">
        <v>71.634605030000003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997.14983859999995</v>
      </c>
      <c r="APK14">
        <v>752.08342100000004</v>
      </c>
      <c r="APL14">
        <v>831.81305299999997</v>
      </c>
      <c r="APM14">
        <v>804.69314940000004</v>
      </c>
      <c r="APN14">
        <v>934.226134</v>
      </c>
      <c r="APO14">
        <v>921.56436369999994</v>
      </c>
      <c r="APP14">
        <v>937.68220440000005</v>
      </c>
      <c r="APQ14">
        <v>848.01232540000001</v>
      </c>
      <c r="APR14">
        <v>833.55569739999999</v>
      </c>
      <c r="APS14">
        <v>880.07816449999996</v>
      </c>
      <c r="APT14">
        <v>841.95140570000001</v>
      </c>
      <c r="APU14">
        <v>779.92657799999995</v>
      </c>
      <c r="APV14">
        <v>713.87657409999997</v>
      </c>
      <c r="APW14">
        <v>783.76285089999999</v>
      </c>
      <c r="APX14">
        <v>779.6627436</v>
      </c>
      <c r="APY14">
        <v>698.26382980000005</v>
      </c>
      <c r="APZ14">
        <v>933.90657729999998</v>
      </c>
      <c r="AQA14">
        <v>665.38630479999995</v>
      </c>
      <c r="AQB14">
        <v>708.0207997</v>
      </c>
      <c r="AQC14">
        <v>765.71437309999999</v>
      </c>
      <c r="AQD14">
        <v>623.08624780000002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104.4029429</v>
      </c>
      <c r="ARO14">
        <v>99.857221289999998</v>
      </c>
      <c r="ARP14">
        <v>95.538548570000003</v>
      </c>
      <c r="ARQ14">
        <v>91.337398289999996</v>
      </c>
      <c r="ARR14">
        <v>87.707086529999998</v>
      </c>
      <c r="ARS14">
        <v>84.687451060000001</v>
      </c>
      <c r="ART14">
        <v>81.39681195</v>
      </c>
      <c r="ARU14">
        <v>78.280812589999996</v>
      </c>
      <c r="ARV14">
        <v>75.57519302</v>
      </c>
      <c r="ARW14">
        <v>71.917444119999999</v>
      </c>
      <c r="ARX14">
        <v>69.190926469999994</v>
      </c>
      <c r="ARY14">
        <v>66.756965190000003</v>
      </c>
      <c r="ARZ14">
        <v>64.302103349999996</v>
      </c>
      <c r="ASA14">
        <v>62.309911649999997</v>
      </c>
      <c r="ASB14">
        <v>59.702003400000002</v>
      </c>
      <c r="ASC14">
        <v>57.8073883</v>
      </c>
      <c r="ASD14">
        <v>56.073282570000003</v>
      </c>
      <c r="ASE14">
        <v>54.064968759999999</v>
      </c>
      <c r="ASF14">
        <v>51.943982200000001</v>
      </c>
      <c r="ASG14">
        <v>50.315753350000001</v>
      </c>
      <c r="ASH14">
        <v>48.723381600000003</v>
      </c>
    </row>
    <row r="15" spans="1:1178" x14ac:dyDescent="0.25">
      <c r="A15">
        <v>11</v>
      </c>
      <c r="B15">
        <v>22400</v>
      </c>
      <c r="C15">
        <v>0</v>
      </c>
      <c r="D15">
        <v>0</v>
      </c>
      <c r="E15">
        <v>0</v>
      </c>
      <c r="F15">
        <v>240</v>
      </c>
      <c r="G15">
        <v>274</v>
      </c>
      <c r="H15">
        <v>237</v>
      </c>
      <c r="I15">
        <v>247</v>
      </c>
      <c r="J15">
        <v>281</v>
      </c>
      <c r="K15">
        <v>257</v>
      </c>
      <c r="L15">
        <v>267</v>
      </c>
      <c r="M15">
        <v>284</v>
      </c>
      <c r="N15">
        <v>287</v>
      </c>
      <c r="O15">
        <v>257</v>
      </c>
      <c r="P15">
        <v>290</v>
      </c>
      <c r="Q15">
        <v>297</v>
      </c>
      <c r="R15">
        <v>284</v>
      </c>
      <c r="S15">
        <v>285</v>
      </c>
      <c r="T15">
        <v>274</v>
      </c>
      <c r="U15">
        <v>290</v>
      </c>
      <c r="V15">
        <v>288</v>
      </c>
      <c r="W15">
        <v>283</v>
      </c>
      <c r="X15">
        <v>301</v>
      </c>
      <c r="Y15">
        <v>251</v>
      </c>
      <c r="Z15">
        <v>259</v>
      </c>
      <c r="AA15">
        <v>292</v>
      </c>
      <c r="AB15">
        <v>290</v>
      </c>
      <c r="AC15">
        <v>269</v>
      </c>
      <c r="AD15">
        <v>280</v>
      </c>
      <c r="AE15">
        <v>0</v>
      </c>
      <c r="AF15">
        <v>0</v>
      </c>
      <c r="AG15">
        <v>0</v>
      </c>
      <c r="AH15">
        <v>60</v>
      </c>
      <c r="AI15">
        <v>69</v>
      </c>
      <c r="AJ15">
        <v>59</v>
      </c>
      <c r="AK15">
        <v>58</v>
      </c>
      <c r="AL15">
        <v>72</v>
      </c>
      <c r="AM15">
        <v>73</v>
      </c>
      <c r="AN15">
        <v>70</v>
      </c>
      <c r="AO15">
        <v>75</v>
      </c>
      <c r="AP15">
        <v>94</v>
      </c>
      <c r="AQ15">
        <v>64</v>
      </c>
      <c r="AR15">
        <v>94</v>
      </c>
      <c r="AS15">
        <v>98</v>
      </c>
      <c r="AT15">
        <v>107</v>
      </c>
      <c r="AU15">
        <v>98</v>
      </c>
      <c r="AV15">
        <v>95</v>
      </c>
      <c r="AW15">
        <v>112</v>
      </c>
      <c r="AX15">
        <v>113</v>
      </c>
      <c r="AY15">
        <v>120</v>
      </c>
      <c r="AZ15">
        <v>131</v>
      </c>
      <c r="BA15">
        <v>123</v>
      </c>
      <c r="BB15">
        <v>153</v>
      </c>
      <c r="BC15">
        <v>124</v>
      </c>
      <c r="BD15">
        <v>146</v>
      </c>
      <c r="BE15">
        <v>154</v>
      </c>
      <c r="BF15">
        <v>143</v>
      </c>
      <c r="BG15">
        <v>0</v>
      </c>
      <c r="BH15">
        <v>0</v>
      </c>
      <c r="BI15">
        <v>0</v>
      </c>
      <c r="BJ15">
        <v>114</v>
      </c>
      <c r="BK15">
        <v>146</v>
      </c>
      <c r="BL15">
        <v>144</v>
      </c>
      <c r="BM15">
        <v>127</v>
      </c>
      <c r="BN15">
        <v>117</v>
      </c>
      <c r="BO15">
        <v>179</v>
      </c>
      <c r="BP15">
        <v>149</v>
      </c>
      <c r="BQ15">
        <v>133</v>
      </c>
      <c r="BR15">
        <v>142</v>
      </c>
      <c r="BS15">
        <v>172</v>
      </c>
      <c r="BT15">
        <v>150</v>
      </c>
      <c r="BU15">
        <v>163</v>
      </c>
      <c r="BV15">
        <v>159</v>
      </c>
      <c r="BW15">
        <v>185</v>
      </c>
      <c r="BX15">
        <v>200</v>
      </c>
      <c r="BY15">
        <v>154</v>
      </c>
      <c r="BZ15">
        <v>188</v>
      </c>
      <c r="CA15">
        <v>202</v>
      </c>
      <c r="CB15">
        <v>191</v>
      </c>
      <c r="CC15">
        <v>179</v>
      </c>
      <c r="CD15">
        <v>186</v>
      </c>
      <c r="CE15">
        <v>201</v>
      </c>
      <c r="CF15">
        <v>186</v>
      </c>
      <c r="CG15">
        <v>233</v>
      </c>
      <c r="CH15">
        <v>218</v>
      </c>
      <c r="CI15">
        <v>0</v>
      </c>
      <c r="CJ15">
        <v>0</v>
      </c>
      <c r="CK15">
        <v>0</v>
      </c>
      <c r="CL15">
        <v>28</v>
      </c>
      <c r="CM15">
        <v>20</v>
      </c>
      <c r="CN15">
        <v>34</v>
      </c>
      <c r="CO15">
        <v>30</v>
      </c>
      <c r="CP15">
        <v>46</v>
      </c>
      <c r="CQ15">
        <v>34</v>
      </c>
      <c r="CR15">
        <v>35</v>
      </c>
      <c r="CS15">
        <v>47</v>
      </c>
      <c r="CT15">
        <v>29</v>
      </c>
      <c r="CU15">
        <v>33</v>
      </c>
      <c r="CV15">
        <v>32</v>
      </c>
      <c r="CW15">
        <v>26</v>
      </c>
      <c r="CX15">
        <v>33</v>
      </c>
      <c r="CY15">
        <v>39</v>
      </c>
      <c r="CZ15">
        <v>39</v>
      </c>
      <c r="DA15">
        <v>24</v>
      </c>
      <c r="DB15">
        <v>37</v>
      </c>
      <c r="DC15">
        <v>29</v>
      </c>
      <c r="DD15">
        <v>43</v>
      </c>
      <c r="DE15">
        <v>40</v>
      </c>
      <c r="DF15">
        <v>42</v>
      </c>
      <c r="DG15">
        <v>31</v>
      </c>
      <c r="DH15">
        <v>29</v>
      </c>
      <c r="DI15">
        <v>39</v>
      </c>
      <c r="DJ15">
        <v>47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2</v>
      </c>
      <c r="DQ15">
        <v>1</v>
      </c>
      <c r="DR15">
        <v>2</v>
      </c>
      <c r="DS15">
        <v>4</v>
      </c>
      <c r="DT15">
        <v>3</v>
      </c>
      <c r="DU15">
        <v>6</v>
      </c>
      <c r="DV15">
        <v>4</v>
      </c>
      <c r="DW15">
        <v>2</v>
      </c>
      <c r="DX15">
        <v>2</v>
      </c>
      <c r="DY15">
        <v>2</v>
      </c>
      <c r="DZ15">
        <v>4</v>
      </c>
      <c r="EA15">
        <v>4</v>
      </c>
      <c r="EB15">
        <v>3</v>
      </c>
      <c r="EC15">
        <v>5</v>
      </c>
      <c r="ED15">
        <v>7</v>
      </c>
      <c r="EE15">
        <v>5</v>
      </c>
      <c r="EF15">
        <v>3</v>
      </c>
      <c r="EG15">
        <v>6</v>
      </c>
      <c r="EH15">
        <v>6</v>
      </c>
      <c r="EI15">
        <v>8</v>
      </c>
      <c r="EJ15">
        <v>8</v>
      </c>
      <c r="EK15">
        <v>5</v>
      </c>
      <c r="EL15">
        <v>6</v>
      </c>
      <c r="EM15">
        <v>0</v>
      </c>
      <c r="EN15">
        <v>0</v>
      </c>
      <c r="EO15">
        <v>0</v>
      </c>
      <c r="EP15">
        <v>5</v>
      </c>
      <c r="EQ15">
        <v>20</v>
      </c>
      <c r="ER15">
        <v>15</v>
      </c>
      <c r="ES15">
        <v>10</v>
      </c>
      <c r="ET15">
        <v>0</v>
      </c>
      <c r="EU15">
        <v>5</v>
      </c>
      <c r="EV15">
        <v>0</v>
      </c>
      <c r="EW15">
        <v>30</v>
      </c>
      <c r="EX15">
        <v>20</v>
      </c>
      <c r="EY15">
        <v>10</v>
      </c>
      <c r="EZ15">
        <v>15</v>
      </c>
      <c r="FA15">
        <v>15</v>
      </c>
      <c r="FB15">
        <v>10</v>
      </c>
      <c r="FC15">
        <v>20</v>
      </c>
      <c r="FD15">
        <v>15</v>
      </c>
      <c r="FE15">
        <v>25</v>
      </c>
      <c r="FF15">
        <v>10</v>
      </c>
      <c r="FG15">
        <v>25</v>
      </c>
      <c r="FH15">
        <v>30</v>
      </c>
      <c r="FI15">
        <v>25</v>
      </c>
      <c r="FJ15">
        <v>15</v>
      </c>
      <c r="FK15">
        <v>35</v>
      </c>
      <c r="FL15">
        <v>25</v>
      </c>
      <c r="FM15">
        <v>20</v>
      </c>
      <c r="FN15">
        <v>40</v>
      </c>
      <c r="FO15">
        <v>0</v>
      </c>
      <c r="FP15">
        <v>0</v>
      </c>
      <c r="FQ15">
        <v>6883</v>
      </c>
      <c r="FR15">
        <v>7090</v>
      </c>
      <c r="FS15">
        <v>7312</v>
      </c>
      <c r="FT15">
        <v>7536</v>
      </c>
      <c r="FU15">
        <v>7670</v>
      </c>
      <c r="FV15">
        <v>7792</v>
      </c>
      <c r="FW15">
        <v>7970</v>
      </c>
      <c r="FX15">
        <v>8060</v>
      </c>
      <c r="FY15">
        <v>8125</v>
      </c>
      <c r="FZ15">
        <v>8211</v>
      </c>
      <c r="GA15">
        <v>8289</v>
      </c>
      <c r="GB15">
        <v>8353</v>
      </c>
      <c r="GC15">
        <v>8417</v>
      </c>
      <c r="GD15">
        <v>8469</v>
      </c>
      <c r="GE15">
        <v>8557</v>
      </c>
      <c r="GF15">
        <v>8574</v>
      </c>
      <c r="GG15">
        <v>8564</v>
      </c>
      <c r="GH15">
        <v>8638</v>
      </c>
      <c r="GI15">
        <v>8628</v>
      </c>
      <c r="GJ15">
        <v>8609</v>
      </c>
      <c r="GK15">
        <v>8545</v>
      </c>
      <c r="GL15">
        <v>8586</v>
      </c>
      <c r="GM15">
        <v>8574</v>
      </c>
      <c r="GN15">
        <v>8603</v>
      </c>
      <c r="GO15">
        <v>8602</v>
      </c>
      <c r="GP15">
        <v>8629</v>
      </c>
      <c r="GQ15">
        <v>0</v>
      </c>
      <c r="GR15">
        <v>0</v>
      </c>
      <c r="GS15">
        <v>841</v>
      </c>
      <c r="GT15">
        <v>997</v>
      </c>
      <c r="GU15">
        <v>1128</v>
      </c>
      <c r="GV15">
        <v>1231</v>
      </c>
      <c r="GW15">
        <v>1346</v>
      </c>
      <c r="GX15">
        <v>1475</v>
      </c>
      <c r="GY15">
        <v>1571</v>
      </c>
      <c r="GZ15">
        <v>1650</v>
      </c>
      <c r="HA15">
        <v>1762</v>
      </c>
      <c r="HB15">
        <v>1866</v>
      </c>
      <c r="HC15">
        <v>1982</v>
      </c>
      <c r="HD15">
        <v>2096</v>
      </c>
      <c r="HE15">
        <v>2188</v>
      </c>
      <c r="HF15">
        <v>2256</v>
      </c>
      <c r="HG15">
        <v>2319</v>
      </c>
      <c r="HH15">
        <v>2413</v>
      </c>
      <c r="HI15">
        <v>2497</v>
      </c>
      <c r="HJ15">
        <v>2555</v>
      </c>
      <c r="HK15">
        <v>2617</v>
      </c>
      <c r="HL15">
        <v>2672</v>
      </c>
      <c r="HM15">
        <v>2740</v>
      </c>
      <c r="HN15">
        <v>2757</v>
      </c>
      <c r="HO15">
        <v>2802</v>
      </c>
      <c r="HP15">
        <v>2829</v>
      </c>
      <c r="HQ15">
        <v>2860</v>
      </c>
      <c r="HR15">
        <v>2899</v>
      </c>
      <c r="HS15">
        <v>0</v>
      </c>
      <c r="HT15">
        <v>0</v>
      </c>
      <c r="HU15">
        <v>60</v>
      </c>
      <c r="HV15">
        <v>59</v>
      </c>
      <c r="HW15">
        <v>68</v>
      </c>
      <c r="HX15">
        <v>77</v>
      </c>
      <c r="HY15">
        <v>86</v>
      </c>
      <c r="HZ15">
        <v>95</v>
      </c>
      <c r="IA15">
        <v>100</v>
      </c>
      <c r="IB15">
        <v>116</v>
      </c>
      <c r="IC15">
        <v>134</v>
      </c>
      <c r="ID15">
        <v>148</v>
      </c>
      <c r="IE15">
        <v>154</v>
      </c>
      <c r="IF15">
        <v>158</v>
      </c>
      <c r="IG15">
        <v>166</v>
      </c>
      <c r="IH15">
        <v>185</v>
      </c>
      <c r="II15">
        <v>197</v>
      </c>
      <c r="IJ15">
        <v>207</v>
      </c>
      <c r="IK15">
        <v>218</v>
      </c>
      <c r="IL15">
        <v>227</v>
      </c>
      <c r="IM15">
        <v>232</v>
      </c>
      <c r="IN15">
        <v>241</v>
      </c>
      <c r="IO15">
        <v>249</v>
      </c>
      <c r="IP15">
        <v>256</v>
      </c>
      <c r="IQ15">
        <v>257</v>
      </c>
      <c r="IR15">
        <v>263</v>
      </c>
      <c r="IS15">
        <v>274</v>
      </c>
      <c r="IT15">
        <v>280</v>
      </c>
      <c r="IU15">
        <v>0</v>
      </c>
      <c r="IV15">
        <v>0</v>
      </c>
      <c r="IW15">
        <v>9</v>
      </c>
      <c r="IX15">
        <v>6</v>
      </c>
      <c r="IY15">
        <v>7</v>
      </c>
      <c r="IZ15">
        <v>7</v>
      </c>
      <c r="JA15">
        <v>6</v>
      </c>
      <c r="JB15">
        <v>3</v>
      </c>
      <c r="JC15">
        <v>6</v>
      </c>
      <c r="JD15">
        <v>6</v>
      </c>
      <c r="JE15">
        <v>5</v>
      </c>
      <c r="JF15">
        <v>5</v>
      </c>
      <c r="JG15">
        <v>11</v>
      </c>
      <c r="JH15">
        <v>15</v>
      </c>
      <c r="JI15">
        <v>11</v>
      </c>
      <c r="JJ15">
        <v>10</v>
      </c>
      <c r="JK15">
        <v>10</v>
      </c>
      <c r="JL15">
        <v>10</v>
      </c>
      <c r="JM15">
        <v>9</v>
      </c>
      <c r="JN15">
        <v>11</v>
      </c>
      <c r="JO15">
        <v>10</v>
      </c>
      <c r="JP15">
        <v>9</v>
      </c>
      <c r="JQ15">
        <v>7</v>
      </c>
      <c r="JR15">
        <v>9</v>
      </c>
      <c r="JS15">
        <v>9</v>
      </c>
      <c r="JT15">
        <v>11</v>
      </c>
      <c r="JU15">
        <v>12</v>
      </c>
      <c r="JV15">
        <v>13</v>
      </c>
      <c r="JW15">
        <v>0</v>
      </c>
      <c r="JX15">
        <v>0</v>
      </c>
      <c r="JY15">
        <v>0</v>
      </c>
      <c r="JZ15">
        <v>11</v>
      </c>
      <c r="KA15">
        <v>16</v>
      </c>
      <c r="KB15">
        <v>23</v>
      </c>
      <c r="KC15">
        <v>32</v>
      </c>
      <c r="KD15">
        <v>46</v>
      </c>
      <c r="KE15">
        <v>56</v>
      </c>
      <c r="KF15">
        <v>63</v>
      </c>
      <c r="KG15">
        <v>74</v>
      </c>
      <c r="KH15">
        <v>92</v>
      </c>
      <c r="KI15">
        <v>107</v>
      </c>
      <c r="KJ15">
        <v>119</v>
      </c>
      <c r="KK15">
        <v>145</v>
      </c>
      <c r="KL15">
        <v>163</v>
      </c>
      <c r="KM15">
        <v>182</v>
      </c>
      <c r="KN15">
        <v>196</v>
      </c>
      <c r="KO15">
        <v>215</v>
      </c>
      <c r="KP15">
        <v>241</v>
      </c>
      <c r="KQ15">
        <v>257</v>
      </c>
      <c r="KR15">
        <v>283</v>
      </c>
      <c r="KS15">
        <v>308</v>
      </c>
      <c r="KT15">
        <v>328</v>
      </c>
      <c r="KU15">
        <v>352</v>
      </c>
      <c r="KV15">
        <v>373</v>
      </c>
      <c r="KW15">
        <v>400</v>
      </c>
      <c r="KX15">
        <v>428</v>
      </c>
      <c r="KY15">
        <v>0</v>
      </c>
      <c r="KZ15">
        <v>0</v>
      </c>
      <c r="LA15">
        <v>0</v>
      </c>
      <c r="LB15">
        <v>218</v>
      </c>
      <c r="LC15">
        <v>444</v>
      </c>
      <c r="LD15">
        <v>670</v>
      </c>
      <c r="LE15">
        <v>882</v>
      </c>
      <c r="LF15">
        <v>1111</v>
      </c>
      <c r="LG15">
        <v>1344</v>
      </c>
      <c r="LH15">
        <v>1565</v>
      </c>
      <c r="LI15">
        <v>1781</v>
      </c>
      <c r="LJ15">
        <v>1994</v>
      </c>
      <c r="LK15">
        <v>2182</v>
      </c>
      <c r="LL15">
        <v>2355</v>
      </c>
      <c r="LM15">
        <v>2541</v>
      </c>
      <c r="LN15">
        <v>2734</v>
      </c>
      <c r="LO15">
        <v>2943</v>
      </c>
      <c r="LP15">
        <v>3103</v>
      </c>
      <c r="LQ15">
        <v>3310</v>
      </c>
      <c r="LR15">
        <v>3488</v>
      </c>
      <c r="LS15">
        <v>3675</v>
      </c>
      <c r="LT15">
        <v>3831</v>
      </c>
      <c r="LU15">
        <v>4003</v>
      </c>
      <c r="LV15">
        <v>4188</v>
      </c>
      <c r="LW15">
        <v>4368</v>
      </c>
      <c r="LX15">
        <v>4532</v>
      </c>
      <c r="LY15">
        <v>4725</v>
      </c>
      <c r="LZ15">
        <v>4874</v>
      </c>
      <c r="MA15">
        <v>0</v>
      </c>
      <c r="MB15">
        <v>0</v>
      </c>
      <c r="MC15">
        <v>1485</v>
      </c>
      <c r="MD15">
        <v>1534</v>
      </c>
      <c r="ME15">
        <v>1587</v>
      </c>
      <c r="MF15">
        <v>1649</v>
      </c>
      <c r="MG15">
        <v>1663</v>
      </c>
      <c r="MH15">
        <v>1680</v>
      </c>
      <c r="MI15">
        <v>1709</v>
      </c>
      <c r="MJ15">
        <v>1737</v>
      </c>
      <c r="MK15">
        <v>1745</v>
      </c>
      <c r="ML15">
        <v>1786</v>
      </c>
      <c r="MM15">
        <v>1838</v>
      </c>
      <c r="MN15">
        <v>1849</v>
      </c>
      <c r="MO15">
        <v>1879</v>
      </c>
      <c r="MP15">
        <v>1901</v>
      </c>
      <c r="MQ15">
        <v>1923</v>
      </c>
      <c r="MR15">
        <v>1946</v>
      </c>
      <c r="MS15">
        <v>1978</v>
      </c>
      <c r="MT15">
        <v>2011</v>
      </c>
      <c r="MU15">
        <v>2020</v>
      </c>
      <c r="MV15">
        <v>2019</v>
      </c>
      <c r="MW15">
        <v>2050</v>
      </c>
      <c r="MX15">
        <v>2040</v>
      </c>
      <c r="MY15">
        <v>2013</v>
      </c>
      <c r="MZ15">
        <v>2011</v>
      </c>
      <c r="NA15">
        <v>2034</v>
      </c>
      <c r="NB15">
        <v>2048</v>
      </c>
      <c r="NC15">
        <v>0</v>
      </c>
      <c r="ND15">
        <v>0</v>
      </c>
      <c r="NE15">
        <v>0</v>
      </c>
      <c r="NF15">
        <v>34</v>
      </c>
      <c r="NG15">
        <v>69</v>
      </c>
      <c r="NH15">
        <v>90</v>
      </c>
      <c r="NI15">
        <v>135</v>
      </c>
      <c r="NJ15">
        <v>168</v>
      </c>
      <c r="NK15">
        <v>208</v>
      </c>
      <c r="NL15">
        <v>252</v>
      </c>
      <c r="NM15">
        <v>304</v>
      </c>
      <c r="NN15">
        <v>342</v>
      </c>
      <c r="NO15">
        <v>382</v>
      </c>
      <c r="NP15">
        <v>423</v>
      </c>
      <c r="NQ15">
        <v>459</v>
      </c>
      <c r="NR15">
        <v>505</v>
      </c>
      <c r="NS15">
        <v>544</v>
      </c>
      <c r="NT15">
        <v>585</v>
      </c>
      <c r="NU15">
        <v>622</v>
      </c>
      <c r="NV15">
        <v>655</v>
      </c>
      <c r="NW15">
        <v>689</v>
      </c>
      <c r="NX15">
        <v>727</v>
      </c>
      <c r="NY15">
        <v>764</v>
      </c>
      <c r="NZ15">
        <v>805</v>
      </c>
      <c r="OA15">
        <v>845</v>
      </c>
      <c r="OB15">
        <v>884</v>
      </c>
      <c r="OC15">
        <v>919</v>
      </c>
      <c r="OD15">
        <v>952</v>
      </c>
      <c r="OE15">
        <v>0</v>
      </c>
      <c r="OF15">
        <v>0</v>
      </c>
      <c r="OG15">
        <v>2069</v>
      </c>
      <c r="OH15">
        <v>2454</v>
      </c>
      <c r="OI15">
        <v>2774</v>
      </c>
      <c r="OJ15">
        <v>3104</v>
      </c>
      <c r="OK15">
        <v>3407</v>
      </c>
      <c r="OL15">
        <v>3733</v>
      </c>
      <c r="OM15">
        <v>4067</v>
      </c>
      <c r="ON15">
        <v>4337</v>
      </c>
      <c r="OO15">
        <v>4604</v>
      </c>
      <c r="OP15">
        <v>4851</v>
      </c>
      <c r="OQ15">
        <v>5084</v>
      </c>
      <c r="OR15">
        <v>5341</v>
      </c>
      <c r="OS15">
        <v>5510</v>
      </c>
      <c r="OT15">
        <v>5653</v>
      </c>
      <c r="OU15">
        <v>5883</v>
      </c>
      <c r="OV15">
        <v>6059</v>
      </c>
      <c r="OW15">
        <v>6266</v>
      </c>
      <c r="OX15">
        <v>6436</v>
      </c>
      <c r="OY15">
        <v>6526</v>
      </c>
      <c r="OZ15">
        <v>6686</v>
      </c>
      <c r="PA15">
        <v>6797</v>
      </c>
      <c r="PB15">
        <v>6901</v>
      </c>
      <c r="PC15">
        <v>6979</v>
      </c>
      <c r="PD15">
        <v>7044</v>
      </c>
      <c r="PE15">
        <v>7141</v>
      </c>
      <c r="PF15">
        <v>7256</v>
      </c>
      <c r="PG15">
        <v>0</v>
      </c>
      <c r="PH15">
        <v>0</v>
      </c>
      <c r="PI15">
        <v>0</v>
      </c>
      <c r="PJ15">
        <v>42</v>
      </c>
      <c r="PK15">
        <v>110</v>
      </c>
      <c r="PL15">
        <v>183</v>
      </c>
      <c r="PM15">
        <v>276</v>
      </c>
      <c r="PN15">
        <v>355</v>
      </c>
      <c r="PO15">
        <v>443</v>
      </c>
      <c r="PP15">
        <v>548</v>
      </c>
      <c r="PQ15">
        <v>653</v>
      </c>
      <c r="PR15">
        <v>757</v>
      </c>
      <c r="PS15">
        <v>874</v>
      </c>
      <c r="PT15">
        <v>979</v>
      </c>
      <c r="PU15">
        <v>1126</v>
      </c>
      <c r="PV15">
        <v>1266</v>
      </c>
      <c r="PW15">
        <v>1399</v>
      </c>
      <c r="PX15">
        <v>1556</v>
      </c>
      <c r="PY15">
        <v>1703</v>
      </c>
      <c r="PZ15">
        <v>1843</v>
      </c>
      <c r="QA15">
        <v>2034</v>
      </c>
      <c r="QB15">
        <v>2195</v>
      </c>
      <c r="QC15">
        <v>2373</v>
      </c>
      <c r="QD15">
        <v>2557</v>
      </c>
      <c r="QE15">
        <v>2732</v>
      </c>
      <c r="QF15">
        <v>2921</v>
      </c>
      <c r="QG15">
        <v>3106</v>
      </c>
      <c r="QH15">
        <v>3280</v>
      </c>
      <c r="QI15">
        <v>0</v>
      </c>
      <c r="QJ15">
        <v>0</v>
      </c>
      <c r="QK15">
        <v>7440</v>
      </c>
      <c r="QL15">
        <v>7924</v>
      </c>
      <c r="QM15">
        <v>8161</v>
      </c>
      <c r="QN15">
        <v>8362</v>
      </c>
      <c r="QO15">
        <v>8539</v>
      </c>
      <c r="QP15">
        <v>8621</v>
      </c>
      <c r="QQ15">
        <v>8721</v>
      </c>
      <c r="QR15">
        <v>8764</v>
      </c>
      <c r="QS15">
        <v>8892</v>
      </c>
      <c r="QT15">
        <v>8941</v>
      </c>
      <c r="QU15">
        <v>8939</v>
      </c>
      <c r="QV15">
        <v>9059</v>
      </c>
      <c r="QW15">
        <v>9091</v>
      </c>
      <c r="QX15">
        <v>9144</v>
      </c>
      <c r="QY15">
        <v>9124</v>
      </c>
      <c r="QZ15">
        <v>9144</v>
      </c>
      <c r="RA15">
        <v>9142</v>
      </c>
      <c r="RB15">
        <v>9207</v>
      </c>
      <c r="RC15">
        <v>9145</v>
      </c>
      <c r="RD15">
        <v>9121</v>
      </c>
      <c r="RE15">
        <v>9121</v>
      </c>
      <c r="RF15">
        <v>9111</v>
      </c>
      <c r="RG15">
        <v>9015</v>
      </c>
      <c r="RH15">
        <v>9093</v>
      </c>
      <c r="RI15">
        <v>9055</v>
      </c>
      <c r="RJ15">
        <v>9092</v>
      </c>
      <c r="RK15">
        <v>0</v>
      </c>
      <c r="RL15">
        <v>0</v>
      </c>
      <c r="RM15">
        <v>8360</v>
      </c>
      <c r="RN15">
        <v>8269</v>
      </c>
      <c r="RO15">
        <v>8295</v>
      </c>
      <c r="RP15">
        <v>8331</v>
      </c>
      <c r="RQ15">
        <v>8338</v>
      </c>
      <c r="RR15">
        <v>8349</v>
      </c>
      <c r="RS15">
        <v>8321</v>
      </c>
      <c r="RT15">
        <v>8345</v>
      </c>
      <c r="RU15">
        <v>8326</v>
      </c>
      <c r="RV15">
        <v>8313</v>
      </c>
      <c r="RW15">
        <v>8422</v>
      </c>
      <c r="RX15">
        <v>8441</v>
      </c>
      <c r="RY15">
        <v>8487</v>
      </c>
      <c r="RZ15">
        <v>8463</v>
      </c>
      <c r="SA15">
        <v>8488</v>
      </c>
      <c r="SB15">
        <v>8525</v>
      </c>
      <c r="SC15">
        <v>8590</v>
      </c>
      <c r="SD15">
        <v>8578</v>
      </c>
      <c r="SE15">
        <v>8594</v>
      </c>
      <c r="SF15">
        <v>8611</v>
      </c>
      <c r="SG15">
        <v>8587</v>
      </c>
      <c r="SH15">
        <v>8612</v>
      </c>
      <c r="SI15">
        <v>8676</v>
      </c>
      <c r="SJ15">
        <v>8672</v>
      </c>
      <c r="SK15">
        <v>8656</v>
      </c>
      <c r="SL15">
        <v>8629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1610000</v>
      </c>
      <c r="SU15">
        <v>1600000</v>
      </c>
      <c r="SV15">
        <v>1570000</v>
      </c>
      <c r="SW15">
        <v>1540000</v>
      </c>
      <c r="SX15">
        <v>1510000</v>
      </c>
      <c r="SY15">
        <v>1480000</v>
      </c>
      <c r="SZ15">
        <v>1450000</v>
      </c>
      <c r="TA15">
        <v>1420000</v>
      </c>
      <c r="TB15">
        <v>1390000</v>
      </c>
      <c r="TC15">
        <v>1360000</v>
      </c>
      <c r="TD15">
        <v>1320000</v>
      </c>
      <c r="TE15">
        <v>1280000</v>
      </c>
      <c r="TF15">
        <v>1260000</v>
      </c>
      <c r="TG15">
        <v>1220000</v>
      </c>
      <c r="TH15">
        <v>1180000</v>
      </c>
      <c r="TI15">
        <v>1140000</v>
      </c>
      <c r="TJ15">
        <v>1110000</v>
      </c>
      <c r="TK15">
        <v>1070000</v>
      </c>
      <c r="TL15">
        <v>1050000</v>
      </c>
      <c r="TM15">
        <v>1020000</v>
      </c>
      <c r="TN15">
        <v>989775.07770000002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125168.0961</v>
      </c>
      <c r="TW15">
        <v>129431.6795</v>
      </c>
      <c r="TX15">
        <v>131980.91070000001</v>
      </c>
      <c r="TY15">
        <v>136834.57769999999</v>
      </c>
      <c r="TZ15">
        <v>140690.36840000001</v>
      </c>
      <c r="UA15">
        <v>145083.87710000001</v>
      </c>
      <c r="UB15">
        <v>148959.9632</v>
      </c>
      <c r="UC15">
        <v>150969.20600000001</v>
      </c>
      <c r="UD15">
        <v>151127.30009999999</v>
      </c>
      <c r="UE15">
        <v>150822.9227</v>
      </c>
      <c r="UF15">
        <v>152365.52100000001</v>
      </c>
      <c r="UG15">
        <v>153077.2659</v>
      </c>
      <c r="UH15">
        <v>152070.80119999999</v>
      </c>
      <c r="UI15">
        <v>151224.24590000001</v>
      </c>
      <c r="UJ15">
        <v>149905.28140000001</v>
      </c>
      <c r="UK15">
        <v>149242.94779999999</v>
      </c>
      <c r="UL15">
        <v>145795.05600000001</v>
      </c>
      <c r="UM15">
        <v>143858.9669</v>
      </c>
      <c r="UN15">
        <v>141014.7458</v>
      </c>
      <c r="UO15">
        <v>138407.74400000001</v>
      </c>
      <c r="UP15">
        <v>136208.8566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164858.47640000001</v>
      </c>
      <c r="UY15">
        <v>168480.81390000001</v>
      </c>
      <c r="UZ15">
        <v>189745.38269999999</v>
      </c>
      <c r="VA15">
        <v>212804.49679999999</v>
      </c>
      <c r="VB15">
        <v>228192.04120000001</v>
      </c>
      <c r="VC15">
        <v>230527.25229999999</v>
      </c>
      <c r="VD15">
        <v>229626.1876</v>
      </c>
      <c r="VE15">
        <v>234226.0485</v>
      </c>
      <c r="VF15">
        <v>253432.0913</v>
      </c>
      <c r="VG15">
        <v>262010.61129999999</v>
      </c>
      <c r="VH15">
        <v>267291.88579999999</v>
      </c>
      <c r="VI15">
        <v>273296.89559999999</v>
      </c>
      <c r="VJ15">
        <v>276291.06300000002</v>
      </c>
      <c r="VK15">
        <v>274152.20319999999</v>
      </c>
      <c r="VL15">
        <v>276492.63880000002</v>
      </c>
      <c r="VM15">
        <v>277350.30839999998</v>
      </c>
      <c r="VN15">
        <v>276842.04369999998</v>
      </c>
      <c r="VO15">
        <v>269828.59999999998</v>
      </c>
      <c r="VP15">
        <v>268085.5343</v>
      </c>
      <c r="VQ15">
        <v>271163.33720000001</v>
      </c>
      <c r="VR15">
        <v>269030.31109999999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146852.4148</v>
      </c>
      <c r="WA15">
        <v>285150.32</v>
      </c>
      <c r="WB15">
        <v>276844.97090000001</v>
      </c>
      <c r="WC15">
        <v>223984.60430000001</v>
      </c>
      <c r="WD15">
        <v>217460.78090000001</v>
      </c>
      <c r="WE15">
        <v>464479.33779999998</v>
      </c>
      <c r="WF15">
        <v>614932.92729999998</v>
      </c>
      <c r="WG15">
        <v>437816.32370000001</v>
      </c>
      <c r="WH15">
        <v>386422.17450000002</v>
      </c>
      <c r="WI15">
        <v>375167.15970000002</v>
      </c>
      <c r="WJ15">
        <v>364239.96090000001</v>
      </c>
      <c r="WK15">
        <v>318267.92700000003</v>
      </c>
      <c r="WL15">
        <v>377664.20669999998</v>
      </c>
      <c r="WM15">
        <v>333331.16220000002</v>
      </c>
      <c r="WN15">
        <v>291260.23879999999</v>
      </c>
      <c r="WO15">
        <v>219937.61290000001</v>
      </c>
      <c r="WP15">
        <v>274540.7096</v>
      </c>
      <c r="WQ15">
        <v>266544.37819999998</v>
      </c>
      <c r="WR15">
        <v>316287.82750000001</v>
      </c>
      <c r="WS15">
        <v>334991.52069999999</v>
      </c>
      <c r="WT15">
        <v>352337.36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19900000</v>
      </c>
      <c r="ZG15">
        <v>19600000</v>
      </c>
      <c r="ZH15">
        <v>19400000</v>
      </c>
      <c r="ZI15">
        <v>18900000</v>
      </c>
      <c r="ZJ15">
        <v>18800000</v>
      </c>
      <c r="ZK15">
        <v>18800000</v>
      </c>
      <c r="ZL15">
        <v>18300000</v>
      </c>
      <c r="ZM15">
        <v>18100000</v>
      </c>
      <c r="ZN15">
        <v>17800000</v>
      </c>
      <c r="ZO15">
        <v>17400000</v>
      </c>
      <c r="ZP15">
        <v>17100000</v>
      </c>
      <c r="ZQ15">
        <v>16900000</v>
      </c>
      <c r="ZR15">
        <v>16700000</v>
      </c>
      <c r="ZS15">
        <v>16300000</v>
      </c>
      <c r="ZT15">
        <v>15800000</v>
      </c>
      <c r="ZU15">
        <v>15600000</v>
      </c>
      <c r="ZV15">
        <v>15100000</v>
      </c>
      <c r="ZW15">
        <v>14400000</v>
      </c>
      <c r="ZX15">
        <v>14000000</v>
      </c>
      <c r="ZY15">
        <v>13700000</v>
      </c>
      <c r="ZZ15">
        <v>13400000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22900000</v>
      </c>
      <c r="ABK15">
        <v>24300000</v>
      </c>
      <c r="ABL15">
        <v>25100000</v>
      </c>
      <c r="ABM15">
        <v>25900000</v>
      </c>
      <c r="ABN15">
        <v>26500000</v>
      </c>
      <c r="ABO15">
        <v>26900000</v>
      </c>
      <c r="ABP15">
        <v>27500000</v>
      </c>
      <c r="ABQ15">
        <v>27500000</v>
      </c>
      <c r="ABR15">
        <v>27400000</v>
      </c>
      <c r="ABS15">
        <v>27700000</v>
      </c>
      <c r="ABT15">
        <v>27700000</v>
      </c>
      <c r="ABU15">
        <v>27800000</v>
      </c>
      <c r="ABV15">
        <v>27700000</v>
      </c>
      <c r="ABW15">
        <v>27300000</v>
      </c>
      <c r="ABX15">
        <v>27100000</v>
      </c>
      <c r="ABY15">
        <v>26800000</v>
      </c>
      <c r="ABZ15">
        <v>26400000</v>
      </c>
      <c r="ACA15">
        <v>25900000</v>
      </c>
      <c r="ACB15">
        <v>25400000</v>
      </c>
      <c r="ACC15">
        <v>25000000</v>
      </c>
      <c r="ACD15">
        <v>24700000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3390000</v>
      </c>
      <c r="ADO15">
        <v>3330000</v>
      </c>
      <c r="ADP15">
        <v>3250000</v>
      </c>
      <c r="ADQ15">
        <v>3200000</v>
      </c>
      <c r="ADR15">
        <v>3130000</v>
      </c>
      <c r="ADS15">
        <v>3030000</v>
      </c>
      <c r="ADT15">
        <v>2980000</v>
      </c>
      <c r="ADU15">
        <v>2910000</v>
      </c>
      <c r="ADV15">
        <v>2840000</v>
      </c>
      <c r="ADW15">
        <v>2750000</v>
      </c>
      <c r="ADX15">
        <v>2680000</v>
      </c>
      <c r="ADY15">
        <v>2600000</v>
      </c>
      <c r="ADZ15">
        <v>2540000</v>
      </c>
      <c r="AEA15">
        <v>2450000</v>
      </c>
      <c r="AEB15">
        <v>2370000</v>
      </c>
      <c r="AEC15">
        <v>2300000</v>
      </c>
      <c r="AED15">
        <v>2230000</v>
      </c>
      <c r="AEE15">
        <v>2150000</v>
      </c>
      <c r="AEF15">
        <v>2100000</v>
      </c>
      <c r="AEG15">
        <v>2030000</v>
      </c>
      <c r="AEH15">
        <v>1980000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10500000</v>
      </c>
      <c r="AEQ15">
        <v>10100000</v>
      </c>
      <c r="AER15">
        <v>9860000</v>
      </c>
      <c r="AES15">
        <v>9550000</v>
      </c>
      <c r="AET15">
        <v>9260000</v>
      </c>
      <c r="AEU15">
        <v>9110000</v>
      </c>
      <c r="AEV15">
        <v>8860000</v>
      </c>
      <c r="AEW15">
        <v>8650000</v>
      </c>
      <c r="AEX15">
        <v>8380000</v>
      </c>
      <c r="AEY15">
        <v>8160000</v>
      </c>
      <c r="AEZ15">
        <v>7950000</v>
      </c>
      <c r="AFA15">
        <v>7780000</v>
      </c>
      <c r="AFB15">
        <v>7540000</v>
      </c>
      <c r="AFC15">
        <v>7340000</v>
      </c>
      <c r="AFD15">
        <v>7140000</v>
      </c>
      <c r="AFE15">
        <v>6910000</v>
      </c>
      <c r="AFF15">
        <v>6730000</v>
      </c>
      <c r="AFG15">
        <v>6580000</v>
      </c>
      <c r="AFH15">
        <v>6390000</v>
      </c>
      <c r="AFI15">
        <v>6190000</v>
      </c>
      <c r="AFJ15">
        <v>5990000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199.7136424</v>
      </c>
      <c r="AGU15">
        <v>206.51646020000001</v>
      </c>
      <c r="AGV15">
        <v>210.5839206</v>
      </c>
      <c r="AGW15">
        <v>218.3282542</v>
      </c>
      <c r="AGX15">
        <v>224.480413</v>
      </c>
      <c r="AGY15">
        <v>231.49053509999999</v>
      </c>
      <c r="AGZ15">
        <v>237.67507639999999</v>
      </c>
      <c r="AHA15">
        <v>240.88095089999999</v>
      </c>
      <c r="AHB15">
        <v>241.1332002</v>
      </c>
      <c r="AHC15">
        <v>240.6475466</v>
      </c>
      <c r="AHD15">
        <v>243.10886009999999</v>
      </c>
      <c r="AHE15">
        <v>244.24449430000001</v>
      </c>
      <c r="AHF15">
        <v>242.63861600000001</v>
      </c>
      <c r="AHG15">
        <v>241.2878833</v>
      </c>
      <c r="AHH15">
        <v>239.18339169999999</v>
      </c>
      <c r="AHI15">
        <v>238.12659629999999</v>
      </c>
      <c r="AHJ15">
        <v>232.6252661</v>
      </c>
      <c r="AHK15">
        <v>229.53611309999999</v>
      </c>
      <c r="AHL15">
        <v>224.9979778</v>
      </c>
      <c r="AHM15">
        <v>220.83834100000001</v>
      </c>
      <c r="AHN15">
        <v>217.32987660000001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16.872768600000001</v>
      </c>
      <c r="AHW15">
        <v>17.243503929999999</v>
      </c>
      <c r="AHX15">
        <v>19.4198685</v>
      </c>
      <c r="AHY15">
        <v>21.779899390000001</v>
      </c>
      <c r="AHZ15">
        <v>23.35476822</v>
      </c>
      <c r="AIA15">
        <v>23.59377005</v>
      </c>
      <c r="AIB15">
        <v>23.50154878</v>
      </c>
      <c r="AIC15">
        <v>23.972330700000001</v>
      </c>
      <c r="AID15">
        <v>25.938011339999999</v>
      </c>
      <c r="AIE15">
        <v>26.815997029999998</v>
      </c>
      <c r="AIF15">
        <v>27.35651957</v>
      </c>
      <c r="AIG15">
        <v>27.971114230000001</v>
      </c>
      <c r="AIH15">
        <v>28.277558259999999</v>
      </c>
      <c r="AII15">
        <v>28.058652389999999</v>
      </c>
      <c r="AIJ15">
        <v>28.298188929999998</v>
      </c>
      <c r="AIK15">
        <v>28.385968829999999</v>
      </c>
      <c r="AIL15">
        <v>28.33394947</v>
      </c>
      <c r="AIM15">
        <v>27.61614462</v>
      </c>
      <c r="AIN15">
        <v>27.43774711</v>
      </c>
      <c r="AIO15">
        <v>27.75275096</v>
      </c>
      <c r="AIP15">
        <v>27.534442169999998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0.86186206499999996</v>
      </c>
      <c r="AIY15">
        <v>1.673518573</v>
      </c>
      <c r="AIZ15">
        <v>1.6247753140000001</v>
      </c>
      <c r="AJA15">
        <v>1.314543134</v>
      </c>
      <c r="AJB15">
        <v>1.2762554699999999</v>
      </c>
      <c r="AJC15">
        <v>2.725982557</v>
      </c>
      <c r="AJD15">
        <v>3.6089795549999999</v>
      </c>
      <c r="AJE15">
        <v>2.5695000069999998</v>
      </c>
      <c r="AJF15">
        <v>2.2678729099999999</v>
      </c>
      <c r="AJG15">
        <v>2.2018183589999998</v>
      </c>
      <c r="AJH15">
        <v>2.1376877269999999</v>
      </c>
      <c r="AJI15">
        <v>1.86788248</v>
      </c>
      <c r="AJJ15">
        <v>2.216473277</v>
      </c>
      <c r="AJK15">
        <v>1.9562870939999999</v>
      </c>
      <c r="AJL15">
        <v>1.7093770720000001</v>
      </c>
      <c r="AJM15">
        <v>1.290791748</v>
      </c>
      <c r="AJN15">
        <v>1.611251835</v>
      </c>
      <c r="AJO15">
        <v>1.5643221700000001</v>
      </c>
      <c r="AJP15">
        <v>1.8562614749999999</v>
      </c>
      <c r="AJQ15">
        <v>1.966031571</v>
      </c>
      <c r="AJR15">
        <v>2.0678325590000002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276.24526900000001</v>
      </c>
      <c r="AKA15">
        <v>157.00955160000001</v>
      </c>
      <c r="AKB15">
        <v>105.45694210000001</v>
      </c>
      <c r="AKC15">
        <v>174.83614220000001</v>
      </c>
      <c r="AKD15">
        <v>276.03774900000002</v>
      </c>
      <c r="AKE15">
        <v>220.98624079999999</v>
      </c>
      <c r="AKF15">
        <v>158.66299549999999</v>
      </c>
      <c r="AKG15">
        <v>374.93513430000002</v>
      </c>
      <c r="AKH15">
        <v>248.22125740000001</v>
      </c>
      <c r="AKI15">
        <v>222.98175140000001</v>
      </c>
      <c r="AKJ15">
        <v>155.85518909999999</v>
      </c>
      <c r="AKK15">
        <v>239.8022694</v>
      </c>
      <c r="AKL15">
        <v>275.46373779999999</v>
      </c>
      <c r="AKM15">
        <v>169.50019560000001</v>
      </c>
      <c r="AKN15">
        <v>244.65337779999999</v>
      </c>
      <c r="AKO15">
        <v>196.20746209999999</v>
      </c>
      <c r="AKP15">
        <v>193.4375483</v>
      </c>
      <c r="AKQ15">
        <v>216.6328038</v>
      </c>
      <c r="AKR15">
        <v>204.09095389999999</v>
      </c>
      <c r="AKS15">
        <v>247.1741193</v>
      </c>
      <c r="AKT15">
        <v>250.83729650000001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82.193633579999997</v>
      </c>
      <c r="AME15">
        <v>81.177138119999995</v>
      </c>
      <c r="AMF15">
        <v>80.104011830000005</v>
      </c>
      <c r="AMG15">
        <v>78.129070119999994</v>
      </c>
      <c r="AMH15">
        <v>77.635696580000001</v>
      </c>
      <c r="AMI15">
        <v>77.569015919999998</v>
      </c>
      <c r="AMJ15">
        <v>75.760435270000002</v>
      </c>
      <c r="AMK15">
        <v>74.747230400000007</v>
      </c>
      <c r="AML15">
        <v>73.419803439999995</v>
      </c>
      <c r="AMM15">
        <v>72.106291540000001</v>
      </c>
      <c r="AMN15">
        <v>70.843414839999994</v>
      </c>
      <c r="AMO15">
        <v>69.911032109999994</v>
      </c>
      <c r="AMP15">
        <v>69.007178760000002</v>
      </c>
      <c r="AMQ15">
        <v>67.297099500000002</v>
      </c>
      <c r="AMR15">
        <v>65.304644760000002</v>
      </c>
      <c r="AMS15">
        <v>64.376059359999999</v>
      </c>
      <c r="AMT15">
        <v>62.196145440000002</v>
      </c>
      <c r="AMU15">
        <v>59.585399180000003</v>
      </c>
      <c r="AMV15">
        <v>57.792425809999997</v>
      </c>
      <c r="AMW15">
        <v>56.750877019999997</v>
      </c>
      <c r="AMX15">
        <v>55.47717737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270.9364612</v>
      </c>
      <c r="ANG15">
        <v>297.33182210000001</v>
      </c>
      <c r="ANH15">
        <v>242.58916930000001</v>
      </c>
      <c r="ANI15">
        <v>386.78570500000001</v>
      </c>
      <c r="ANJ15">
        <v>278.11062670000001</v>
      </c>
      <c r="ANK15">
        <v>208.48557439999999</v>
      </c>
      <c r="ANL15">
        <v>204.97331489999999</v>
      </c>
      <c r="ANM15">
        <v>188.6549076</v>
      </c>
      <c r="ANN15">
        <v>235.83416</v>
      </c>
      <c r="ANO15">
        <v>240.73621080000001</v>
      </c>
      <c r="ANP15">
        <v>197.343806</v>
      </c>
      <c r="ANQ15">
        <v>191.84597969999999</v>
      </c>
      <c r="ANR15">
        <v>168.96126670000001</v>
      </c>
      <c r="ANS15">
        <v>149.8588172</v>
      </c>
      <c r="ANT15">
        <v>150.96694529999999</v>
      </c>
      <c r="ANU15">
        <v>169.34960000000001</v>
      </c>
      <c r="ANV15">
        <v>149.42209500000001</v>
      </c>
      <c r="ANW15">
        <v>161.05073110000001</v>
      </c>
      <c r="ANX15">
        <v>136.82930200000001</v>
      </c>
      <c r="ANY15">
        <v>119.1637216</v>
      </c>
      <c r="ANZ15">
        <v>99.210319420000005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205.3217746</v>
      </c>
      <c r="AOI15">
        <v>217.17706870000001</v>
      </c>
      <c r="AOJ15">
        <v>224.8495341</v>
      </c>
      <c r="AOK15">
        <v>231.7398172</v>
      </c>
      <c r="AOL15">
        <v>237.06060859999999</v>
      </c>
      <c r="AOM15">
        <v>241.21062699999999</v>
      </c>
      <c r="AON15">
        <v>246.0233054</v>
      </c>
      <c r="AOO15">
        <v>246.415513</v>
      </c>
      <c r="AOP15">
        <v>245.4472706</v>
      </c>
      <c r="AOQ15">
        <v>247.99381260000001</v>
      </c>
      <c r="AOR15">
        <v>247.9737586</v>
      </c>
      <c r="AOS15">
        <v>248.9762595</v>
      </c>
      <c r="AOT15">
        <v>248.2826421</v>
      </c>
      <c r="AOU15">
        <v>244.42192919999999</v>
      </c>
      <c r="AOV15">
        <v>243.12087249999999</v>
      </c>
      <c r="AOW15">
        <v>239.95837850000001</v>
      </c>
      <c r="AOX15">
        <v>236.53393209999999</v>
      </c>
      <c r="AOY15">
        <v>232.24020039999999</v>
      </c>
      <c r="AOZ15">
        <v>227.57592779999999</v>
      </c>
      <c r="APA15">
        <v>223.99007900000001</v>
      </c>
      <c r="APB15">
        <v>220.96821080000001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880.8589581</v>
      </c>
      <c r="APK15">
        <v>903.93419819999997</v>
      </c>
      <c r="APL15">
        <v>1055.232391</v>
      </c>
      <c r="APM15">
        <v>989.64412030000005</v>
      </c>
      <c r="APN15">
        <v>1007.8881689999999</v>
      </c>
      <c r="APO15">
        <v>1061.61115</v>
      </c>
      <c r="APP15">
        <v>884.31713390000004</v>
      </c>
      <c r="APQ15">
        <v>1368.829023</v>
      </c>
      <c r="APR15">
        <v>1234.684133</v>
      </c>
      <c r="APS15">
        <v>1056.7047580000001</v>
      </c>
      <c r="APT15">
        <v>1227.0250510000001</v>
      </c>
      <c r="APU15">
        <v>1099.475367</v>
      </c>
      <c r="APV15">
        <v>1055.693037</v>
      </c>
      <c r="APW15">
        <v>1303.723395</v>
      </c>
      <c r="APX15">
        <v>1053.9493399999999</v>
      </c>
      <c r="APY15">
        <v>1217.4413970000001</v>
      </c>
      <c r="APZ15">
        <v>1214.3036649999999</v>
      </c>
      <c r="AQA15">
        <v>1035.158494</v>
      </c>
      <c r="AQB15">
        <v>1085.0295410000001</v>
      </c>
      <c r="AQC15">
        <v>1059.2020190000001</v>
      </c>
      <c r="AQD15">
        <v>902.50298069999997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120.3334723</v>
      </c>
      <c r="ARO15">
        <v>116.43680639999999</v>
      </c>
      <c r="ARP15">
        <v>113.37149650000001</v>
      </c>
      <c r="ARQ15">
        <v>109.8188067</v>
      </c>
      <c r="ARR15">
        <v>106.4537267</v>
      </c>
      <c r="ARS15">
        <v>104.7082983</v>
      </c>
      <c r="ART15">
        <v>101.8878833</v>
      </c>
      <c r="ARU15">
        <v>99.459350099999995</v>
      </c>
      <c r="ARV15">
        <v>96.289411200000004</v>
      </c>
      <c r="ARW15">
        <v>93.761022830000002</v>
      </c>
      <c r="ARX15">
        <v>91.42692821</v>
      </c>
      <c r="ARY15">
        <v>89.44080099</v>
      </c>
      <c r="ARZ15">
        <v>86.71442193</v>
      </c>
      <c r="ASA15">
        <v>84.345791109999993</v>
      </c>
      <c r="ASB15">
        <v>82.051104440000003</v>
      </c>
      <c r="ASC15">
        <v>79.439239920000006</v>
      </c>
      <c r="ASD15">
        <v>77.350017039999997</v>
      </c>
      <c r="ASE15">
        <v>75.655187369999993</v>
      </c>
      <c r="ASF15">
        <v>73.417773929999996</v>
      </c>
      <c r="ASG15">
        <v>71.147880380000004</v>
      </c>
      <c r="ASH15">
        <v>68.860149730000003</v>
      </c>
    </row>
    <row r="16" spans="1:1178" x14ac:dyDescent="0.25">
      <c r="A16">
        <v>12</v>
      </c>
      <c r="B16">
        <v>22400</v>
      </c>
      <c r="C16">
        <v>0</v>
      </c>
      <c r="D16">
        <v>0</v>
      </c>
      <c r="E16">
        <v>0</v>
      </c>
      <c r="F16">
        <v>240</v>
      </c>
      <c r="G16">
        <v>273</v>
      </c>
      <c r="H16">
        <v>228</v>
      </c>
      <c r="I16">
        <v>244</v>
      </c>
      <c r="J16">
        <v>274</v>
      </c>
      <c r="K16">
        <v>254</v>
      </c>
      <c r="L16">
        <v>257</v>
      </c>
      <c r="M16">
        <v>272</v>
      </c>
      <c r="N16">
        <v>277</v>
      </c>
      <c r="O16">
        <v>240</v>
      </c>
      <c r="P16">
        <v>271</v>
      </c>
      <c r="Q16">
        <v>287</v>
      </c>
      <c r="R16">
        <v>276</v>
      </c>
      <c r="S16">
        <v>279</v>
      </c>
      <c r="T16">
        <v>256</v>
      </c>
      <c r="U16">
        <v>271</v>
      </c>
      <c r="V16">
        <v>275</v>
      </c>
      <c r="W16">
        <v>277</v>
      </c>
      <c r="X16">
        <v>280</v>
      </c>
      <c r="Y16">
        <v>235</v>
      </c>
      <c r="Z16">
        <v>244</v>
      </c>
      <c r="AA16">
        <v>280</v>
      </c>
      <c r="AB16">
        <v>274</v>
      </c>
      <c r="AC16">
        <v>246</v>
      </c>
      <c r="AD16">
        <v>272</v>
      </c>
      <c r="AE16">
        <v>0</v>
      </c>
      <c r="AF16">
        <v>0</v>
      </c>
      <c r="AG16">
        <v>0</v>
      </c>
      <c r="AH16">
        <v>60</v>
      </c>
      <c r="AI16">
        <v>69</v>
      </c>
      <c r="AJ16">
        <v>59</v>
      </c>
      <c r="AK16">
        <v>58</v>
      </c>
      <c r="AL16">
        <v>71</v>
      </c>
      <c r="AM16">
        <v>73</v>
      </c>
      <c r="AN16">
        <v>69</v>
      </c>
      <c r="AO16">
        <v>73</v>
      </c>
      <c r="AP16">
        <v>94</v>
      </c>
      <c r="AQ16">
        <v>63</v>
      </c>
      <c r="AR16">
        <v>94</v>
      </c>
      <c r="AS16">
        <v>96</v>
      </c>
      <c r="AT16">
        <v>105</v>
      </c>
      <c r="AU16">
        <v>95</v>
      </c>
      <c r="AV16">
        <v>96</v>
      </c>
      <c r="AW16">
        <v>110</v>
      </c>
      <c r="AX16">
        <v>111</v>
      </c>
      <c r="AY16">
        <v>118</v>
      </c>
      <c r="AZ16">
        <v>128</v>
      </c>
      <c r="BA16">
        <v>122</v>
      </c>
      <c r="BB16">
        <v>149</v>
      </c>
      <c r="BC16">
        <v>121</v>
      </c>
      <c r="BD16">
        <v>144</v>
      </c>
      <c r="BE16">
        <v>148</v>
      </c>
      <c r="BF16">
        <v>139</v>
      </c>
      <c r="BG16">
        <v>0</v>
      </c>
      <c r="BH16">
        <v>0</v>
      </c>
      <c r="BI16">
        <v>0</v>
      </c>
      <c r="BJ16">
        <v>114</v>
      </c>
      <c r="BK16">
        <v>146</v>
      </c>
      <c r="BL16">
        <v>142</v>
      </c>
      <c r="BM16">
        <v>124</v>
      </c>
      <c r="BN16">
        <v>115</v>
      </c>
      <c r="BO16">
        <v>172</v>
      </c>
      <c r="BP16">
        <v>146</v>
      </c>
      <c r="BQ16">
        <v>131</v>
      </c>
      <c r="BR16">
        <v>138</v>
      </c>
      <c r="BS16">
        <v>164</v>
      </c>
      <c r="BT16">
        <v>143</v>
      </c>
      <c r="BU16">
        <v>152</v>
      </c>
      <c r="BV16">
        <v>150</v>
      </c>
      <c r="BW16">
        <v>176</v>
      </c>
      <c r="BX16">
        <v>195</v>
      </c>
      <c r="BY16">
        <v>150</v>
      </c>
      <c r="BZ16">
        <v>183</v>
      </c>
      <c r="CA16">
        <v>197</v>
      </c>
      <c r="CB16">
        <v>177</v>
      </c>
      <c r="CC16">
        <v>173</v>
      </c>
      <c r="CD16">
        <v>180</v>
      </c>
      <c r="CE16">
        <v>192</v>
      </c>
      <c r="CF16">
        <v>168</v>
      </c>
      <c r="CG16">
        <v>213</v>
      </c>
      <c r="CH16">
        <v>203</v>
      </c>
      <c r="CI16">
        <v>0</v>
      </c>
      <c r="CJ16">
        <v>0</v>
      </c>
      <c r="CK16">
        <v>0</v>
      </c>
      <c r="CL16">
        <v>28</v>
      </c>
      <c r="CM16">
        <v>20</v>
      </c>
      <c r="CN16">
        <v>34</v>
      </c>
      <c r="CO16">
        <v>30</v>
      </c>
      <c r="CP16">
        <v>46</v>
      </c>
      <c r="CQ16">
        <v>34</v>
      </c>
      <c r="CR16">
        <v>34</v>
      </c>
      <c r="CS16">
        <v>47</v>
      </c>
      <c r="CT16">
        <v>29</v>
      </c>
      <c r="CU16">
        <v>32</v>
      </c>
      <c r="CV16">
        <v>32</v>
      </c>
      <c r="CW16">
        <v>27</v>
      </c>
      <c r="CX16">
        <v>33</v>
      </c>
      <c r="CY16">
        <v>39</v>
      </c>
      <c r="CZ16">
        <v>36</v>
      </c>
      <c r="DA16">
        <v>24</v>
      </c>
      <c r="DB16">
        <v>36</v>
      </c>
      <c r="DC16">
        <v>30</v>
      </c>
      <c r="DD16">
        <v>42</v>
      </c>
      <c r="DE16">
        <v>40</v>
      </c>
      <c r="DF16">
        <v>39</v>
      </c>
      <c r="DG16">
        <v>30</v>
      </c>
      <c r="DH16">
        <v>28</v>
      </c>
      <c r="DI16">
        <v>36</v>
      </c>
      <c r="DJ16">
        <v>47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2</v>
      </c>
      <c r="DQ16">
        <v>1</v>
      </c>
      <c r="DR16">
        <v>2</v>
      </c>
      <c r="DS16">
        <v>4</v>
      </c>
      <c r="DT16">
        <v>3</v>
      </c>
      <c r="DU16">
        <v>5</v>
      </c>
      <c r="DV16">
        <v>3</v>
      </c>
      <c r="DW16">
        <v>2</v>
      </c>
      <c r="DX16">
        <v>2</v>
      </c>
      <c r="DY16">
        <v>2</v>
      </c>
      <c r="DZ16">
        <v>3</v>
      </c>
      <c r="EA16">
        <v>4</v>
      </c>
      <c r="EB16">
        <v>3</v>
      </c>
      <c r="EC16">
        <v>5</v>
      </c>
      <c r="ED16">
        <v>6</v>
      </c>
      <c r="EE16">
        <v>5</v>
      </c>
      <c r="EF16">
        <v>3</v>
      </c>
      <c r="EG16">
        <v>5</v>
      </c>
      <c r="EH16">
        <v>4</v>
      </c>
      <c r="EI16">
        <v>4</v>
      </c>
      <c r="EJ16">
        <v>6</v>
      </c>
      <c r="EK16">
        <v>4</v>
      </c>
      <c r="EL16">
        <v>5</v>
      </c>
      <c r="EM16">
        <v>0</v>
      </c>
      <c r="EN16">
        <v>0</v>
      </c>
      <c r="EO16">
        <v>0</v>
      </c>
      <c r="EP16">
        <v>5</v>
      </c>
      <c r="EQ16">
        <v>20</v>
      </c>
      <c r="ER16">
        <v>15</v>
      </c>
      <c r="ES16">
        <v>10</v>
      </c>
      <c r="ET16">
        <v>0</v>
      </c>
      <c r="EU16">
        <v>5</v>
      </c>
      <c r="EV16">
        <v>0</v>
      </c>
      <c r="EW16">
        <v>30</v>
      </c>
      <c r="EX16">
        <v>15</v>
      </c>
      <c r="EY16">
        <v>10</v>
      </c>
      <c r="EZ16">
        <v>15</v>
      </c>
      <c r="FA16">
        <v>15</v>
      </c>
      <c r="FB16">
        <v>10</v>
      </c>
      <c r="FC16">
        <v>15</v>
      </c>
      <c r="FD16">
        <v>15</v>
      </c>
      <c r="FE16">
        <v>25</v>
      </c>
      <c r="FF16">
        <v>10</v>
      </c>
      <c r="FG16">
        <v>20</v>
      </c>
      <c r="FH16">
        <v>30</v>
      </c>
      <c r="FI16">
        <v>25</v>
      </c>
      <c r="FJ16">
        <v>15</v>
      </c>
      <c r="FK16">
        <v>20</v>
      </c>
      <c r="FL16">
        <v>20</v>
      </c>
      <c r="FM16">
        <v>15</v>
      </c>
      <c r="FN16">
        <v>25</v>
      </c>
      <c r="FO16">
        <v>0</v>
      </c>
      <c r="FP16">
        <v>0</v>
      </c>
      <c r="FQ16">
        <v>6362</v>
      </c>
      <c r="FR16">
        <v>6845</v>
      </c>
      <c r="FS16">
        <v>7288</v>
      </c>
      <c r="FT16">
        <v>7584</v>
      </c>
      <c r="FU16">
        <v>7800</v>
      </c>
      <c r="FV16">
        <v>7952</v>
      </c>
      <c r="FW16">
        <v>8098</v>
      </c>
      <c r="FX16">
        <v>8259</v>
      </c>
      <c r="FY16">
        <v>8349</v>
      </c>
      <c r="FZ16">
        <v>8422</v>
      </c>
      <c r="GA16">
        <v>8479</v>
      </c>
      <c r="GB16">
        <v>8542</v>
      </c>
      <c r="GC16">
        <v>8567</v>
      </c>
      <c r="GD16">
        <v>8612</v>
      </c>
      <c r="GE16">
        <v>8606</v>
      </c>
      <c r="GF16">
        <v>8626</v>
      </c>
      <c r="GG16">
        <v>8566</v>
      </c>
      <c r="GH16">
        <v>8555</v>
      </c>
      <c r="GI16">
        <v>8579</v>
      </c>
      <c r="GJ16">
        <v>8613</v>
      </c>
      <c r="GK16">
        <v>8635</v>
      </c>
      <c r="GL16">
        <v>8630</v>
      </c>
      <c r="GM16">
        <v>8649</v>
      </c>
      <c r="GN16">
        <v>8641</v>
      </c>
      <c r="GO16">
        <v>8652</v>
      </c>
      <c r="GP16">
        <v>8634</v>
      </c>
      <c r="GQ16">
        <v>0</v>
      </c>
      <c r="GR16">
        <v>0</v>
      </c>
      <c r="GS16">
        <v>596</v>
      </c>
      <c r="GT16">
        <v>847</v>
      </c>
      <c r="GU16">
        <v>1139</v>
      </c>
      <c r="GV16">
        <v>1425</v>
      </c>
      <c r="GW16">
        <v>1715</v>
      </c>
      <c r="GX16">
        <v>2014</v>
      </c>
      <c r="GY16">
        <v>2300</v>
      </c>
      <c r="GZ16">
        <v>2543</v>
      </c>
      <c r="HA16">
        <v>2808</v>
      </c>
      <c r="HB16">
        <v>3051</v>
      </c>
      <c r="HC16">
        <v>3300</v>
      </c>
      <c r="HD16">
        <v>3500</v>
      </c>
      <c r="HE16">
        <v>3672</v>
      </c>
      <c r="HF16">
        <v>3855</v>
      </c>
      <c r="HG16">
        <v>4050</v>
      </c>
      <c r="HH16">
        <v>4202</v>
      </c>
      <c r="HI16">
        <v>4393</v>
      </c>
      <c r="HJ16">
        <v>4517</v>
      </c>
      <c r="HK16">
        <v>4660</v>
      </c>
      <c r="HL16">
        <v>4747</v>
      </c>
      <c r="HM16">
        <v>4856</v>
      </c>
      <c r="HN16">
        <v>4947</v>
      </c>
      <c r="HO16">
        <v>5011</v>
      </c>
      <c r="HP16">
        <v>5158</v>
      </c>
      <c r="HQ16">
        <v>5223</v>
      </c>
      <c r="HR16">
        <v>5284</v>
      </c>
      <c r="HS16">
        <v>0</v>
      </c>
      <c r="HT16">
        <v>0</v>
      </c>
      <c r="HU16">
        <v>52</v>
      </c>
      <c r="HV16">
        <v>69</v>
      </c>
      <c r="HW16">
        <v>84</v>
      </c>
      <c r="HX16">
        <v>116</v>
      </c>
      <c r="HY16">
        <v>133</v>
      </c>
      <c r="HZ16">
        <v>154</v>
      </c>
      <c r="IA16">
        <v>179</v>
      </c>
      <c r="IB16">
        <v>221</v>
      </c>
      <c r="IC16">
        <v>252</v>
      </c>
      <c r="ID16">
        <v>301</v>
      </c>
      <c r="IE16">
        <v>322</v>
      </c>
      <c r="IF16">
        <v>362</v>
      </c>
      <c r="IG16">
        <v>416</v>
      </c>
      <c r="IH16">
        <v>451</v>
      </c>
      <c r="II16">
        <v>476</v>
      </c>
      <c r="IJ16">
        <v>513</v>
      </c>
      <c r="IK16">
        <v>554</v>
      </c>
      <c r="IL16">
        <v>588</v>
      </c>
      <c r="IM16">
        <v>623</v>
      </c>
      <c r="IN16">
        <v>661</v>
      </c>
      <c r="IO16">
        <v>700</v>
      </c>
      <c r="IP16">
        <v>716</v>
      </c>
      <c r="IQ16">
        <v>756</v>
      </c>
      <c r="IR16">
        <v>759</v>
      </c>
      <c r="IS16">
        <v>805</v>
      </c>
      <c r="IT16">
        <v>817</v>
      </c>
      <c r="IU16">
        <v>0</v>
      </c>
      <c r="IV16">
        <v>0</v>
      </c>
      <c r="IW16">
        <v>9</v>
      </c>
      <c r="IX16">
        <v>4</v>
      </c>
      <c r="IY16">
        <v>3</v>
      </c>
      <c r="IZ16">
        <v>5</v>
      </c>
      <c r="JA16">
        <v>7</v>
      </c>
      <c r="JB16">
        <v>10</v>
      </c>
      <c r="JC16">
        <v>7</v>
      </c>
      <c r="JD16">
        <v>11</v>
      </c>
      <c r="JE16">
        <v>9</v>
      </c>
      <c r="JF16">
        <v>5</v>
      </c>
      <c r="JG16">
        <v>11</v>
      </c>
      <c r="JH16">
        <v>9</v>
      </c>
      <c r="JI16">
        <v>15</v>
      </c>
      <c r="JJ16">
        <v>23</v>
      </c>
      <c r="JK16">
        <v>25</v>
      </c>
      <c r="JL16">
        <v>24</v>
      </c>
      <c r="JM16">
        <v>23</v>
      </c>
      <c r="JN16">
        <v>33</v>
      </c>
      <c r="JO16">
        <v>22</v>
      </c>
      <c r="JP16">
        <v>22</v>
      </c>
      <c r="JQ16">
        <v>28</v>
      </c>
      <c r="JR16">
        <v>28</v>
      </c>
      <c r="JS16">
        <v>43</v>
      </c>
      <c r="JT16">
        <v>52</v>
      </c>
      <c r="JU16">
        <v>47</v>
      </c>
      <c r="JV16">
        <v>43</v>
      </c>
      <c r="JW16">
        <v>0</v>
      </c>
      <c r="JX16">
        <v>0</v>
      </c>
      <c r="JY16">
        <v>0</v>
      </c>
      <c r="JZ16">
        <v>11</v>
      </c>
      <c r="KA16">
        <v>18</v>
      </c>
      <c r="KB16">
        <v>26</v>
      </c>
      <c r="KC16">
        <v>33</v>
      </c>
      <c r="KD16">
        <v>47</v>
      </c>
      <c r="KE16">
        <v>71</v>
      </c>
      <c r="KF16">
        <v>96</v>
      </c>
      <c r="KG16">
        <v>125</v>
      </c>
      <c r="KH16">
        <v>149</v>
      </c>
      <c r="KI16">
        <v>171</v>
      </c>
      <c r="KJ16">
        <v>200</v>
      </c>
      <c r="KK16">
        <v>231</v>
      </c>
      <c r="KL16">
        <v>260</v>
      </c>
      <c r="KM16">
        <v>303</v>
      </c>
      <c r="KN16">
        <v>350</v>
      </c>
      <c r="KO16">
        <v>399</v>
      </c>
      <c r="KP16">
        <v>449</v>
      </c>
      <c r="KQ16">
        <v>503</v>
      </c>
      <c r="KR16">
        <v>553</v>
      </c>
      <c r="KS16">
        <v>608</v>
      </c>
      <c r="KT16">
        <v>670</v>
      </c>
      <c r="KU16">
        <v>713</v>
      </c>
      <c r="KV16">
        <v>771</v>
      </c>
      <c r="KW16">
        <v>835</v>
      </c>
      <c r="KX16">
        <v>920</v>
      </c>
      <c r="KY16">
        <v>0</v>
      </c>
      <c r="KZ16">
        <v>0</v>
      </c>
      <c r="LA16">
        <v>0</v>
      </c>
      <c r="LB16">
        <v>238</v>
      </c>
      <c r="LC16">
        <v>466</v>
      </c>
      <c r="LD16">
        <v>678</v>
      </c>
      <c r="LE16">
        <v>867</v>
      </c>
      <c r="LF16">
        <v>1090</v>
      </c>
      <c r="LG16">
        <v>1269</v>
      </c>
      <c r="LH16">
        <v>1442</v>
      </c>
      <c r="LI16">
        <v>1597</v>
      </c>
      <c r="LJ16">
        <v>1766</v>
      </c>
      <c r="LK16">
        <v>1943</v>
      </c>
      <c r="LL16">
        <v>2126</v>
      </c>
      <c r="LM16">
        <v>2275</v>
      </c>
      <c r="LN16">
        <v>2438</v>
      </c>
      <c r="LO16">
        <v>2598</v>
      </c>
      <c r="LP16">
        <v>2748</v>
      </c>
      <c r="LQ16">
        <v>2905</v>
      </c>
      <c r="LR16">
        <v>3063</v>
      </c>
      <c r="LS16">
        <v>3219</v>
      </c>
      <c r="LT16">
        <v>3371</v>
      </c>
      <c r="LU16">
        <v>3509</v>
      </c>
      <c r="LV16">
        <v>3672</v>
      </c>
      <c r="LW16">
        <v>3815</v>
      </c>
      <c r="LX16">
        <v>3978</v>
      </c>
      <c r="LY16">
        <v>4112</v>
      </c>
      <c r="LZ16">
        <v>4233</v>
      </c>
      <c r="MA16">
        <v>0</v>
      </c>
      <c r="MB16">
        <v>0</v>
      </c>
      <c r="MC16">
        <v>1464</v>
      </c>
      <c r="MD16">
        <v>1495</v>
      </c>
      <c r="ME16">
        <v>1526</v>
      </c>
      <c r="MF16">
        <v>1579</v>
      </c>
      <c r="MG16">
        <v>1621</v>
      </c>
      <c r="MH16">
        <v>1669</v>
      </c>
      <c r="MI16">
        <v>1701</v>
      </c>
      <c r="MJ16">
        <v>1765</v>
      </c>
      <c r="MK16">
        <v>1820</v>
      </c>
      <c r="ML16">
        <v>1853</v>
      </c>
      <c r="MM16">
        <v>1882</v>
      </c>
      <c r="MN16">
        <v>1918</v>
      </c>
      <c r="MO16">
        <v>1958</v>
      </c>
      <c r="MP16">
        <v>2002</v>
      </c>
      <c r="MQ16">
        <v>2044</v>
      </c>
      <c r="MR16">
        <v>2074</v>
      </c>
      <c r="MS16">
        <v>2128</v>
      </c>
      <c r="MT16">
        <v>2157</v>
      </c>
      <c r="MU16">
        <v>2213</v>
      </c>
      <c r="MV16">
        <v>2207</v>
      </c>
      <c r="MW16">
        <v>2249</v>
      </c>
      <c r="MX16">
        <v>2248</v>
      </c>
      <c r="MY16">
        <v>2281</v>
      </c>
      <c r="MZ16">
        <v>2313</v>
      </c>
      <c r="NA16">
        <v>2370</v>
      </c>
      <c r="NB16">
        <v>2383</v>
      </c>
      <c r="NC16">
        <v>0</v>
      </c>
      <c r="ND16">
        <v>0</v>
      </c>
      <c r="NE16">
        <v>0</v>
      </c>
      <c r="NF16">
        <v>44</v>
      </c>
      <c r="NG16">
        <v>80</v>
      </c>
      <c r="NH16">
        <v>125</v>
      </c>
      <c r="NI16">
        <v>172</v>
      </c>
      <c r="NJ16">
        <v>209</v>
      </c>
      <c r="NK16">
        <v>256</v>
      </c>
      <c r="NL16">
        <v>302</v>
      </c>
      <c r="NM16">
        <v>356</v>
      </c>
      <c r="NN16">
        <v>407</v>
      </c>
      <c r="NO16">
        <v>462</v>
      </c>
      <c r="NP16">
        <v>530</v>
      </c>
      <c r="NQ16">
        <v>596</v>
      </c>
      <c r="NR16">
        <v>669</v>
      </c>
      <c r="NS16">
        <v>720</v>
      </c>
      <c r="NT16">
        <v>773</v>
      </c>
      <c r="NU16">
        <v>833</v>
      </c>
      <c r="NV16">
        <v>895</v>
      </c>
      <c r="NW16">
        <v>952</v>
      </c>
      <c r="NX16">
        <v>1015</v>
      </c>
      <c r="NY16">
        <v>1063</v>
      </c>
      <c r="NZ16">
        <v>1152</v>
      </c>
      <c r="OA16">
        <v>1228</v>
      </c>
      <c r="OB16">
        <v>1303</v>
      </c>
      <c r="OC16">
        <v>1371</v>
      </c>
      <c r="OD16">
        <v>1456</v>
      </c>
      <c r="OE16">
        <v>0</v>
      </c>
      <c r="OF16">
        <v>0</v>
      </c>
      <c r="OG16">
        <v>2112</v>
      </c>
      <c r="OH16">
        <v>2205</v>
      </c>
      <c r="OI16">
        <v>2306</v>
      </c>
      <c r="OJ16">
        <v>2406</v>
      </c>
      <c r="OK16">
        <v>2486</v>
      </c>
      <c r="OL16">
        <v>2587</v>
      </c>
      <c r="OM16">
        <v>2670</v>
      </c>
      <c r="ON16">
        <v>2755</v>
      </c>
      <c r="OO16">
        <v>2872</v>
      </c>
      <c r="OP16">
        <v>2990</v>
      </c>
      <c r="OQ16">
        <v>3091</v>
      </c>
      <c r="OR16">
        <v>3224</v>
      </c>
      <c r="OS16">
        <v>3307</v>
      </c>
      <c r="OT16">
        <v>3376</v>
      </c>
      <c r="OU16">
        <v>3476</v>
      </c>
      <c r="OV16">
        <v>3556</v>
      </c>
      <c r="OW16">
        <v>3622</v>
      </c>
      <c r="OX16">
        <v>3691</v>
      </c>
      <c r="OY16">
        <v>3759</v>
      </c>
      <c r="OZ16">
        <v>3838</v>
      </c>
      <c r="PA16">
        <v>3906</v>
      </c>
      <c r="PB16">
        <v>3922</v>
      </c>
      <c r="PC16">
        <v>3960</v>
      </c>
      <c r="PD16">
        <v>4016</v>
      </c>
      <c r="PE16">
        <v>4092</v>
      </c>
      <c r="PF16">
        <v>4146</v>
      </c>
      <c r="PG16">
        <v>0</v>
      </c>
      <c r="PH16">
        <v>0</v>
      </c>
      <c r="PI16">
        <v>0</v>
      </c>
      <c r="PJ16">
        <v>47</v>
      </c>
      <c r="PK16">
        <v>94</v>
      </c>
      <c r="PL16">
        <v>150</v>
      </c>
      <c r="PM16">
        <v>208</v>
      </c>
      <c r="PN16">
        <v>256</v>
      </c>
      <c r="PO16">
        <v>320</v>
      </c>
      <c r="PP16">
        <v>375</v>
      </c>
      <c r="PQ16">
        <v>440</v>
      </c>
      <c r="PR16">
        <v>516</v>
      </c>
      <c r="PS16">
        <v>586</v>
      </c>
      <c r="PT16">
        <v>642</v>
      </c>
      <c r="PU16">
        <v>718</v>
      </c>
      <c r="PV16">
        <v>793</v>
      </c>
      <c r="PW16">
        <v>874</v>
      </c>
      <c r="PX16">
        <v>959</v>
      </c>
      <c r="PY16">
        <v>1047</v>
      </c>
      <c r="PZ16">
        <v>1138</v>
      </c>
      <c r="QA16">
        <v>1223</v>
      </c>
      <c r="QB16">
        <v>1320</v>
      </c>
      <c r="QC16">
        <v>1406</v>
      </c>
      <c r="QD16">
        <v>1511</v>
      </c>
      <c r="QE16">
        <v>1606</v>
      </c>
      <c r="QF16">
        <v>1706</v>
      </c>
      <c r="QG16">
        <v>1797</v>
      </c>
      <c r="QH16">
        <v>1900</v>
      </c>
      <c r="QI16">
        <v>0</v>
      </c>
      <c r="QJ16">
        <v>0</v>
      </c>
      <c r="QK16">
        <v>7407</v>
      </c>
      <c r="QL16">
        <v>7731</v>
      </c>
      <c r="QM16">
        <v>7990</v>
      </c>
      <c r="QN16">
        <v>8160</v>
      </c>
      <c r="QO16">
        <v>8257</v>
      </c>
      <c r="QP16">
        <v>8265</v>
      </c>
      <c r="QQ16">
        <v>8293</v>
      </c>
      <c r="QR16">
        <v>8353</v>
      </c>
      <c r="QS16">
        <v>8396</v>
      </c>
      <c r="QT16">
        <v>8434</v>
      </c>
      <c r="QU16">
        <v>8445</v>
      </c>
      <c r="QV16">
        <v>8425</v>
      </c>
      <c r="QW16">
        <v>8475</v>
      </c>
      <c r="QX16">
        <v>8480</v>
      </c>
      <c r="QY16">
        <v>8461</v>
      </c>
      <c r="QZ16">
        <v>8477</v>
      </c>
      <c r="RA16">
        <v>8466</v>
      </c>
      <c r="RB16">
        <v>8498</v>
      </c>
      <c r="RC16">
        <v>8537</v>
      </c>
      <c r="RD16">
        <v>8548</v>
      </c>
      <c r="RE16">
        <v>8601</v>
      </c>
      <c r="RF16">
        <v>8588</v>
      </c>
      <c r="RG16">
        <v>8630</v>
      </c>
      <c r="RH16">
        <v>8656</v>
      </c>
      <c r="RI16">
        <v>8670</v>
      </c>
      <c r="RJ16">
        <v>8698</v>
      </c>
      <c r="RK16">
        <v>0</v>
      </c>
      <c r="RL16">
        <v>0</v>
      </c>
      <c r="RM16">
        <v>8538</v>
      </c>
      <c r="RN16">
        <v>8562</v>
      </c>
      <c r="RO16">
        <v>8648</v>
      </c>
      <c r="RP16">
        <v>8709</v>
      </c>
      <c r="RQ16">
        <v>8809</v>
      </c>
      <c r="RR16">
        <v>8917</v>
      </c>
      <c r="RS16">
        <v>8986</v>
      </c>
      <c r="RT16">
        <v>9092</v>
      </c>
      <c r="RU16">
        <v>9209</v>
      </c>
      <c r="RV16">
        <v>9300</v>
      </c>
      <c r="RW16">
        <v>9381</v>
      </c>
      <c r="RX16">
        <v>9489</v>
      </c>
      <c r="RY16">
        <v>9559</v>
      </c>
      <c r="RZ16">
        <v>9632</v>
      </c>
      <c r="SA16">
        <v>9668</v>
      </c>
      <c r="SB16">
        <v>9712</v>
      </c>
      <c r="SC16">
        <v>9784</v>
      </c>
      <c r="SD16">
        <v>9794</v>
      </c>
      <c r="SE16">
        <v>9804</v>
      </c>
      <c r="SF16">
        <v>9808</v>
      </c>
      <c r="SG16">
        <v>9844</v>
      </c>
      <c r="SH16">
        <v>9866</v>
      </c>
      <c r="SI16">
        <v>9894</v>
      </c>
      <c r="SJ16">
        <v>9883</v>
      </c>
      <c r="SK16">
        <v>9932</v>
      </c>
      <c r="SL16">
        <v>9910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549112.51560000004</v>
      </c>
      <c r="SU16">
        <v>542907.0969</v>
      </c>
      <c r="SV16">
        <v>537573.66830000002</v>
      </c>
      <c r="SW16">
        <v>527603.60950000002</v>
      </c>
      <c r="SX16">
        <v>516715.28580000001</v>
      </c>
      <c r="SY16">
        <v>505060.59120000002</v>
      </c>
      <c r="SZ16">
        <v>493993.44929999998</v>
      </c>
      <c r="TA16">
        <v>481008.95860000001</v>
      </c>
      <c r="TB16">
        <v>469452.00099999999</v>
      </c>
      <c r="TC16">
        <v>455461.09970000002</v>
      </c>
      <c r="TD16">
        <v>443222.88650000002</v>
      </c>
      <c r="TE16">
        <v>427320.34399999998</v>
      </c>
      <c r="TF16">
        <v>414341.36119999998</v>
      </c>
      <c r="TG16">
        <v>403401.69410000002</v>
      </c>
      <c r="TH16">
        <v>393204.3125</v>
      </c>
      <c r="TI16">
        <v>382726.86</v>
      </c>
      <c r="TJ16">
        <v>371364.31679999997</v>
      </c>
      <c r="TK16">
        <v>361341.67060000001</v>
      </c>
      <c r="TL16">
        <v>350492.66330000001</v>
      </c>
      <c r="TM16">
        <v>340717.3211</v>
      </c>
      <c r="TN16">
        <v>330105.31829999998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613471.14839999995</v>
      </c>
      <c r="TW16">
        <v>680182.23959999997</v>
      </c>
      <c r="TX16">
        <v>730140.74930000002</v>
      </c>
      <c r="TY16">
        <v>782744.64610000001</v>
      </c>
      <c r="TZ16">
        <v>825710.83840000001</v>
      </c>
      <c r="UA16">
        <v>867086.63619999995</v>
      </c>
      <c r="UB16">
        <v>892851.78780000005</v>
      </c>
      <c r="UC16">
        <v>909445.70449999999</v>
      </c>
      <c r="UD16">
        <v>926960.57039999997</v>
      </c>
      <c r="UE16">
        <v>945485.07420000003</v>
      </c>
      <c r="UF16">
        <v>952398.00600000005</v>
      </c>
      <c r="UG16">
        <v>966688.17909999995</v>
      </c>
      <c r="UH16">
        <v>965023.90269999998</v>
      </c>
      <c r="UI16">
        <v>966577.47900000005</v>
      </c>
      <c r="UJ16">
        <v>955944.68370000005</v>
      </c>
      <c r="UK16">
        <v>949412.58429999999</v>
      </c>
      <c r="UL16">
        <v>939033.29570000002</v>
      </c>
      <c r="UM16">
        <v>923477.3737</v>
      </c>
      <c r="UN16">
        <v>922881.56229999999</v>
      </c>
      <c r="UO16">
        <v>907292.73400000005</v>
      </c>
      <c r="UP16">
        <v>891154.47290000005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639525.89300000004</v>
      </c>
      <c r="UY16">
        <v>721694.20530000003</v>
      </c>
      <c r="UZ16">
        <v>865077.93770000001</v>
      </c>
      <c r="VA16">
        <v>957692.924</v>
      </c>
      <c r="VB16">
        <v>1110000</v>
      </c>
      <c r="VC16">
        <v>1150000</v>
      </c>
      <c r="VD16">
        <v>1260000</v>
      </c>
      <c r="VE16">
        <v>1400000</v>
      </c>
      <c r="VF16">
        <v>1480000</v>
      </c>
      <c r="VG16">
        <v>1510000</v>
      </c>
      <c r="VH16">
        <v>1590000</v>
      </c>
      <c r="VI16">
        <v>1660000</v>
      </c>
      <c r="VJ16">
        <v>1710000</v>
      </c>
      <c r="VK16">
        <v>1760000</v>
      </c>
      <c r="VL16">
        <v>1810000</v>
      </c>
      <c r="VM16">
        <v>1870000</v>
      </c>
      <c r="VN16">
        <v>1850000</v>
      </c>
      <c r="VO16">
        <v>1900000</v>
      </c>
      <c r="VP16">
        <v>1850000</v>
      </c>
      <c r="VQ16">
        <v>1910000</v>
      </c>
      <c r="VR16">
        <v>1880000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566983.23149999999</v>
      </c>
      <c r="WA16">
        <v>385328.40970000002</v>
      </c>
      <c r="WB16">
        <v>587879.68200000003</v>
      </c>
      <c r="WC16">
        <v>466982.97779999999</v>
      </c>
      <c r="WD16">
        <v>251878.62880000001</v>
      </c>
      <c r="WE16">
        <v>537993.18770000001</v>
      </c>
      <c r="WF16">
        <v>427355.5772</v>
      </c>
      <c r="WG16">
        <v>691513.87890000001</v>
      </c>
      <c r="WH16">
        <v>1030000</v>
      </c>
      <c r="WI16">
        <v>1090000</v>
      </c>
      <c r="WJ16">
        <v>1010000</v>
      </c>
      <c r="WK16">
        <v>942081.72479999997</v>
      </c>
      <c r="WL16">
        <v>1310000</v>
      </c>
      <c r="WM16">
        <v>849393.58070000005</v>
      </c>
      <c r="WN16">
        <v>824653.96189999999</v>
      </c>
      <c r="WO16">
        <v>1020000</v>
      </c>
      <c r="WP16">
        <v>989310.57389999996</v>
      </c>
      <c r="WQ16">
        <v>1480000</v>
      </c>
      <c r="WR16">
        <v>1730000</v>
      </c>
      <c r="WS16">
        <v>1520000</v>
      </c>
      <c r="WT16">
        <v>1350000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41300000</v>
      </c>
      <c r="ZG16">
        <v>40900000</v>
      </c>
      <c r="ZH16">
        <v>41200000</v>
      </c>
      <c r="ZI16">
        <v>41300000</v>
      </c>
      <c r="ZJ16">
        <v>40800000</v>
      </c>
      <c r="ZK16">
        <v>40200000</v>
      </c>
      <c r="ZL16">
        <v>39800000</v>
      </c>
      <c r="ZM16">
        <v>39400000</v>
      </c>
      <c r="ZN16">
        <v>39200000</v>
      </c>
      <c r="ZO16">
        <v>38800000</v>
      </c>
      <c r="ZP16">
        <v>38200000</v>
      </c>
      <c r="ZQ16">
        <v>38100000</v>
      </c>
      <c r="ZR16">
        <v>37500000</v>
      </c>
      <c r="ZS16">
        <v>37300000</v>
      </c>
      <c r="ZT16">
        <v>36100000</v>
      </c>
      <c r="ZU16">
        <v>35800000</v>
      </c>
      <c r="ZV16">
        <v>34700000</v>
      </c>
      <c r="ZW16">
        <v>34200000</v>
      </c>
      <c r="ZX16">
        <v>33700000</v>
      </c>
      <c r="ZY16">
        <v>33500000</v>
      </c>
      <c r="ZZ16">
        <v>32700000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25900000</v>
      </c>
      <c r="ABK16">
        <v>25900000</v>
      </c>
      <c r="ABL16">
        <v>26000000</v>
      </c>
      <c r="ABM16">
        <v>26300000</v>
      </c>
      <c r="ABN16">
        <v>26600000</v>
      </c>
      <c r="ABO16">
        <v>26700000</v>
      </c>
      <c r="ABP16">
        <v>27000000</v>
      </c>
      <c r="ABQ16">
        <v>26900000</v>
      </c>
      <c r="ABR16">
        <v>26700000</v>
      </c>
      <c r="ABS16">
        <v>26700000</v>
      </c>
      <c r="ABT16">
        <v>26500000</v>
      </c>
      <c r="ABU16">
        <v>26200000</v>
      </c>
      <c r="ABV16">
        <v>25900000</v>
      </c>
      <c r="ABW16">
        <v>25600000</v>
      </c>
      <c r="ABX16">
        <v>25400000</v>
      </c>
      <c r="ABY16">
        <v>25100000</v>
      </c>
      <c r="ABZ16">
        <v>24500000</v>
      </c>
      <c r="ACA16">
        <v>24000000</v>
      </c>
      <c r="ACB16">
        <v>23600000</v>
      </c>
      <c r="ACC16">
        <v>23400000</v>
      </c>
      <c r="ACD16">
        <v>23000000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3970000</v>
      </c>
      <c r="ADO16">
        <v>3870000</v>
      </c>
      <c r="ADP16">
        <v>3790000</v>
      </c>
      <c r="ADQ16">
        <v>3690000</v>
      </c>
      <c r="ADR16">
        <v>3600000</v>
      </c>
      <c r="ADS16">
        <v>3500000</v>
      </c>
      <c r="ADT16">
        <v>3390000</v>
      </c>
      <c r="ADU16">
        <v>3310000</v>
      </c>
      <c r="ADV16">
        <v>3220000</v>
      </c>
      <c r="ADW16">
        <v>3120000</v>
      </c>
      <c r="ADX16">
        <v>3030000</v>
      </c>
      <c r="ADY16">
        <v>2940000</v>
      </c>
      <c r="ADZ16">
        <v>2870000</v>
      </c>
      <c r="AEA16">
        <v>2800000</v>
      </c>
      <c r="AEB16">
        <v>2720000</v>
      </c>
      <c r="AEC16">
        <v>2650000</v>
      </c>
      <c r="AED16">
        <v>2570000</v>
      </c>
      <c r="AEE16">
        <v>2510000</v>
      </c>
      <c r="AEF16">
        <v>2440000</v>
      </c>
      <c r="AEG16">
        <v>2380000</v>
      </c>
      <c r="AEH16">
        <v>2320000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6090000</v>
      </c>
      <c r="AEQ16">
        <v>5960000</v>
      </c>
      <c r="AER16">
        <v>5850000</v>
      </c>
      <c r="AES16">
        <v>5750000</v>
      </c>
      <c r="AET16">
        <v>5640000</v>
      </c>
      <c r="AEU16">
        <v>5520000</v>
      </c>
      <c r="AEV16">
        <v>5420000</v>
      </c>
      <c r="AEW16">
        <v>5310000</v>
      </c>
      <c r="AEX16">
        <v>5190000</v>
      </c>
      <c r="AEY16">
        <v>5060000</v>
      </c>
      <c r="AEZ16">
        <v>4930000</v>
      </c>
      <c r="AFA16">
        <v>4830000</v>
      </c>
      <c r="AFB16">
        <v>4690000</v>
      </c>
      <c r="AFC16">
        <v>4560000</v>
      </c>
      <c r="AFD16">
        <v>4430000</v>
      </c>
      <c r="AFE16">
        <v>4310000</v>
      </c>
      <c r="AFF16">
        <v>4200000</v>
      </c>
      <c r="AFG16">
        <v>4090000</v>
      </c>
      <c r="AFH16">
        <v>3960000</v>
      </c>
      <c r="AFI16">
        <v>3870000</v>
      </c>
      <c r="AFJ16">
        <v>3750000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322.1773164</v>
      </c>
      <c r="AGU16">
        <v>357.2120534</v>
      </c>
      <c r="AGV16">
        <v>383.44881880000003</v>
      </c>
      <c r="AGW16">
        <v>411.07486499999999</v>
      </c>
      <c r="AGX16">
        <v>433.6394674</v>
      </c>
      <c r="AGY16">
        <v>455.36884049999998</v>
      </c>
      <c r="AGZ16">
        <v>468.89995349999998</v>
      </c>
      <c r="AHA16">
        <v>477.61459889999998</v>
      </c>
      <c r="AHB16">
        <v>486.81290030000002</v>
      </c>
      <c r="AHC16">
        <v>496.54143429999999</v>
      </c>
      <c r="AHD16">
        <v>500.17190620000002</v>
      </c>
      <c r="AHE16">
        <v>507.67669210000003</v>
      </c>
      <c r="AHF16">
        <v>506.80266230000001</v>
      </c>
      <c r="AHG16">
        <v>507.61855559999998</v>
      </c>
      <c r="AHH16">
        <v>502.03451890000002</v>
      </c>
      <c r="AHI16">
        <v>498.6040491</v>
      </c>
      <c r="AHJ16">
        <v>493.15314669999998</v>
      </c>
      <c r="AHK16">
        <v>484.98362609999998</v>
      </c>
      <c r="AHL16">
        <v>484.67072309999998</v>
      </c>
      <c r="AHM16">
        <v>476.48392109999998</v>
      </c>
      <c r="AHN16">
        <v>468.00857280000002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41.999445260000002</v>
      </c>
      <c r="AHW16">
        <v>47.395667009999997</v>
      </c>
      <c r="AHX16">
        <v>56.81207577</v>
      </c>
      <c r="AHY16">
        <v>62.894359680000001</v>
      </c>
      <c r="AHZ16">
        <v>72.935746129999998</v>
      </c>
      <c r="AIA16">
        <v>75.751734519999999</v>
      </c>
      <c r="AIB16">
        <v>82.681444540000001</v>
      </c>
      <c r="AIC16">
        <v>92.247709400000005</v>
      </c>
      <c r="AID16">
        <v>97.096053350000005</v>
      </c>
      <c r="AIE16">
        <v>99.493512580000001</v>
      </c>
      <c r="AIF16">
        <v>104.10412820000001</v>
      </c>
      <c r="AIG16">
        <v>109.14984579999999</v>
      </c>
      <c r="AIH16">
        <v>112.47434250000001</v>
      </c>
      <c r="AII16">
        <v>115.698295</v>
      </c>
      <c r="AIJ16">
        <v>119.1799357</v>
      </c>
      <c r="AIK16">
        <v>122.53566240000001</v>
      </c>
      <c r="AIL16">
        <v>121.6859005</v>
      </c>
      <c r="AIM16">
        <v>124.7417432</v>
      </c>
      <c r="AIN16">
        <v>121.5890778</v>
      </c>
      <c r="AIO16">
        <v>125.20205129999999</v>
      </c>
      <c r="AIP16">
        <v>123.36739540000001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3.1095568899999999</v>
      </c>
      <c r="AIY16">
        <v>2.1132910900000001</v>
      </c>
      <c r="AIZ16">
        <v>3.2241611639999999</v>
      </c>
      <c r="AJA16">
        <v>2.5611165470000001</v>
      </c>
      <c r="AJB16">
        <v>1.3814005110000001</v>
      </c>
      <c r="AJC16">
        <v>2.9505641969999998</v>
      </c>
      <c r="AJD16">
        <v>2.3437844459999999</v>
      </c>
      <c r="AJE16">
        <v>3.7925314659999998</v>
      </c>
      <c r="AJF16">
        <v>5.6458397229999999</v>
      </c>
      <c r="AJG16">
        <v>5.9580410759999998</v>
      </c>
      <c r="AJH16">
        <v>5.5531256630000003</v>
      </c>
      <c r="AJI16">
        <v>5.1667431329999998</v>
      </c>
      <c r="AJJ16">
        <v>7.1972361080000002</v>
      </c>
      <c r="AJK16">
        <v>4.6584052480000002</v>
      </c>
      <c r="AJL16">
        <v>4.5227235410000004</v>
      </c>
      <c r="AJM16">
        <v>5.5885374739999998</v>
      </c>
      <c r="AJN16">
        <v>5.4257645380000001</v>
      </c>
      <c r="AJO16">
        <v>8.0897321469999994</v>
      </c>
      <c r="AJP16">
        <v>9.4979921350000005</v>
      </c>
      <c r="AJQ16">
        <v>8.3346831649999995</v>
      </c>
      <c r="AJR16">
        <v>7.4032509009999998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246.41940339999999</v>
      </c>
      <c r="AKA16">
        <v>349.54250539999998</v>
      </c>
      <c r="AKB16">
        <v>310.2044942</v>
      </c>
      <c r="AKC16">
        <v>421.72585249999997</v>
      </c>
      <c r="AKD16">
        <v>353.90748180000003</v>
      </c>
      <c r="AKE16">
        <v>325.68018460000002</v>
      </c>
      <c r="AKF16">
        <v>367.44440989999998</v>
      </c>
      <c r="AKG16">
        <v>409.6610556</v>
      </c>
      <c r="AKH16">
        <v>333.40640109999998</v>
      </c>
      <c r="AKI16">
        <v>497.48362209999999</v>
      </c>
      <c r="AKJ16">
        <v>496.50044020000001</v>
      </c>
      <c r="AKK16">
        <v>582.87134830000002</v>
      </c>
      <c r="AKL16">
        <v>542.87202979999995</v>
      </c>
      <c r="AKM16">
        <v>539.50314709999998</v>
      </c>
      <c r="AKN16">
        <v>446.78656219999999</v>
      </c>
      <c r="AKO16">
        <v>478.00382109999998</v>
      </c>
      <c r="AKP16">
        <v>524.33411130000002</v>
      </c>
      <c r="AKQ16">
        <v>378.42095</v>
      </c>
      <c r="AKR16">
        <v>496.87520760000001</v>
      </c>
      <c r="AKS16">
        <v>518.57187309999995</v>
      </c>
      <c r="AKT16">
        <v>631.84075759999996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130.91147100000001</v>
      </c>
      <c r="AME16">
        <v>129.5353954</v>
      </c>
      <c r="AMF16">
        <v>130.49432540000001</v>
      </c>
      <c r="AMG16">
        <v>130.64147650000001</v>
      </c>
      <c r="AMH16">
        <v>129.1361655</v>
      </c>
      <c r="AMI16">
        <v>127.33707269999999</v>
      </c>
      <c r="AMJ16">
        <v>125.9930591</v>
      </c>
      <c r="AMK16">
        <v>124.874419</v>
      </c>
      <c r="AML16">
        <v>123.9617337</v>
      </c>
      <c r="AMM16">
        <v>122.87604810000001</v>
      </c>
      <c r="AMN16">
        <v>121.04807049999999</v>
      </c>
      <c r="AMO16">
        <v>120.5822874</v>
      </c>
      <c r="AMP16">
        <v>118.6655933</v>
      </c>
      <c r="AMQ16">
        <v>118.2003763</v>
      </c>
      <c r="AMR16">
        <v>114.44651</v>
      </c>
      <c r="AMS16">
        <v>113.2276389</v>
      </c>
      <c r="AMT16">
        <v>109.8808671</v>
      </c>
      <c r="AMU16">
        <v>108.24649220000001</v>
      </c>
      <c r="AMV16">
        <v>106.56803410000001</v>
      </c>
      <c r="AMW16">
        <v>106.01381000000001</v>
      </c>
      <c r="AMX16">
        <v>103.49060230000001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275.55964660000001</v>
      </c>
      <c r="ANG16">
        <v>324.7934826</v>
      </c>
      <c r="ANH16">
        <v>285.24298399999998</v>
      </c>
      <c r="ANI16">
        <v>322.94451989999999</v>
      </c>
      <c r="ANJ16">
        <v>259.53039530000001</v>
      </c>
      <c r="ANK16">
        <v>291.98620240000002</v>
      </c>
      <c r="ANL16">
        <v>427.22868779999999</v>
      </c>
      <c r="ANM16">
        <v>355.00206179999998</v>
      </c>
      <c r="ANN16">
        <v>371.52648579999999</v>
      </c>
      <c r="ANO16">
        <v>255.32370449999999</v>
      </c>
      <c r="ANP16">
        <v>276.65865810000003</v>
      </c>
      <c r="ANQ16">
        <v>214.20275549999999</v>
      </c>
      <c r="ANR16">
        <v>237.44574549999999</v>
      </c>
      <c r="ANS16">
        <v>214.74559980000001</v>
      </c>
      <c r="ANT16">
        <v>236.7122894</v>
      </c>
      <c r="ANU16">
        <v>149.7807348</v>
      </c>
      <c r="ANV16">
        <v>321.51555289999999</v>
      </c>
      <c r="ANW16">
        <v>273.80411880000003</v>
      </c>
      <c r="ANX16">
        <v>227.65757669999999</v>
      </c>
      <c r="ANY16">
        <v>186.58939760000001</v>
      </c>
      <c r="ANZ16">
        <v>253.36737199999999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42.632111180000003</v>
      </c>
      <c r="AOI16">
        <v>42.718347850000001</v>
      </c>
      <c r="AOJ16">
        <v>42.794461409999997</v>
      </c>
      <c r="AOK16">
        <v>43.312492089999999</v>
      </c>
      <c r="AOL16">
        <v>43.778683819999998</v>
      </c>
      <c r="AOM16">
        <v>43.939316069999997</v>
      </c>
      <c r="AON16">
        <v>44.495090670000003</v>
      </c>
      <c r="AOO16">
        <v>44.311253229999998</v>
      </c>
      <c r="AOP16">
        <v>43.918252520000003</v>
      </c>
      <c r="AOQ16">
        <v>43.90208604</v>
      </c>
      <c r="AOR16">
        <v>43.604359989999999</v>
      </c>
      <c r="AOS16">
        <v>43.120062869999998</v>
      </c>
      <c r="AOT16">
        <v>42.661660949999998</v>
      </c>
      <c r="AOU16">
        <v>42.182160099999997</v>
      </c>
      <c r="AOV16">
        <v>41.814242700000001</v>
      </c>
      <c r="AOW16">
        <v>41.315620490000001</v>
      </c>
      <c r="AOX16">
        <v>40.276563209999999</v>
      </c>
      <c r="AOY16">
        <v>39.482330269999999</v>
      </c>
      <c r="AOZ16">
        <v>38.874433260000004</v>
      </c>
      <c r="APA16">
        <v>38.45641243</v>
      </c>
      <c r="APB16">
        <v>37.82903082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494.54654190000002</v>
      </c>
      <c r="APK16">
        <v>564.07885839999994</v>
      </c>
      <c r="APL16">
        <v>565.39940769999998</v>
      </c>
      <c r="APM16">
        <v>550.99746400000004</v>
      </c>
      <c r="APN16">
        <v>712.32524479999995</v>
      </c>
      <c r="APO16">
        <v>560.7961282</v>
      </c>
      <c r="APP16">
        <v>474.20051169999999</v>
      </c>
      <c r="APQ16">
        <v>574.11677799999995</v>
      </c>
      <c r="APR16">
        <v>551.80232130000002</v>
      </c>
      <c r="APS16">
        <v>598.36213469999996</v>
      </c>
      <c r="APT16">
        <v>564.42453230000001</v>
      </c>
      <c r="APU16">
        <v>573.08664280000005</v>
      </c>
      <c r="APV16">
        <v>642.15152739999996</v>
      </c>
      <c r="APW16">
        <v>544.33155680000004</v>
      </c>
      <c r="APX16">
        <v>614.45195660000002</v>
      </c>
      <c r="APY16">
        <v>533.83528320000005</v>
      </c>
      <c r="APZ16">
        <v>607.24845370000003</v>
      </c>
      <c r="AQA16">
        <v>522.04644619999999</v>
      </c>
      <c r="AQB16">
        <v>539.08202010000002</v>
      </c>
      <c r="AQC16">
        <v>450.527581</v>
      </c>
      <c r="AQD16">
        <v>528.36562270000002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163.82387270000001</v>
      </c>
      <c r="ARO16">
        <v>160.2830549</v>
      </c>
      <c r="ARP16">
        <v>157.45026619999999</v>
      </c>
      <c r="ARQ16">
        <v>154.83146410000001</v>
      </c>
      <c r="ARR16">
        <v>151.8072354</v>
      </c>
      <c r="ARS16">
        <v>148.66934699999999</v>
      </c>
      <c r="ART16">
        <v>146.00089560000001</v>
      </c>
      <c r="ARU16">
        <v>142.79411540000001</v>
      </c>
      <c r="ARV16">
        <v>139.6937892</v>
      </c>
      <c r="ARW16">
        <v>136.13194229999999</v>
      </c>
      <c r="ARX16">
        <v>132.76843869999999</v>
      </c>
      <c r="ARY16">
        <v>129.85700850000001</v>
      </c>
      <c r="ARZ16">
        <v>126.2036236</v>
      </c>
      <c r="ASA16">
        <v>122.65289490000001</v>
      </c>
      <c r="ASB16">
        <v>119.1290649</v>
      </c>
      <c r="ASC16">
        <v>116.08381060000001</v>
      </c>
      <c r="ASD16">
        <v>112.954604</v>
      </c>
      <c r="ASE16">
        <v>109.9758957</v>
      </c>
      <c r="ASF16">
        <v>106.6540059</v>
      </c>
      <c r="ASG16">
        <v>104.06096839999999</v>
      </c>
      <c r="ASH16">
        <v>100.8062785</v>
      </c>
    </row>
    <row r="17" spans="1:1178" x14ac:dyDescent="0.25">
      <c r="A17">
        <v>13</v>
      </c>
      <c r="B17">
        <v>22400</v>
      </c>
      <c r="C17">
        <v>0</v>
      </c>
      <c r="D17">
        <v>0</v>
      </c>
      <c r="E17">
        <v>0</v>
      </c>
      <c r="F17">
        <v>326</v>
      </c>
      <c r="G17">
        <v>273</v>
      </c>
      <c r="H17">
        <v>277</v>
      </c>
      <c r="I17">
        <v>282</v>
      </c>
      <c r="J17">
        <v>300</v>
      </c>
      <c r="K17">
        <v>315</v>
      </c>
      <c r="L17">
        <v>290</v>
      </c>
      <c r="M17">
        <v>269</v>
      </c>
      <c r="N17">
        <v>329</v>
      </c>
      <c r="O17">
        <v>297</v>
      </c>
      <c r="P17">
        <v>303</v>
      </c>
      <c r="Q17">
        <v>286</v>
      </c>
      <c r="R17">
        <v>270</v>
      </c>
      <c r="S17">
        <v>266</v>
      </c>
      <c r="T17">
        <v>274</v>
      </c>
      <c r="U17">
        <v>265</v>
      </c>
      <c r="V17">
        <v>244</v>
      </c>
      <c r="W17">
        <v>262</v>
      </c>
      <c r="X17">
        <v>289</v>
      </c>
      <c r="Y17">
        <v>275</v>
      </c>
      <c r="Z17">
        <v>259</v>
      </c>
      <c r="AA17">
        <v>247</v>
      </c>
      <c r="AB17">
        <v>258</v>
      </c>
      <c r="AC17">
        <v>324</v>
      </c>
      <c r="AD17">
        <v>277</v>
      </c>
      <c r="AE17">
        <v>0</v>
      </c>
      <c r="AF17">
        <v>0</v>
      </c>
      <c r="AG17">
        <v>0</v>
      </c>
      <c r="AH17">
        <v>73</v>
      </c>
      <c r="AI17">
        <v>74</v>
      </c>
      <c r="AJ17">
        <v>80</v>
      </c>
      <c r="AK17">
        <v>80</v>
      </c>
      <c r="AL17">
        <v>86</v>
      </c>
      <c r="AM17">
        <v>71</v>
      </c>
      <c r="AN17">
        <v>106</v>
      </c>
      <c r="AO17">
        <v>94</v>
      </c>
      <c r="AP17">
        <v>93</v>
      </c>
      <c r="AQ17">
        <v>100</v>
      </c>
      <c r="AR17">
        <v>98</v>
      </c>
      <c r="AS17">
        <v>134</v>
      </c>
      <c r="AT17">
        <v>105</v>
      </c>
      <c r="AU17">
        <v>130</v>
      </c>
      <c r="AV17">
        <v>145</v>
      </c>
      <c r="AW17">
        <v>127</v>
      </c>
      <c r="AX17">
        <v>125</v>
      </c>
      <c r="AY17">
        <v>140</v>
      </c>
      <c r="AZ17">
        <v>148</v>
      </c>
      <c r="BA17">
        <v>137</v>
      </c>
      <c r="BB17">
        <v>156</v>
      </c>
      <c r="BC17">
        <v>141</v>
      </c>
      <c r="BD17">
        <v>151</v>
      </c>
      <c r="BE17">
        <v>142</v>
      </c>
      <c r="BF17">
        <v>169</v>
      </c>
      <c r="BG17">
        <v>0</v>
      </c>
      <c r="BH17">
        <v>0</v>
      </c>
      <c r="BI17">
        <v>0</v>
      </c>
      <c r="BJ17">
        <v>176</v>
      </c>
      <c r="BK17">
        <v>150</v>
      </c>
      <c r="BL17">
        <v>151</v>
      </c>
      <c r="BM17">
        <v>176</v>
      </c>
      <c r="BN17">
        <v>149</v>
      </c>
      <c r="BO17">
        <v>169</v>
      </c>
      <c r="BP17">
        <v>150</v>
      </c>
      <c r="BQ17">
        <v>146</v>
      </c>
      <c r="BR17">
        <v>179</v>
      </c>
      <c r="BS17">
        <v>151</v>
      </c>
      <c r="BT17">
        <v>164</v>
      </c>
      <c r="BU17">
        <v>160</v>
      </c>
      <c r="BV17">
        <v>165</v>
      </c>
      <c r="BW17">
        <v>166</v>
      </c>
      <c r="BX17">
        <v>178</v>
      </c>
      <c r="BY17">
        <v>184</v>
      </c>
      <c r="BZ17">
        <v>164</v>
      </c>
      <c r="CA17">
        <v>177</v>
      </c>
      <c r="CB17">
        <v>155</v>
      </c>
      <c r="CC17">
        <v>202</v>
      </c>
      <c r="CD17">
        <v>184</v>
      </c>
      <c r="CE17">
        <v>174</v>
      </c>
      <c r="CF17">
        <v>193</v>
      </c>
      <c r="CG17">
        <v>159</v>
      </c>
      <c r="CH17">
        <v>158</v>
      </c>
      <c r="CI17">
        <v>0</v>
      </c>
      <c r="CJ17">
        <v>0</v>
      </c>
      <c r="CK17">
        <v>0</v>
      </c>
      <c r="CL17">
        <v>33</v>
      </c>
      <c r="CM17">
        <v>29</v>
      </c>
      <c r="CN17">
        <v>33</v>
      </c>
      <c r="CO17">
        <v>34</v>
      </c>
      <c r="CP17">
        <v>44</v>
      </c>
      <c r="CQ17">
        <v>35</v>
      </c>
      <c r="CR17">
        <v>37</v>
      </c>
      <c r="CS17">
        <v>34</v>
      </c>
      <c r="CT17">
        <v>37</v>
      </c>
      <c r="CU17">
        <v>40</v>
      </c>
      <c r="CV17">
        <v>43</v>
      </c>
      <c r="CW17">
        <v>54</v>
      </c>
      <c r="CX17">
        <v>43</v>
      </c>
      <c r="CY17">
        <v>49</v>
      </c>
      <c r="CZ17">
        <v>55</v>
      </c>
      <c r="DA17">
        <v>41</v>
      </c>
      <c r="DB17">
        <v>46</v>
      </c>
      <c r="DC17">
        <v>43</v>
      </c>
      <c r="DD17">
        <v>41</v>
      </c>
      <c r="DE17">
        <v>49</v>
      </c>
      <c r="DF17">
        <v>47</v>
      </c>
      <c r="DG17">
        <v>56</v>
      </c>
      <c r="DH17">
        <v>50</v>
      </c>
      <c r="DI17">
        <v>44</v>
      </c>
      <c r="DJ17">
        <v>62</v>
      </c>
      <c r="DK17">
        <v>0</v>
      </c>
      <c r="DL17">
        <v>0</v>
      </c>
      <c r="DM17">
        <v>0</v>
      </c>
      <c r="DN17">
        <v>2</v>
      </c>
      <c r="DO17">
        <v>0</v>
      </c>
      <c r="DP17">
        <v>2</v>
      </c>
      <c r="DQ17">
        <v>0</v>
      </c>
      <c r="DR17">
        <v>2</v>
      </c>
      <c r="DS17">
        <v>1</v>
      </c>
      <c r="DT17">
        <v>2</v>
      </c>
      <c r="DU17">
        <v>2</v>
      </c>
      <c r="DV17">
        <v>3</v>
      </c>
      <c r="DW17">
        <v>6</v>
      </c>
      <c r="DX17">
        <v>1</v>
      </c>
      <c r="DY17">
        <v>3</v>
      </c>
      <c r="DZ17">
        <v>3</v>
      </c>
      <c r="EA17">
        <v>3</v>
      </c>
      <c r="EB17">
        <v>3</v>
      </c>
      <c r="EC17">
        <v>3</v>
      </c>
      <c r="ED17">
        <v>5</v>
      </c>
      <c r="EE17">
        <v>2</v>
      </c>
      <c r="EF17">
        <v>2</v>
      </c>
      <c r="EG17">
        <v>7</v>
      </c>
      <c r="EH17">
        <v>6</v>
      </c>
      <c r="EI17">
        <v>9</v>
      </c>
      <c r="EJ17">
        <v>6</v>
      </c>
      <c r="EK17">
        <v>4</v>
      </c>
      <c r="EL17">
        <v>5</v>
      </c>
      <c r="EM17">
        <v>0</v>
      </c>
      <c r="EN17">
        <v>0</v>
      </c>
      <c r="EO17">
        <v>0</v>
      </c>
      <c r="EP17">
        <v>25</v>
      </c>
      <c r="EQ17">
        <v>15</v>
      </c>
      <c r="ER17">
        <v>10</v>
      </c>
      <c r="ES17">
        <v>10</v>
      </c>
      <c r="ET17">
        <v>0</v>
      </c>
      <c r="EU17">
        <v>10</v>
      </c>
      <c r="EV17">
        <v>10</v>
      </c>
      <c r="EW17">
        <v>15</v>
      </c>
      <c r="EX17">
        <v>0</v>
      </c>
      <c r="EY17">
        <v>15</v>
      </c>
      <c r="EZ17">
        <v>25</v>
      </c>
      <c r="FA17">
        <v>10</v>
      </c>
      <c r="FB17">
        <v>5</v>
      </c>
      <c r="FC17">
        <v>25</v>
      </c>
      <c r="FD17">
        <v>20</v>
      </c>
      <c r="FE17">
        <v>10</v>
      </c>
      <c r="FF17">
        <v>15</v>
      </c>
      <c r="FG17">
        <v>20</v>
      </c>
      <c r="FH17">
        <v>15</v>
      </c>
      <c r="FI17">
        <v>5</v>
      </c>
      <c r="FJ17">
        <v>20</v>
      </c>
      <c r="FK17">
        <v>40</v>
      </c>
      <c r="FL17">
        <v>35</v>
      </c>
      <c r="FM17">
        <v>30</v>
      </c>
      <c r="FN17">
        <v>25</v>
      </c>
      <c r="FO17">
        <v>0</v>
      </c>
      <c r="FP17">
        <v>0</v>
      </c>
      <c r="FQ17">
        <v>5182</v>
      </c>
      <c r="FR17">
        <v>5545</v>
      </c>
      <c r="FS17">
        <v>5757</v>
      </c>
      <c r="FT17">
        <v>6042</v>
      </c>
      <c r="FU17">
        <v>6199</v>
      </c>
      <c r="FV17">
        <v>6335</v>
      </c>
      <c r="FW17">
        <v>6470</v>
      </c>
      <c r="FX17">
        <v>6568</v>
      </c>
      <c r="FY17">
        <v>6645</v>
      </c>
      <c r="FZ17">
        <v>6738</v>
      </c>
      <c r="GA17">
        <v>6785</v>
      </c>
      <c r="GB17">
        <v>6854</v>
      </c>
      <c r="GC17">
        <v>6898</v>
      </c>
      <c r="GD17">
        <v>6891</v>
      </c>
      <c r="GE17">
        <v>6965</v>
      </c>
      <c r="GF17">
        <v>7002</v>
      </c>
      <c r="GG17">
        <v>7010</v>
      </c>
      <c r="GH17">
        <v>7083</v>
      </c>
      <c r="GI17">
        <v>7085</v>
      </c>
      <c r="GJ17">
        <v>7055</v>
      </c>
      <c r="GK17">
        <v>7068</v>
      </c>
      <c r="GL17">
        <v>7079</v>
      </c>
      <c r="GM17">
        <v>7088</v>
      </c>
      <c r="GN17">
        <v>7103</v>
      </c>
      <c r="GO17">
        <v>7131</v>
      </c>
      <c r="GP17">
        <v>7119</v>
      </c>
      <c r="GQ17">
        <v>0</v>
      </c>
      <c r="GR17">
        <v>0</v>
      </c>
      <c r="GS17">
        <v>629</v>
      </c>
      <c r="GT17">
        <v>780</v>
      </c>
      <c r="GU17">
        <v>967</v>
      </c>
      <c r="GV17">
        <v>1152</v>
      </c>
      <c r="GW17">
        <v>1355</v>
      </c>
      <c r="GX17">
        <v>1582</v>
      </c>
      <c r="GY17">
        <v>1765</v>
      </c>
      <c r="GZ17">
        <v>1935</v>
      </c>
      <c r="HA17">
        <v>2096</v>
      </c>
      <c r="HB17">
        <v>2272</v>
      </c>
      <c r="HC17">
        <v>2446</v>
      </c>
      <c r="HD17">
        <v>2609</v>
      </c>
      <c r="HE17">
        <v>2729</v>
      </c>
      <c r="HF17">
        <v>2882</v>
      </c>
      <c r="HG17">
        <v>3021</v>
      </c>
      <c r="HH17">
        <v>3147</v>
      </c>
      <c r="HI17">
        <v>3227</v>
      </c>
      <c r="HJ17">
        <v>3301</v>
      </c>
      <c r="HK17">
        <v>3429</v>
      </c>
      <c r="HL17">
        <v>3564</v>
      </c>
      <c r="HM17">
        <v>3683</v>
      </c>
      <c r="HN17">
        <v>3749</v>
      </c>
      <c r="HO17">
        <v>3823</v>
      </c>
      <c r="HP17">
        <v>3902</v>
      </c>
      <c r="HQ17">
        <v>3950</v>
      </c>
      <c r="HR17">
        <v>4001</v>
      </c>
      <c r="HS17">
        <v>0</v>
      </c>
      <c r="HT17">
        <v>0</v>
      </c>
      <c r="HU17">
        <v>86</v>
      </c>
      <c r="HV17">
        <v>89</v>
      </c>
      <c r="HW17">
        <v>96</v>
      </c>
      <c r="HX17">
        <v>106</v>
      </c>
      <c r="HY17">
        <v>111</v>
      </c>
      <c r="HZ17">
        <v>127</v>
      </c>
      <c r="IA17">
        <v>149</v>
      </c>
      <c r="IB17">
        <v>167</v>
      </c>
      <c r="IC17">
        <v>185</v>
      </c>
      <c r="ID17">
        <v>208</v>
      </c>
      <c r="IE17">
        <v>229</v>
      </c>
      <c r="IF17">
        <v>247</v>
      </c>
      <c r="IG17">
        <v>263</v>
      </c>
      <c r="IH17">
        <v>288</v>
      </c>
      <c r="II17">
        <v>290</v>
      </c>
      <c r="IJ17">
        <v>299</v>
      </c>
      <c r="IK17">
        <v>336</v>
      </c>
      <c r="IL17">
        <v>355</v>
      </c>
      <c r="IM17">
        <v>385</v>
      </c>
      <c r="IN17">
        <v>390</v>
      </c>
      <c r="IO17">
        <v>414</v>
      </c>
      <c r="IP17">
        <v>441</v>
      </c>
      <c r="IQ17">
        <v>463</v>
      </c>
      <c r="IR17">
        <v>489</v>
      </c>
      <c r="IS17">
        <v>500</v>
      </c>
      <c r="IT17">
        <v>512</v>
      </c>
      <c r="IU17">
        <v>0</v>
      </c>
      <c r="IV17">
        <v>0</v>
      </c>
      <c r="IW17">
        <v>2</v>
      </c>
      <c r="IX17">
        <v>4</v>
      </c>
      <c r="IY17">
        <v>3</v>
      </c>
      <c r="IZ17">
        <v>3</v>
      </c>
      <c r="JA17">
        <v>5</v>
      </c>
      <c r="JB17">
        <v>5</v>
      </c>
      <c r="JC17">
        <v>5</v>
      </c>
      <c r="JD17">
        <v>5</v>
      </c>
      <c r="JE17">
        <v>7</v>
      </c>
      <c r="JF17">
        <v>8</v>
      </c>
      <c r="JG17">
        <v>8</v>
      </c>
      <c r="JH17">
        <v>9</v>
      </c>
      <c r="JI17">
        <v>15</v>
      </c>
      <c r="JJ17">
        <v>16</v>
      </c>
      <c r="JK17">
        <v>22</v>
      </c>
      <c r="JL17">
        <v>27</v>
      </c>
      <c r="JM17">
        <v>23</v>
      </c>
      <c r="JN17">
        <v>24</v>
      </c>
      <c r="JO17">
        <v>19</v>
      </c>
      <c r="JP17">
        <v>30</v>
      </c>
      <c r="JQ17">
        <v>24</v>
      </c>
      <c r="JR17">
        <v>27</v>
      </c>
      <c r="JS17">
        <v>31</v>
      </c>
      <c r="JT17">
        <v>28</v>
      </c>
      <c r="JU17">
        <v>41</v>
      </c>
      <c r="JV17">
        <v>38</v>
      </c>
      <c r="JW17">
        <v>0</v>
      </c>
      <c r="JX17">
        <v>0</v>
      </c>
      <c r="JY17">
        <v>0</v>
      </c>
      <c r="JZ17">
        <v>7</v>
      </c>
      <c r="KA17">
        <v>13</v>
      </c>
      <c r="KB17">
        <v>24</v>
      </c>
      <c r="KC17">
        <v>32</v>
      </c>
      <c r="KD17">
        <v>41</v>
      </c>
      <c r="KE17">
        <v>61</v>
      </c>
      <c r="KF17">
        <v>75</v>
      </c>
      <c r="KG17">
        <v>88</v>
      </c>
      <c r="KH17">
        <v>105</v>
      </c>
      <c r="KI17">
        <v>126</v>
      </c>
      <c r="KJ17">
        <v>144</v>
      </c>
      <c r="KK17">
        <v>161</v>
      </c>
      <c r="KL17">
        <v>184</v>
      </c>
      <c r="KM17">
        <v>212</v>
      </c>
      <c r="KN17">
        <v>239</v>
      </c>
      <c r="KO17">
        <v>270</v>
      </c>
      <c r="KP17">
        <v>299</v>
      </c>
      <c r="KQ17">
        <v>331</v>
      </c>
      <c r="KR17">
        <v>365</v>
      </c>
      <c r="KS17">
        <v>397</v>
      </c>
      <c r="KT17">
        <v>428</v>
      </c>
      <c r="KU17">
        <v>463</v>
      </c>
      <c r="KV17">
        <v>495</v>
      </c>
      <c r="KW17">
        <v>534</v>
      </c>
      <c r="KX17">
        <v>583</v>
      </c>
      <c r="KY17">
        <v>0</v>
      </c>
      <c r="KZ17">
        <v>0</v>
      </c>
      <c r="LA17">
        <v>0</v>
      </c>
      <c r="LB17">
        <v>190</v>
      </c>
      <c r="LC17">
        <v>384</v>
      </c>
      <c r="LD17">
        <v>557</v>
      </c>
      <c r="LE17">
        <v>761</v>
      </c>
      <c r="LF17">
        <v>923</v>
      </c>
      <c r="LG17">
        <v>1080</v>
      </c>
      <c r="LH17">
        <v>1225</v>
      </c>
      <c r="LI17">
        <v>1398</v>
      </c>
      <c r="LJ17">
        <v>1556</v>
      </c>
      <c r="LK17">
        <v>1711</v>
      </c>
      <c r="LL17">
        <v>1882</v>
      </c>
      <c r="LM17">
        <v>2034</v>
      </c>
      <c r="LN17">
        <v>2181</v>
      </c>
      <c r="LO17">
        <v>2341</v>
      </c>
      <c r="LP17">
        <v>2504</v>
      </c>
      <c r="LQ17">
        <v>2666</v>
      </c>
      <c r="LR17">
        <v>2822</v>
      </c>
      <c r="LS17">
        <v>3001</v>
      </c>
      <c r="LT17">
        <v>3158</v>
      </c>
      <c r="LU17">
        <v>3296</v>
      </c>
      <c r="LV17">
        <v>3443</v>
      </c>
      <c r="LW17">
        <v>3589</v>
      </c>
      <c r="LX17">
        <v>3730</v>
      </c>
      <c r="LY17">
        <v>3867</v>
      </c>
      <c r="LZ17">
        <v>4033</v>
      </c>
      <c r="MA17">
        <v>0</v>
      </c>
      <c r="MB17">
        <v>0</v>
      </c>
      <c r="MC17">
        <v>1483</v>
      </c>
      <c r="MD17">
        <v>1501</v>
      </c>
      <c r="ME17">
        <v>1555</v>
      </c>
      <c r="MF17">
        <v>1591</v>
      </c>
      <c r="MG17">
        <v>1596</v>
      </c>
      <c r="MH17">
        <v>1623</v>
      </c>
      <c r="MI17">
        <v>1638</v>
      </c>
      <c r="MJ17">
        <v>1649</v>
      </c>
      <c r="MK17">
        <v>1679</v>
      </c>
      <c r="ML17">
        <v>1711</v>
      </c>
      <c r="MM17">
        <v>1762</v>
      </c>
      <c r="MN17">
        <v>1793</v>
      </c>
      <c r="MO17">
        <v>1823</v>
      </c>
      <c r="MP17">
        <v>1839</v>
      </c>
      <c r="MQ17">
        <v>1867</v>
      </c>
      <c r="MR17">
        <v>1906</v>
      </c>
      <c r="MS17">
        <v>1952</v>
      </c>
      <c r="MT17">
        <v>1980</v>
      </c>
      <c r="MU17">
        <v>2037</v>
      </c>
      <c r="MV17">
        <v>2106</v>
      </c>
      <c r="MW17">
        <v>2162</v>
      </c>
      <c r="MX17">
        <v>2216</v>
      </c>
      <c r="MY17">
        <v>2233</v>
      </c>
      <c r="MZ17">
        <v>2263</v>
      </c>
      <c r="NA17">
        <v>2304</v>
      </c>
      <c r="NB17">
        <v>2345</v>
      </c>
      <c r="NC17">
        <v>0</v>
      </c>
      <c r="ND17">
        <v>0</v>
      </c>
      <c r="NE17">
        <v>0</v>
      </c>
      <c r="NF17">
        <v>56</v>
      </c>
      <c r="NG17">
        <v>104</v>
      </c>
      <c r="NH17">
        <v>153</v>
      </c>
      <c r="NI17">
        <v>217</v>
      </c>
      <c r="NJ17">
        <v>263</v>
      </c>
      <c r="NK17">
        <v>325</v>
      </c>
      <c r="NL17">
        <v>389</v>
      </c>
      <c r="NM17">
        <v>444</v>
      </c>
      <c r="NN17">
        <v>492</v>
      </c>
      <c r="NO17">
        <v>538</v>
      </c>
      <c r="NP17">
        <v>599</v>
      </c>
      <c r="NQ17">
        <v>645</v>
      </c>
      <c r="NR17">
        <v>711</v>
      </c>
      <c r="NS17">
        <v>768</v>
      </c>
      <c r="NT17">
        <v>823</v>
      </c>
      <c r="NU17">
        <v>877</v>
      </c>
      <c r="NV17">
        <v>929</v>
      </c>
      <c r="NW17">
        <v>993</v>
      </c>
      <c r="NX17">
        <v>1045</v>
      </c>
      <c r="NY17">
        <v>1102</v>
      </c>
      <c r="NZ17">
        <v>1165</v>
      </c>
      <c r="OA17">
        <v>1227</v>
      </c>
      <c r="OB17">
        <v>1283</v>
      </c>
      <c r="OC17">
        <v>1346</v>
      </c>
      <c r="OD17">
        <v>1412</v>
      </c>
      <c r="OE17">
        <v>0</v>
      </c>
      <c r="OF17">
        <v>0</v>
      </c>
      <c r="OG17">
        <v>2101</v>
      </c>
      <c r="OH17">
        <v>2198</v>
      </c>
      <c r="OI17">
        <v>2294</v>
      </c>
      <c r="OJ17">
        <v>2410</v>
      </c>
      <c r="OK17">
        <v>2498</v>
      </c>
      <c r="OL17">
        <v>2599</v>
      </c>
      <c r="OM17">
        <v>2693</v>
      </c>
      <c r="ON17">
        <v>2807</v>
      </c>
      <c r="OO17">
        <v>2936</v>
      </c>
      <c r="OP17">
        <v>3044</v>
      </c>
      <c r="OQ17">
        <v>3134</v>
      </c>
      <c r="OR17">
        <v>3233</v>
      </c>
      <c r="OS17">
        <v>3354</v>
      </c>
      <c r="OT17">
        <v>3477</v>
      </c>
      <c r="OU17">
        <v>3571</v>
      </c>
      <c r="OV17">
        <v>3647</v>
      </c>
      <c r="OW17">
        <v>3733</v>
      </c>
      <c r="OX17">
        <v>3774</v>
      </c>
      <c r="OY17">
        <v>3848</v>
      </c>
      <c r="OZ17">
        <v>3950</v>
      </c>
      <c r="PA17">
        <v>4001</v>
      </c>
      <c r="PB17">
        <v>4026</v>
      </c>
      <c r="PC17">
        <v>4125</v>
      </c>
      <c r="PD17">
        <v>4198</v>
      </c>
      <c r="PE17">
        <v>4230</v>
      </c>
      <c r="PF17">
        <v>4290</v>
      </c>
      <c r="PG17">
        <v>0</v>
      </c>
      <c r="PH17">
        <v>0</v>
      </c>
      <c r="PI17">
        <v>0</v>
      </c>
      <c r="PJ17">
        <v>60</v>
      </c>
      <c r="PK17">
        <v>131</v>
      </c>
      <c r="PL17">
        <v>176</v>
      </c>
      <c r="PM17">
        <v>242</v>
      </c>
      <c r="PN17">
        <v>319</v>
      </c>
      <c r="PO17">
        <v>390</v>
      </c>
      <c r="PP17">
        <v>452</v>
      </c>
      <c r="PQ17">
        <v>525</v>
      </c>
      <c r="PR17">
        <v>596</v>
      </c>
      <c r="PS17">
        <v>670</v>
      </c>
      <c r="PT17">
        <v>751</v>
      </c>
      <c r="PU17">
        <v>831</v>
      </c>
      <c r="PV17">
        <v>908</v>
      </c>
      <c r="PW17">
        <v>986</v>
      </c>
      <c r="PX17">
        <v>1077</v>
      </c>
      <c r="PY17">
        <v>1175</v>
      </c>
      <c r="PZ17">
        <v>1289</v>
      </c>
      <c r="QA17">
        <v>1368</v>
      </c>
      <c r="QB17">
        <v>1475</v>
      </c>
      <c r="QC17">
        <v>1594</v>
      </c>
      <c r="QD17">
        <v>1734</v>
      </c>
      <c r="QE17">
        <v>1849</v>
      </c>
      <c r="QF17">
        <v>1964</v>
      </c>
      <c r="QG17">
        <v>2098</v>
      </c>
      <c r="QH17">
        <v>2220</v>
      </c>
      <c r="QI17">
        <v>0</v>
      </c>
      <c r="QJ17">
        <v>0</v>
      </c>
      <c r="QK17">
        <v>7400</v>
      </c>
      <c r="QL17">
        <v>7777</v>
      </c>
      <c r="QM17">
        <v>7995</v>
      </c>
      <c r="QN17">
        <v>8164</v>
      </c>
      <c r="QO17">
        <v>8226</v>
      </c>
      <c r="QP17">
        <v>8266</v>
      </c>
      <c r="QQ17">
        <v>8336</v>
      </c>
      <c r="QR17">
        <v>8429</v>
      </c>
      <c r="QS17">
        <v>8426</v>
      </c>
      <c r="QT17">
        <v>8521</v>
      </c>
      <c r="QU17">
        <v>8546</v>
      </c>
      <c r="QV17">
        <v>8644</v>
      </c>
      <c r="QW17">
        <v>8663</v>
      </c>
      <c r="QX17">
        <v>8668</v>
      </c>
      <c r="QY17">
        <v>8679</v>
      </c>
      <c r="QZ17">
        <v>8684</v>
      </c>
      <c r="RA17">
        <v>8720</v>
      </c>
      <c r="RB17">
        <v>8691</v>
      </c>
      <c r="RC17">
        <v>8715</v>
      </c>
      <c r="RD17">
        <v>8705</v>
      </c>
      <c r="RE17">
        <v>8741</v>
      </c>
      <c r="RF17">
        <v>8719</v>
      </c>
      <c r="RG17">
        <v>8742</v>
      </c>
      <c r="RH17">
        <v>8809</v>
      </c>
      <c r="RI17">
        <v>8814</v>
      </c>
      <c r="RJ17">
        <v>8866</v>
      </c>
      <c r="RK17">
        <v>0</v>
      </c>
      <c r="RL17">
        <v>0</v>
      </c>
      <c r="RM17">
        <v>8447</v>
      </c>
      <c r="RN17">
        <v>8508</v>
      </c>
      <c r="RO17">
        <v>8551</v>
      </c>
      <c r="RP17">
        <v>8604</v>
      </c>
      <c r="RQ17">
        <v>8680</v>
      </c>
      <c r="RR17">
        <v>8764</v>
      </c>
      <c r="RS17">
        <v>8796</v>
      </c>
      <c r="RT17">
        <v>8848</v>
      </c>
      <c r="RU17">
        <v>8933</v>
      </c>
      <c r="RV17">
        <v>8966</v>
      </c>
      <c r="RW17">
        <v>9015</v>
      </c>
      <c r="RX17">
        <v>9081</v>
      </c>
      <c r="RY17">
        <v>9158</v>
      </c>
      <c r="RZ17">
        <v>9206</v>
      </c>
      <c r="SA17">
        <v>9252</v>
      </c>
      <c r="SB17">
        <v>9304</v>
      </c>
      <c r="SC17">
        <v>9313</v>
      </c>
      <c r="SD17">
        <v>9367</v>
      </c>
      <c r="SE17">
        <v>9446</v>
      </c>
      <c r="SF17">
        <v>9502</v>
      </c>
      <c r="SG17">
        <v>9496</v>
      </c>
      <c r="SH17">
        <v>9569</v>
      </c>
      <c r="SI17">
        <v>9590</v>
      </c>
      <c r="SJ17">
        <v>9598</v>
      </c>
      <c r="SK17">
        <v>9610</v>
      </c>
      <c r="SL17">
        <v>9571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613761.92339999997</v>
      </c>
      <c r="SU17">
        <v>608583.78769999999</v>
      </c>
      <c r="SV17">
        <v>599807.67359999998</v>
      </c>
      <c r="SW17">
        <v>589164.58609999996</v>
      </c>
      <c r="SX17">
        <v>580009.93240000005</v>
      </c>
      <c r="SY17">
        <v>567044.38119999995</v>
      </c>
      <c r="SZ17">
        <v>556127.12060000002</v>
      </c>
      <c r="TA17">
        <v>543395.37789999996</v>
      </c>
      <c r="TB17">
        <v>527032.95860000001</v>
      </c>
      <c r="TC17">
        <v>517177.26040000003</v>
      </c>
      <c r="TD17">
        <v>504781.21230000001</v>
      </c>
      <c r="TE17">
        <v>490638.777</v>
      </c>
      <c r="TF17">
        <v>481308.87319999997</v>
      </c>
      <c r="TG17">
        <v>467422.1151</v>
      </c>
      <c r="TH17">
        <v>451886.3211</v>
      </c>
      <c r="TI17">
        <v>439533.00589999999</v>
      </c>
      <c r="TJ17">
        <v>427395.19959999999</v>
      </c>
      <c r="TK17">
        <v>415474.34499999997</v>
      </c>
      <c r="TL17">
        <v>404226.79</v>
      </c>
      <c r="TM17">
        <v>394000.24320000003</v>
      </c>
      <c r="TN17">
        <v>381880.79830000002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306859.52549999999</v>
      </c>
      <c r="TW17">
        <v>332384.38650000002</v>
      </c>
      <c r="TX17">
        <v>353785.19099999999</v>
      </c>
      <c r="TY17">
        <v>372059.7879</v>
      </c>
      <c r="TZ17">
        <v>391554.80530000001</v>
      </c>
      <c r="UA17">
        <v>409263.91950000002</v>
      </c>
      <c r="UB17">
        <v>423822.35550000001</v>
      </c>
      <c r="UC17">
        <v>430403.79570000002</v>
      </c>
      <c r="UD17">
        <v>441295.30690000003</v>
      </c>
      <c r="UE17">
        <v>449105.97480000003</v>
      </c>
      <c r="UF17">
        <v>454210.97710000002</v>
      </c>
      <c r="UG17">
        <v>452191.73849999998</v>
      </c>
      <c r="UH17">
        <v>449088.5246</v>
      </c>
      <c r="UI17">
        <v>452914.98920000001</v>
      </c>
      <c r="UJ17">
        <v>457035.23109999998</v>
      </c>
      <c r="UK17">
        <v>458539.20980000001</v>
      </c>
      <c r="UL17">
        <v>453161.4681</v>
      </c>
      <c r="UM17">
        <v>448646.8346</v>
      </c>
      <c r="UN17">
        <v>444580.43900000001</v>
      </c>
      <c r="UO17">
        <v>436941.15889999998</v>
      </c>
      <c r="UP17">
        <v>429691.92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444248.00790000003</v>
      </c>
      <c r="UY17">
        <v>506023.64640000003</v>
      </c>
      <c r="UZ17">
        <v>550634.97069999995</v>
      </c>
      <c r="VA17">
        <v>592218.29879999999</v>
      </c>
      <c r="VB17">
        <v>646451.88210000005</v>
      </c>
      <c r="VC17">
        <v>690988.98899999994</v>
      </c>
      <c r="VD17">
        <v>723594.69319999998</v>
      </c>
      <c r="VE17">
        <v>748026.43099999998</v>
      </c>
      <c r="VF17">
        <v>795273.40300000005</v>
      </c>
      <c r="VG17">
        <v>777471.97569999995</v>
      </c>
      <c r="VH17">
        <v>778252.83140000002</v>
      </c>
      <c r="VI17">
        <v>849085.79189999995</v>
      </c>
      <c r="VJ17">
        <v>870970.45810000005</v>
      </c>
      <c r="VK17">
        <v>917061.74309999996</v>
      </c>
      <c r="VL17">
        <v>901914.20959999994</v>
      </c>
      <c r="VM17">
        <v>929530.70140000002</v>
      </c>
      <c r="VN17">
        <v>961312.88249999995</v>
      </c>
      <c r="VO17">
        <v>979873.33420000004</v>
      </c>
      <c r="VP17">
        <v>1000000</v>
      </c>
      <c r="VQ17">
        <v>997434.76919999998</v>
      </c>
      <c r="VR17">
        <v>991624.46950000001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246632.4209</v>
      </c>
      <c r="WA17">
        <v>239448.9523</v>
      </c>
      <c r="WB17">
        <v>232474.71100000001</v>
      </c>
      <c r="WC17">
        <v>315985.0441</v>
      </c>
      <c r="WD17">
        <v>350607.53850000002</v>
      </c>
      <c r="WE17">
        <v>340395.66840000002</v>
      </c>
      <c r="WF17">
        <v>371791.38540000003</v>
      </c>
      <c r="WG17">
        <v>601604.18350000004</v>
      </c>
      <c r="WH17">
        <v>623020.51370000001</v>
      </c>
      <c r="WI17">
        <v>831702.14210000006</v>
      </c>
      <c r="WJ17">
        <v>990995.49140000006</v>
      </c>
      <c r="WK17">
        <v>819593.53839999996</v>
      </c>
      <c r="WL17">
        <v>830318.48549999995</v>
      </c>
      <c r="WM17">
        <v>638189.77450000006</v>
      </c>
      <c r="WN17">
        <v>978318.50970000005</v>
      </c>
      <c r="WO17">
        <v>759859.03659999999</v>
      </c>
      <c r="WP17">
        <v>829943.12250000006</v>
      </c>
      <c r="WQ17">
        <v>925143.35840000003</v>
      </c>
      <c r="WR17">
        <v>811275.10290000006</v>
      </c>
      <c r="WS17">
        <v>1150000</v>
      </c>
      <c r="WT17">
        <v>1040000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30100000</v>
      </c>
      <c r="ZG17">
        <v>29500000</v>
      </c>
      <c r="ZH17">
        <v>28800000</v>
      </c>
      <c r="ZI17">
        <v>28500000</v>
      </c>
      <c r="ZJ17">
        <v>28200000</v>
      </c>
      <c r="ZK17">
        <v>28200000</v>
      </c>
      <c r="ZL17">
        <v>27900000</v>
      </c>
      <c r="ZM17">
        <v>27500000</v>
      </c>
      <c r="ZN17">
        <v>26900000</v>
      </c>
      <c r="ZO17">
        <v>26600000</v>
      </c>
      <c r="ZP17">
        <v>26300000</v>
      </c>
      <c r="ZQ17">
        <v>26200000</v>
      </c>
      <c r="ZR17">
        <v>25800000</v>
      </c>
      <c r="ZS17">
        <v>25700000</v>
      </c>
      <c r="ZT17">
        <v>25800000</v>
      </c>
      <c r="ZU17">
        <v>25700000</v>
      </c>
      <c r="ZV17">
        <v>25600000</v>
      </c>
      <c r="ZW17">
        <v>25100000</v>
      </c>
      <c r="ZX17">
        <v>24700000</v>
      </c>
      <c r="ZY17">
        <v>24400000</v>
      </c>
      <c r="ZZ17">
        <v>24100000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21700000</v>
      </c>
      <c r="ABK17">
        <v>21900000</v>
      </c>
      <c r="ABL17">
        <v>22100000</v>
      </c>
      <c r="ABM17">
        <v>22500000</v>
      </c>
      <c r="ABN17">
        <v>22600000</v>
      </c>
      <c r="ABO17">
        <v>22600000</v>
      </c>
      <c r="ABP17">
        <v>22600000</v>
      </c>
      <c r="ABQ17">
        <v>22800000</v>
      </c>
      <c r="ABR17">
        <v>23000000</v>
      </c>
      <c r="ABS17">
        <v>22900000</v>
      </c>
      <c r="ABT17">
        <v>22700000</v>
      </c>
      <c r="ABU17">
        <v>22500000</v>
      </c>
      <c r="ABV17">
        <v>22100000</v>
      </c>
      <c r="ABW17">
        <v>21900000</v>
      </c>
      <c r="ABX17">
        <v>21800000</v>
      </c>
      <c r="ABY17">
        <v>21500000</v>
      </c>
      <c r="ABZ17">
        <v>21000000</v>
      </c>
      <c r="ACA17">
        <v>20900000</v>
      </c>
      <c r="ACB17">
        <v>20600000</v>
      </c>
      <c r="ACC17">
        <v>20200000</v>
      </c>
      <c r="ACD17">
        <v>19900000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2040000</v>
      </c>
      <c r="ADO17">
        <v>2000000</v>
      </c>
      <c r="ADP17">
        <v>1960000</v>
      </c>
      <c r="ADQ17">
        <v>1900000</v>
      </c>
      <c r="ADR17">
        <v>1870000</v>
      </c>
      <c r="ADS17">
        <v>1820000</v>
      </c>
      <c r="ADT17">
        <v>1790000</v>
      </c>
      <c r="ADU17">
        <v>1740000</v>
      </c>
      <c r="ADV17">
        <v>1690000</v>
      </c>
      <c r="ADW17">
        <v>1640000</v>
      </c>
      <c r="ADX17">
        <v>1590000</v>
      </c>
      <c r="ADY17">
        <v>1550000</v>
      </c>
      <c r="ADZ17">
        <v>1500000</v>
      </c>
      <c r="AEA17">
        <v>1460000</v>
      </c>
      <c r="AEB17">
        <v>1420000</v>
      </c>
      <c r="AEC17">
        <v>1380000</v>
      </c>
      <c r="AED17">
        <v>1340000</v>
      </c>
      <c r="AEE17">
        <v>1310000</v>
      </c>
      <c r="AEF17">
        <v>1280000</v>
      </c>
      <c r="AEG17">
        <v>1240000</v>
      </c>
      <c r="AEH17">
        <v>1210000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7050000</v>
      </c>
      <c r="AEQ17">
        <v>6870000</v>
      </c>
      <c r="AER17">
        <v>6710000</v>
      </c>
      <c r="AES17">
        <v>6580000</v>
      </c>
      <c r="AET17">
        <v>6410000</v>
      </c>
      <c r="AEU17">
        <v>6260000</v>
      </c>
      <c r="AEV17">
        <v>6120000</v>
      </c>
      <c r="AEW17">
        <v>5990000</v>
      </c>
      <c r="AEX17">
        <v>5850000</v>
      </c>
      <c r="AEY17">
        <v>5710000</v>
      </c>
      <c r="AEZ17">
        <v>5570000</v>
      </c>
      <c r="AFA17">
        <v>5410000</v>
      </c>
      <c r="AFB17">
        <v>5290000</v>
      </c>
      <c r="AFC17">
        <v>5180000</v>
      </c>
      <c r="AFD17">
        <v>5050000</v>
      </c>
      <c r="AFE17">
        <v>4900000</v>
      </c>
      <c r="AFF17">
        <v>4800000</v>
      </c>
      <c r="AFG17">
        <v>4670000</v>
      </c>
      <c r="AFH17">
        <v>4540000</v>
      </c>
      <c r="AFI17">
        <v>4410000</v>
      </c>
      <c r="AFJ17">
        <v>4260000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298.8657796</v>
      </c>
      <c r="AGU17">
        <v>323.72571340000002</v>
      </c>
      <c r="AGV17">
        <v>344.56902300000002</v>
      </c>
      <c r="AGW17">
        <v>362.36756339999999</v>
      </c>
      <c r="AGX17">
        <v>381.35473209999998</v>
      </c>
      <c r="AGY17">
        <v>398.60252070000001</v>
      </c>
      <c r="AGZ17">
        <v>412.78170679999999</v>
      </c>
      <c r="AHA17">
        <v>419.19169929999998</v>
      </c>
      <c r="AHB17">
        <v>429.79948460000003</v>
      </c>
      <c r="AHC17">
        <v>437.4066833</v>
      </c>
      <c r="AHD17">
        <v>442.37869940000002</v>
      </c>
      <c r="AHE17">
        <v>440.4120623</v>
      </c>
      <c r="AHF17">
        <v>437.3896876</v>
      </c>
      <c r="AHG17">
        <v>441.11647219999998</v>
      </c>
      <c r="AHH17">
        <v>445.12938100000002</v>
      </c>
      <c r="AHI17">
        <v>446.5941808</v>
      </c>
      <c r="AHJ17">
        <v>441.35653020000001</v>
      </c>
      <c r="AHK17">
        <v>436.95950379999999</v>
      </c>
      <c r="AHL17">
        <v>432.99903849999998</v>
      </c>
      <c r="AHM17">
        <v>425.558763</v>
      </c>
      <c r="AHN17">
        <v>418.49836809999999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28.293808720000001</v>
      </c>
      <c r="AHW17">
        <v>32.228250889999998</v>
      </c>
      <c r="AHX17">
        <v>35.069511300000002</v>
      </c>
      <c r="AHY17">
        <v>37.717920990000003</v>
      </c>
      <c r="AHZ17">
        <v>41.172015569999999</v>
      </c>
      <c r="AIA17">
        <v>44.008549129999999</v>
      </c>
      <c r="AIB17">
        <v>46.085180970000003</v>
      </c>
      <c r="AIC17">
        <v>47.641219270000001</v>
      </c>
      <c r="AID17">
        <v>50.650342019999997</v>
      </c>
      <c r="AIE17">
        <v>49.516583009999998</v>
      </c>
      <c r="AIF17">
        <v>49.566315099999997</v>
      </c>
      <c r="AIG17">
        <v>54.077611050000002</v>
      </c>
      <c r="AIH17">
        <v>55.471428349999996</v>
      </c>
      <c r="AII17">
        <v>58.406946300000001</v>
      </c>
      <c r="AIJ17">
        <v>57.442211720000003</v>
      </c>
      <c r="AIK17">
        <v>59.201084520000002</v>
      </c>
      <c r="AIL17">
        <v>61.225266810000001</v>
      </c>
      <c r="AIM17">
        <v>62.407367479999998</v>
      </c>
      <c r="AIN17">
        <v>63.992121240000003</v>
      </c>
      <c r="AIO17">
        <v>63.525841560000003</v>
      </c>
      <c r="AIP17">
        <v>63.155788119999997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1.5249606630000001</v>
      </c>
      <c r="AIY17">
        <v>1.4805443330000001</v>
      </c>
      <c r="AIZ17">
        <v>1.437421683</v>
      </c>
      <c r="AJA17">
        <v>1.953777044</v>
      </c>
      <c r="AJB17">
        <v>2.1678524760000002</v>
      </c>
      <c r="AJC17">
        <v>2.1047111420000002</v>
      </c>
      <c r="AJD17">
        <v>2.2988349850000001</v>
      </c>
      <c r="AJE17">
        <v>3.719797711</v>
      </c>
      <c r="AJF17">
        <v>3.8522176940000001</v>
      </c>
      <c r="AJG17">
        <v>5.1425236200000004</v>
      </c>
      <c r="AJH17">
        <v>6.127455329</v>
      </c>
      <c r="AJI17">
        <v>5.0676545329999998</v>
      </c>
      <c r="AJJ17">
        <v>5.1339682900000003</v>
      </c>
      <c r="AJK17">
        <v>3.946011226</v>
      </c>
      <c r="AJL17">
        <v>6.049071885</v>
      </c>
      <c r="AJM17">
        <v>4.6983082600000001</v>
      </c>
      <c r="AJN17">
        <v>5.1316473709999997</v>
      </c>
      <c r="AJO17">
        <v>5.7202829380000004</v>
      </c>
      <c r="AJP17">
        <v>5.0162205530000001</v>
      </c>
      <c r="AJQ17">
        <v>7.131242812</v>
      </c>
      <c r="AJR17">
        <v>6.4169364629999999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137.07306890000001</v>
      </c>
      <c r="AKA17">
        <v>374.18901849999997</v>
      </c>
      <c r="AKB17">
        <v>252.74912409999999</v>
      </c>
      <c r="AKC17">
        <v>229.0111181</v>
      </c>
      <c r="AKD17">
        <v>211.076033</v>
      </c>
      <c r="AKE17">
        <v>298.94793970000001</v>
      </c>
      <c r="AKF17">
        <v>262.33358939999999</v>
      </c>
      <c r="AKG17">
        <v>232.84066480000001</v>
      </c>
      <c r="AKH17">
        <v>256.40529249999997</v>
      </c>
      <c r="AKI17">
        <v>373.40422119999999</v>
      </c>
      <c r="AKJ17">
        <v>280.33236570000003</v>
      </c>
      <c r="AKK17">
        <v>308.88024780000001</v>
      </c>
      <c r="AKL17">
        <v>337.04403939999997</v>
      </c>
      <c r="AKM17">
        <v>327.75294009999999</v>
      </c>
      <c r="AKN17">
        <v>323.81308890000003</v>
      </c>
      <c r="AKO17">
        <v>259.70270570000002</v>
      </c>
      <c r="AKP17">
        <v>274.28277209999999</v>
      </c>
      <c r="AKQ17">
        <v>340.89634530000001</v>
      </c>
      <c r="AKR17">
        <v>235.5991162</v>
      </c>
      <c r="AKS17">
        <v>317.44304990000001</v>
      </c>
      <c r="AKT17">
        <v>360.34396709999999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94.580017909999995</v>
      </c>
      <c r="AME17">
        <v>92.673922399999995</v>
      </c>
      <c r="AMF17">
        <v>90.578907520000001</v>
      </c>
      <c r="AMG17">
        <v>89.540578120000006</v>
      </c>
      <c r="AMH17">
        <v>88.589445389999995</v>
      </c>
      <c r="AMI17">
        <v>88.572856830000006</v>
      </c>
      <c r="AMJ17">
        <v>87.50599622</v>
      </c>
      <c r="AMK17">
        <v>86.378760499999999</v>
      </c>
      <c r="AML17">
        <v>84.598917049999997</v>
      </c>
      <c r="AMM17">
        <v>83.385429040000005</v>
      </c>
      <c r="AMN17">
        <v>82.647842580000002</v>
      </c>
      <c r="AMO17">
        <v>82.177176169999996</v>
      </c>
      <c r="AMP17">
        <v>80.928104020000006</v>
      </c>
      <c r="AMQ17">
        <v>80.832866469999999</v>
      </c>
      <c r="AMR17">
        <v>81.136840680000006</v>
      </c>
      <c r="AMS17">
        <v>80.868277199999994</v>
      </c>
      <c r="AMT17">
        <v>80.473897010000002</v>
      </c>
      <c r="AMU17">
        <v>78.729369809999994</v>
      </c>
      <c r="AMV17">
        <v>77.463190659999995</v>
      </c>
      <c r="AMW17">
        <v>76.569546950000003</v>
      </c>
      <c r="AMX17">
        <v>75.662245310000003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375.26312730000001</v>
      </c>
      <c r="ANG17">
        <v>451.696484</v>
      </c>
      <c r="ANH17">
        <v>451.29341210000001</v>
      </c>
      <c r="ANI17">
        <v>341.11639650000001</v>
      </c>
      <c r="ANJ17">
        <v>285.70110570000003</v>
      </c>
      <c r="ANK17">
        <v>271.33021200000002</v>
      </c>
      <c r="ANL17">
        <v>313.55725860000001</v>
      </c>
      <c r="ANM17">
        <v>191.84930900000001</v>
      </c>
      <c r="ANN17">
        <v>333.02955450000002</v>
      </c>
      <c r="ANO17">
        <v>280.5116744</v>
      </c>
      <c r="ANP17">
        <v>267.63119610000001</v>
      </c>
      <c r="ANQ17">
        <v>260.86681240000001</v>
      </c>
      <c r="ANR17">
        <v>184.4451655</v>
      </c>
      <c r="ANS17">
        <v>249.39330670000001</v>
      </c>
      <c r="ANT17">
        <v>196.970877</v>
      </c>
      <c r="ANU17">
        <v>215.75050429999999</v>
      </c>
      <c r="ANV17">
        <v>250.16772119999999</v>
      </c>
      <c r="ANW17">
        <v>200.7331872</v>
      </c>
      <c r="ANX17">
        <v>184.87912660000001</v>
      </c>
      <c r="ANY17">
        <v>203.5572185</v>
      </c>
      <c r="ANZ17">
        <v>173.3063602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68.885082780000005</v>
      </c>
      <c r="AOI17">
        <v>69.297574460000007</v>
      </c>
      <c r="AOJ17">
        <v>70.127259640000005</v>
      </c>
      <c r="AOK17">
        <v>71.213655979999999</v>
      </c>
      <c r="AOL17">
        <v>71.682749400000006</v>
      </c>
      <c r="AOM17">
        <v>71.652570269999998</v>
      </c>
      <c r="AON17">
        <v>71.763111649999999</v>
      </c>
      <c r="AOO17">
        <v>72.280540329999994</v>
      </c>
      <c r="AOP17">
        <v>72.748794000000004</v>
      </c>
      <c r="AOQ17">
        <v>72.539362240000003</v>
      </c>
      <c r="AOR17">
        <v>71.925422449999999</v>
      </c>
      <c r="AOS17">
        <v>71.477182200000001</v>
      </c>
      <c r="AOT17">
        <v>70.15749993</v>
      </c>
      <c r="AOU17">
        <v>69.449647749999997</v>
      </c>
      <c r="AOV17">
        <v>69.214144430000005</v>
      </c>
      <c r="AOW17">
        <v>68.065820779999996</v>
      </c>
      <c r="AOX17">
        <v>66.496238680000005</v>
      </c>
      <c r="AOY17">
        <v>66.146982609999995</v>
      </c>
      <c r="AOZ17">
        <v>65.356877429999997</v>
      </c>
      <c r="APA17">
        <v>63.936962940000001</v>
      </c>
      <c r="APB17">
        <v>62.955213800000003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783.99227550000001</v>
      </c>
      <c r="APK17">
        <v>720.65867939999998</v>
      </c>
      <c r="APL17">
        <v>571.70300580000003</v>
      </c>
      <c r="APM17">
        <v>683.88196670000002</v>
      </c>
      <c r="APN17">
        <v>585.78458709999995</v>
      </c>
      <c r="APO17">
        <v>620.08314040000005</v>
      </c>
      <c r="APP17">
        <v>715.05905589999998</v>
      </c>
      <c r="APQ17">
        <v>682.82420720000005</v>
      </c>
      <c r="APR17">
        <v>586.65417430000002</v>
      </c>
      <c r="APS17">
        <v>571.40248080000003</v>
      </c>
      <c r="APT17">
        <v>712.41206569999997</v>
      </c>
      <c r="APU17">
        <v>700.92730370000004</v>
      </c>
      <c r="APV17">
        <v>731.32232820000002</v>
      </c>
      <c r="APW17">
        <v>535.38058669999998</v>
      </c>
      <c r="APX17">
        <v>683.13077639999995</v>
      </c>
      <c r="APY17">
        <v>772.48141599999997</v>
      </c>
      <c r="APZ17">
        <v>843.20758220000005</v>
      </c>
      <c r="AQA17">
        <v>607.04691930000001</v>
      </c>
      <c r="AQB17">
        <v>638.1285259</v>
      </c>
      <c r="AQC17">
        <v>694.70188540000004</v>
      </c>
      <c r="AQD17">
        <v>644.08027379999999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128.4289905</v>
      </c>
      <c r="ARO17">
        <v>125.1436149</v>
      </c>
      <c r="ARP17">
        <v>122.21692830000001</v>
      </c>
      <c r="ARQ17">
        <v>119.7971151</v>
      </c>
      <c r="ARR17">
        <v>116.73753960000001</v>
      </c>
      <c r="ARS17">
        <v>113.9568163</v>
      </c>
      <c r="ART17">
        <v>111.44767880000001</v>
      </c>
      <c r="ARU17">
        <v>109.1190977</v>
      </c>
      <c r="ARV17">
        <v>106.49614149999999</v>
      </c>
      <c r="ARW17">
        <v>103.9109467</v>
      </c>
      <c r="ARX17">
        <v>101.4514257</v>
      </c>
      <c r="ARY17">
        <v>98.591808060000005</v>
      </c>
      <c r="ARZ17">
        <v>96.27522089</v>
      </c>
      <c r="ASA17">
        <v>94.259410639999999</v>
      </c>
      <c r="ASB17">
        <v>92.056525690000001</v>
      </c>
      <c r="ASC17">
        <v>89.318832009999994</v>
      </c>
      <c r="ASD17">
        <v>87.383947399999997</v>
      </c>
      <c r="ASE17">
        <v>85.024969949999999</v>
      </c>
      <c r="ASF17">
        <v>82.617376680000007</v>
      </c>
      <c r="ASG17">
        <v>80.31133002</v>
      </c>
      <c r="ASH17">
        <v>77.655732760000006</v>
      </c>
    </row>
    <row r="18" spans="1:1178" x14ac:dyDescent="0.25">
      <c r="A18">
        <v>14</v>
      </c>
    </row>
    <row r="19" spans="1:1178" x14ac:dyDescent="0.25">
      <c r="A19">
        <v>15</v>
      </c>
    </row>
    <row r="20" spans="1:1178" x14ac:dyDescent="0.25">
      <c r="A20">
        <v>16</v>
      </c>
    </row>
    <row r="21" spans="1:1178" x14ac:dyDescent="0.25">
      <c r="A21">
        <v>17</v>
      </c>
    </row>
    <row r="22" spans="1:1178" x14ac:dyDescent="0.25">
      <c r="A22">
        <v>18</v>
      </c>
    </row>
    <row r="23" spans="1:1178" x14ac:dyDescent="0.25">
      <c r="A23">
        <v>19</v>
      </c>
    </row>
    <row r="24" spans="1:1178" x14ac:dyDescent="0.25">
      <c r="A24">
        <v>20</v>
      </c>
    </row>
    <row r="25" spans="1:1178" x14ac:dyDescent="0.25">
      <c r="A25" s="3" t="s">
        <v>1</v>
      </c>
      <c r="B25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2:Z25"/>
  <sheetViews>
    <sheetView workbookViewId="0">
      <selection activeCell="Y23" sqref="Y23"/>
    </sheetView>
  </sheetViews>
  <sheetFormatPr defaultRowHeight="15" x14ac:dyDescent="0.25"/>
  <cols>
    <col min="1" max="1" width="22.5703125" bestFit="1" customWidth="1"/>
    <col min="2" max="2" width="15.5703125" bestFit="1" customWidth="1"/>
    <col min="3" max="3" width="11" bestFit="1" customWidth="1"/>
    <col min="7" max="7" width="9.85546875" bestFit="1" customWidth="1"/>
    <col min="8" max="8" width="10" bestFit="1" customWidth="1"/>
    <col min="9" max="9" width="11" bestFit="1" customWidth="1"/>
    <col min="10" max="10" width="10" bestFit="1" customWidth="1"/>
    <col min="18" max="18" width="9.140625" customWidth="1"/>
    <col min="23" max="24" width="10" bestFit="1" customWidth="1"/>
    <col min="26" max="26" width="10" bestFit="1" customWidth="1"/>
  </cols>
  <sheetData>
    <row r="2" spans="1:26" x14ac:dyDescent="0.25">
      <c r="C2" s="1" t="s">
        <v>1195</v>
      </c>
      <c r="K2" s="1" t="s">
        <v>1196</v>
      </c>
      <c r="S2" s="1" t="s">
        <v>1197</v>
      </c>
    </row>
    <row r="3" spans="1:26" x14ac:dyDescent="0.25">
      <c r="A3" s="1" t="s">
        <v>0</v>
      </c>
      <c r="C3" t="s">
        <v>9</v>
      </c>
      <c r="D3" t="s">
        <v>10</v>
      </c>
      <c r="E3" t="s">
        <v>11</v>
      </c>
      <c r="F3" t="s">
        <v>1194</v>
      </c>
      <c r="G3" t="s">
        <v>12</v>
      </c>
      <c r="H3" t="s">
        <v>13</v>
      </c>
      <c r="I3" t="s">
        <v>14</v>
      </c>
      <c r="J3" t="s">
        <v>15</v>
      </c>
      <c r="K3" t="s">
        <v>9</v>
      </c>
      <c r="L3" t="s">
        <v>10</v>
      </c>
      <c r="M3" t="s">
        <v>11</v>
      </c>
      <c r="N3" t="s">
        <v>1194</v>
      </c>
      <c r="O3" t="s">
        <v>12</v>
      </c>
      <c r="P3" t="s">
        <v>13</v>
      </c>
      <c r="Q3" t="s">
        <v>14</v>
      </c>
      <c r="R3" t="s">
        <v>15</v>
      </c>
      <c r="S3" t="s">
        <v>9</v>
      </c>
      <c r="T3" t="s">
        <v>10</v>
      </c>
      <c r="U3" t="s">
        <v>11</v>
      </c>
      <c r="V3" t="s">
        <v>1194</v>
      </c>
      <c r="W3" t="s">
        <v>12</v>
      </c>
      <c r="X3" t="s">
        <v>13</v>
      </c>
      <c r="Y3" t="s">
        <v>14</v>
      </c>
      <c r="Z3" t="s">
        <v>15</v>
      </c>
    </row>
    <row r="4" spans="1:26" x14ac:dyDescent="0.25">
      <c r="A4" s="2" t="s">
        <v>2</v>
      </c>
      <c r="B4" t="s">
        <v>3</v>
      </c>
      <c r="C4">
        <f t="shared" ref="C4" si="0">SUM(C5:C13)</f>
        <v>143990696.79660001</v>
      </c>
      <c r="D4">
        <f t="shared" ref="D4" si="1">SUM(D5:D13)</f>
        <v>80402372.495700002</v>
      </c>
      <c r="E4">
        <f t="shared" ref="E4" si="2">SUM(E5:E13)</f>
        <v>85406978.308300003</v>
      </c>
      <c r="F4">
        <f t="shared" ref="F4" si="3">SUM(F5:F13)</f>
        <v>59554725.18139001</v>
      </c>
      <c r="G4">
        <f>SUM(G5:G13)</f>
        <v>4154900000</v>
      </c>
      <c r="H4">
        <f>SUM(H5:H13)</f>
        <v>4715290000</v>
      </c>
      <c r="I4">
        <f t="shared" ref="I4" si="4">SUM(I5:I13)</f>
        <v>449898160.9052</v>
      </c>
      <c r="J4">
        <f t="shared" ref="J4" si="5">SUM(J5:J13)</f>
        <v>999620000</v>
      </c>
      <c r="K4">
        <f t="shared" ref="K4:N4" si="6">SUM(K5:K13)</f>
        <v>141843905.1433</v>
      </c>
      <c r="L4">
        <f t="shared" si="6"/>
        <v>76027886.146699995</v>
      </c>
      <c r="M4">
        <f t="shared" si="6"/>
        <v>78342675.89759998</v>
      </c>
      <c r="N4">
        <f t="shared" si="6"/>
        <v>54795236.400930002</v>
      </c>
      <c r="O4">
        <f>SUM(O5:O13)</f>
        <v>4119900000</v>
      </c>
      <c r="P4">
        <f>SUM(P5:P13)</f>
        <v>4658880000</v>
      </c>
      <c r="Q4">
        <f t="shared" ref="Q4:R4" si="7">SUM(Q5:Q13)</f>
        <v>450932682.66670001</v>
      </c>
      <c r="R4">
        <f t="shared" si="7"/>
        <v>966190000</v>
      </c>
      <c r="S4">
        <f t="shared" ref="S4" si="8">SUM(S5:S13)</f>
        <v>137507175.94540003</v>
      </c>
      <c r="T4">
        <f t="shared" ref="T4" si="9">SUM(T5:T13)</f>
        <v>66779382.776700005</v>
      </c>
      <c r="U4">
        <f t="shared" ref="U4" si="10">SUM(U5:U13)</f>
        <v>62360200.047899999</v>
      </c>
      <c r="V4">
        <f t="shared" ref="V4" si="11">SUM(V5:V13)</f>
        <v>45276573.168829992</v>
      </c>
      <c r="W4">
        <f>SUM(W5:W13)</f>
        <v>4056900000</v>
      </c>
      <c r="X4">
        <f>SUM(X5:X13)</f>
        <v>4548570000</v>
      </c>
      <c r="Y4">
        <f t="shared" ref="Y4" si="12">SUM(Y5:Y13)</f>
        <v>453470384.40639997</v>
      </c>
      <c r="Z4">
        <f t="shared" ref="Z4" si="13">SUM(Z5:Z13)</f>
        <v>896410000</v>
      </c>
    </row>
    <row r="5" spans="1:26" x14ac:dyDescent="0.25">
      <c r="A5">
        <v>1</v>
      </c>
      <c r="B5">
        <v>22400</v>
      </c>
      <c r="C5">
        <f>SUM(Reg[[#This Row],[STECo0]:[STECo27]])</f>
        <v>15414340.150999999</v>
      </c>
      <c r="D5">
        <f>SUM(Reg[[#This Row],[NASCo0]:[NASCo27]])</f>
        <v>7843895.1484000012</v>
      </c>
      <c r="E5">
        <f>SUM(Reg[[#This Row],[CIRCo0]:[CIRCo27]])</f>
        <v>5480304.6813000003</v>
      </c>
      <c r="F5">
        <f>SUM(Reg[[#This Row],[HCCCo0]:[HCCCo27]])</f>
        <v>3243485.6244000006</v>
      </c>
      <c r="G5">
        <f>SUM(Reg[[#This Row],[CHDCo0]:[CHDCo27]])</f>
        <v>401800000</v>
      </c>
      <c r="H5">
        <f>SUM(Reg[[#This Row],[T2DCo0]:[T2DCo27]])</f>
        <v>280100000</v>
      </c>
      <c r="I5">
        <f>SUM(Reg[[#This Row],[OveCo0]:[OveCo27]])</f>
        <v>27162789.745300002</v>
      </c>
      <c r="J5">
        <f>SUM(Reg[[#This Row],[ObeCo0]:[ObeCo27]])</f>
        <v>136060000</v>
      </c>
      <c r="K5">
        <f>SUM(Sug0.2[[#This Row],[STECo0]:[STECo27]])</f>
        <v>15293985.020399997</v>
      </c>
      <c r="L5">
        <f>SUM(Sug0.2[[#This Row],[NASCo0]:[NASCo27]])</f>
        <v>7441327.4039000003</v>
      </c>
      <c r="M5">
        <f>SUM(Sug0.2[[#This Row],[CIRCo0]:[CIRCo27]])</f>
        <v>5166741.1351000015</v>
      </c>
      <c r="N5">
        <f>SUM(Sug0.2[[#This Row],[HCCCo0]:[HCCCo27]])</f>
        <v>3015423.3879000009</v>
      </c>
      <c r="O5">
        <f>SUM(Sug0.2[[#This Row],[CHDCo0]:[CHDCo27]])</f>
        <v>398400000</v>
      </c>
      <c r="P5">
        <f>SUM(Sug0.2[[#This Row],[T2DCo0]:[T2DCo27]])</f>
        <v>276500000</v>
      </c>
      <c r="Q5">
        <f>SUM(Sug0.2[[#This Row],[OveCo0]:[OveCo27]])</f>
        <v>27592468.117599998</v>
      </c>
      <c r="R5">
        <f>SUM(Sug0.2[[#This Row],[ObeCo0]:[ObeCo27]])</f>
        <v>130510000</v>
      </c>
      <c r="S5">
        <f>SUM(Sug0.5[[#This Row],[STECo0]:[STECo27]])</f>
        <v>14970020.034800002</v>
      </c>
      <c r="T5">
        <f>SUM(Sug0.5[[#This Row],[NASCo0]:[NASCo27]])</f>
        <v>6676513.9341000002</v>
      </c>
      <c r="U5">
        <f>SUM(Sug0.5[[#This Row],[CIRCo0]:[CIRCo27]])</f>
        <v>4280473.5988999996</v>
      </c>
      <c r="V5">
        <f>SUM(Sug0.5[[#This Row],[HCCCo0]:[HCCCo27]])</f>
        <v>2509682.6988599999</v>
      </c>
      <c r="W5">
        <f>SUM(Sug0.5[[#This Row],[CHDCo0]:[CHDCo27]])</f>
        <v>392900000</v>
      </c>
      <c r="X5">
        <f>SUM(Sug0.5[[#This Row],[T2DCo0]:[T2DCo27]])</f>
        <v>267600000</v>
      </c>
      <c r="Y5">
        <f>SUM(Sug0.5[[#This Row],[OveCo0]:[OveCo27]])</f>
        <v>28480384.406399999</v>
      </c>
      <c r="Z5">
        <f>SUM(Sug0.5[[#This Row],[ObeCo0]:[ObeCo27]])</f>
        <v>119040000</v>
      </c>
    </row>
    <row r="6" spans="1:26" x14ac:dyDescent="0.25">
      <c r="A6">
        <v>2</v>
      </c>
      <c r="B6">
        <v>22400</v>
      </c>
      <c r="C6">
        <f>SUM(Reg[[#This Row],[STECo0]:[STECo27]])</f>
        <v>9202179.8621999994</v>
      </c>
      <c r="D6">
        <f>SUM(Reg[[#This Row],[NASCo0]:[NASCo27]])</f>
        <v>8700789.5976999998</v>
      </c>
      <c r="E6">
        <f>SUM(Reg[[#This Row],[CIRCo0]:[CIRCo27]])</f>
        <v>12682587.146400001</v>
      </c>
      <c r="F6">
        <f>SUM(Reg[[#This Row],[HCCCo0]:[HCCCo27]])</f>
        <v>5333691.8988699997</v>
      </c>
      <c r="G6">
        <f>SUM(Reg[[#This Row],[CHDCo0]:[CHDCo27]])</f>
        <v>394200000</v>
      </c>
      <c r="H6">
        <f>SUM(Reg[[#This Row],[T2DCo0]:[T2DCo27]])</f>
        <v>953400000</v>
      </c>
      <c r="I6">
        <f>SUM(Reg[[#This Row],[OveCo0]:[OveCo27]])</f>
        <v>47190000</v>
      </c>
      <c r="J6">
        <f>SUM(Reg[[#This Row],[ObeCo0]:[ObeCo27]])</f>
        <v>115170000</v>
      </c>
      <c r="K6">
        <f>SUM(Sug0.2[[#This Row],[STECo0]:[STECo27]])</f>
        <v>9060506.3354999982</v>
      </c>
      <c r="L6">
        <f>SUM(Sug0.2[[#This Row],[NASCo0]:[NASCo27]])</f>
        <v>8189572.7992000002</v>
      </c>
      <c r="M6">
        <f>SUM(Sug0.2[[#This Row],[CIRCo0]:[CIRCo27]])</f>
        <v>11790228.232100001</v>
      </c>
      <c r="N6">
        <f>SUM(Sug0.2[[#This Row],[HCCCo0]:[HCCCo27]])</f>
        <v>5040874.6140699992</v>
      </c>
      <c r="O6">
        <f>SUM(Sug0.2[[#This Row],[CHDCo0]:[CHDCo27]])</f>
        <v>391900000</v>
      </c>
      <c r="P6">
        <f>SUM(Sug0.2[[#This Row],[T2DCo0]:[T2DCo27]])</f>
        <v>944500000</v>
      </c>
      <c r="Q6">
        <f>SUM(Sug0.2[[#This Row],[OveCo0]:[OveCo27]])</f>
        <v>47130000</v>
      </c>
      <c r="R6">
        <f>SUM(Sug0.2[[#This Row],[ObeCo0]:[ObeCo27]])</f>
        <v>113390000</v>
      </c>
      <c r="S6">
        <f>SUM(Sug0.5[[#This Row],[STECo0]:[STECo27]])</f>
        <v>8750229.6324000023</v>
      </c>
      <c r="T6">
        <f>SUM(Sug0.5[[#This Row],[NASCo0]:[NASCo27]])</f>
        <v>7236980.1975000007</v>
      </c>
      <c r="U6">
        <f>SUM(Sug0.5[[#This Row],[CIRCo0]:[CIRCo27]])</f>
        <v>9962559.9659000002</v>
      </c>
      <c r="V6">
        <f>SUM(Sug0.5[[#This Row],[HCCCo0]:[HCCCo27]])</f>
        <v>4176672.8903000001</v>
      </c>
      <c r="W6">
        <f>SUM(Sug0.5[[#This Row],[CHDCo0]:[CHDCo27]])</f>
        <v>387300000</v>
      </c>
      <c r="X6">
        <f>SUM(Sug0.5[[#This Row],[T2DCo0]:[T2DCo27]])</f>
        <v>929900000</v>
      </c>
      <c r="Y6">
        <f>SUM(Sug0.5[[#This Row],[OveCo0]:[OveCo27]])</f>
        <v>47010000</v>
      </c>
      <c r="Z6">
        <f>SUM(Sug0.5[[#This Row],[ObeCo0]:[ObeCo27]])</f>
        <v>109820000</v>
      </c>
    </row>
    <row r="7" spans="1:26" x14ac:dyDescent="0.25">
      <c r="A7">
        <v>3</v>
      </c>
      <c r="B7">
        <v>22400</v>
      </c>
      <c r="C7">
        <f>SUM(Reg[[#This Row],[STECo0]:[STECo27]])</f>
        <v>15202844.044099998</v>
      </c>
      <c r="D7">
        <f>SUM(Reg[[#This Row],[NASCo0]:[NASCo27]])</f>
        <v>7090201.0845999997</v>
      </c>
      <c r="E7">
        <f>SUM(Reg[[#This Row],[CIRCo0]:[CIRCo27]])</f>
        <v>10414144.147</v>
      </c>
      <c r="F7">
        <f>SUM(Reg[[#This Row],[HCCCo0]:[HCCCo27]])</f>
        <v>4376860.1515000006</v>
      </c>
      <c r="G7">
        <f>SUM(Reg[[#This Row],[CHDCo0]:[CHDCo27]])</f>
        <v>389100000</v>
      </c>
      <c r="H7">
        <f>SUM(Reg[[#This Row],[T2DCo0]:[T2DCo27]])</f>
        <v>573300000</v>
      </c>
      <c r="I7">
        <f>SUM(Reg[[#This Row],[OveCo0]:[OveCo27]])</f>
        <v>37660000</v>
      </c>
      <c r="J7">
        <f>SUM(Reg[[#This Row],[ObeCo0]:[ObeCo27]])</f>
        <v>68820000</v>
      </c>
      <c r="K7">
        <f>SUM(Sug0.2[[#This Row],[STECo0]:[STECo27]])</f>
        <v>14715533.405499998</v>
      </c>
      <c r="L7">
        <f>SUM(Sug0.2[[#This Row],[NASCo0]:[NASCo27]])</f>
        <v>6494987.5929000005</v>
      </c>
      <c r="M7">
        <f>SUM(Sug0.2[[#This Row],[CIRCo0]:[CIRCo27]])</f>
        <v>9484335.3340999968</v>
      </c>
      <c r="N7">
        <f>SUM(Sug0.2[[#This Row],[HCCCo0]:[HCCCo27]])</f>
        <v>3987351.8507999997</v>
      </c>
      <c r="O7">
        <f>SUM(Sug0.2[[#This Row],[CHDCo0]:[CHDCo27]])</f>
        <v>382600000</v>
      </c>
      <c r="P7">
        <f>SUM(Sug0.2[[#This Row],[T2DCo0]:[T2DCo27]])</f>
        <v>561900000</v>
      </c>
      <c r="Q7">
        <f>SUM(Sug0.2[[#This Row],[OveCo0]:[OveCo27]])</f>
        <v>38310000</v>
      </c>
      <c r="R7">
        <f>SUM(Sug0.2[[#This Row],[ObeCo0]:[ObeCo27]])</f>
        <v>65030000</v>
      </c>
      <c r="S7">
        <f>SUM(Sug0.5[[#This Row],[STECo0]:[STECo27]])</f>
        <v>13807861.1128</v>
      </c>
      <c r="T7">
        <f>SUM(Sug0.5[[#This Row],[NASCo0]:[NASCo27]])</f>
        <v>5293141.2403000006</v>
      </c>
      <c r="U7">
        <f>SUM(Sug0.5[[#This Row],[CIRCo0]:[CIRCo27]])</f>
        <v>7205536.1252000006</v>
      </c>
      <c r="V7">
        <f>SUM(Sug0.5[[#This Row],[HCCCo0]:[HCCCo27]])</f>
        <v>2775421.73857</v>
      </c>
      <c r="W7">
        <f>SUM(Sug0.5[[#This Row],[CHDCo0]:[CHDCo27]])</f>
        <v>374800000</v>
      </c>
      <c r="X7">
        <f>SUM(Sug0.5[[#This Row],[T2DCo0]:[T2DCo27]])</f>
        <v>540700000</v>
      </c>
      <c r="Y7">
        <f>SUM(Sug0.5[[#This Row],[OveCo0]:[OveCo27]])</f>
        <v>39760000</v>
      </c>
      <c r="Z7">
        <f>SUM(Sug0.5[[#This Row],[ObeCo0]:[ObeCo27]])</f>
        <v>57270000</v>
      </c>
    </row>
    <row r="8" spans="1:26" x14ac:dyDescent="0.25">
      <c r="A8">
        <v>4</v>
      </c>
      <c r="B8">
        <v>22400</v>
      </c>
      <c r="C8">
        <f>SUM(Reg[[#This Row],[STECo0]:[STECo27]])</f>
        <v>21482475.819600001</v>
      </c>
      <c r="D8">
        <f>SUM(Reg[[#This Row],[NASCo0]:[NASCo27]])</f>
        <v>15037387.285800001</v>
      </c>
      <c r="E8">
        <f>SUM(Reg[[#This Row],[CIRCo0]:[CIRCo27]])</f>
        <v>19547258.574000001</v>
      </c>
      <c r="F8">
        <f>SUM(Reg[[#This Row],[HCCCo0]:[HCCCo27]])</f>
        <v>13806363.782900002</v>
      </c>
      <c r="G8">
        <f>SUM(Reg[[#This Row],[CHDCo0]:[CHDCo27]])</f>
        <v>424300000</v>
      </c>
      <c r="H8">
        <f>SUM(Reg[[#This Row],[T2DCo0]:[T2DCo27]])</f>
        <v>355300000</v>
      </c>
      <c r="I8">
        <f>SUM(Reg[[#This Row],[OveCo0]:[OveCo27]])</f>
        <v>28415371.159899998</v>
      </c>
      <c r="J8">
        <f>SUM(Reg[[#This Row],[ObeCo0]:[ObeCo27]])</f>
        <v>198660000</v>
      </c>
      <c r="K8">
        <f>SUM(Sug0.2[[#This Row],[STECo0]:[STECo27]])</f>
        <v>21435733.279799998</v>
      </c>
      <c r="L8">
        <f>SUM(Sug0.2[[#This Row],[NASCo0]:[NASCo27]])</f>
        <v>14147853.324899996</v>
      </c>
      <c r="M8">
        <f>SUM(Sug0.2[[#This Row],[CIRCo0]:[CIRCo27]])</f>
        <v>17338873.379300002</v>
      </c>
      <c r="N8">
        <f>SUM(Sug0.2[[#This Row],[HCCCo0]:[HCCCo27]])</f>
        <v>11731190.1888</v>
      </c>
      <c r="O8">
        <f>SUM(Sug0.2[[#This Row],[CHDCo0]:[CHDCo27]])</f>
        <v>419300000</v>
      </c>
      <c r="P8">
        <f>SUM(Sug0.2[[#This Row],[T2DCo0]:[T2DCo27]])</f>
        <v>349600000</v>
      </c>
      <c r="Q8">
        <f>SUM(Sug0.2[[#This Row],[OveCo0]:[OveCo27]])</f>
        <v>28920214.5491</v>
      </c>
      <c r="R8">
        <f>SUM(Sug0.2[[#This Row],[ObeCo0]:[ObeCo27]])</f>
        <v>189930000</v>
      </c>
      <c r="S8">
        <f>SUM(Sug0.5[[#This Row],[STECo0]:[STECo27]])</f>
        <v>21349445.277800001</v>
      </c>
      <c r="T8">
        <f>SUM(Sug0.5[[#This Row],[NASCo0]:[NASCo27]])</f>
        <v>12217521.025000002</v>
      </c>
      <c r="U8">
        <f>SUM(Sug0.5[[#This Row],[CIRCo0]:[CIRCo27]])</f>
        <v>12824379.357299998</v>
      </c>
      <c r="V8">
        <f>SUM(Sug0.5[[#This Row],[HCCCo0]:[HCCCo27]])</f>
        <v>9222976.4082999993</v>
      </c>
      <c r="W8">
        <f>SUM(Sug0.5[[#This Row],[CHDCo0]:[CHDCo27]])</f>
        <v>409900000</v>
      </c>
      <c r="X8">
        <f>SUM(Sug0.5[[#This Row],[T2DCo0]:[T2DCo27]])</f>
        <v>338300000</v>
      </c>
      <c r="Y8">
        <f>SUM(Sug0.5[[#This Row],[OveCo0]:[OveCo27]])</f>
        <v>30160000</v>
      </c>
      <c r="Z8">
        <f>SUM(Sug0.5[[#This Row],[ObeCo0]:[ObeCo27]])</f>
        <v>171440000</v>
      </c>
    </row>
    <row r="9" spans="1:26" x14ac:dyDescent="0.25">
      <c r="A9">
        <v>5</v>
      </c>
      <c r="B9">
        <v>22400</v>
      </c>
      <c r="C9">
        <f>SUM(Reg[[#This Row],[STECo0]:[STECo27]])</f>
        <v>13068567.354899999</v>
      </c>
      <c r="D9">
        <f>SUM(Reg[[#This Row],[NASCo0]:[NASCo27]])</f>
        <v>7077790.2748000007</v>
      </c>
      <c r="E9">
        <f>SUM(Reg[[#This Row],[CIRCo0]:[CIRCo27]])</f>
        <v>10933488.237799998</v>
      </c>
      <c r="F9">
        <f>SUM(Reg[[#This Row],[HCCCo0]:[HCCCo27]])</f>
        <v>5360137.6551000001</v>
      </c>
      <c r="G9">
        <f>SUM(Reg[[#This Row],[CHDCo0]:[CHDCo27]])</f>
        <v>758400000</v>
      </c>
      <c r="H9">
        <f>SUM(Reg[[#This Row],[T2DCo0]:[T2DCo27]])</f>
        <v>145810000</v>
      </c>
      <c r="I9">
        <f>SUM(Reg[[#This Row],[OveCo0]:[OveCo27]])</f>
        <v>75570000</v>
      </c>
      <c r="J9">
        <f>SUM(Reg[[#This Row],[ObeCo0]:[ObeCo27]])</f>
        <v>82030000</v>
      </c>
      <c r="K9">
        <f>SUM(Sug0.2[[#This Row],[STECo0]:[STECo27]])</f>
        <v>12804713.7574</v>
      </c>
      <c r="L9">
        <f>SUM(Sug0.2[[#This Row],[NASCo0]:[NASCo27]])</f>
        <v>6641435.1821999988</v>
      </c>
      <c r="M9">
        <f>SUM(Sug0.2[[#This Row],[CIRCo0]:[CIRCo27]])</f>
        <v>9971135.6098999977</v>
      </c>
      <c r="N9">
        <f>SUM(Sug0.2[[#This Row],[HCCCo0]:[HCCCo27]])</f>
        <v>4870321.7487500003</v>
      </c>
      <c r="O9">
        <f>SUM(Sug0.2[[#This Row],[CHDCo0]:[CHDCo27]])</f>
        <v>754100000</v>
      </c>
      <c r="P9">
        <f>SUM(Sug0.2[[#This Row],[T2DCo0]:[T2DCo27]])</f>
        <v>143970000</v>
      </c>
      <c r="Q9">
        <f>SUM(Sug0.2[[#This Row],[OveCo0]:[OveCo27]])</f>
        <v>75010000</v>
      </c>
      <c r="R9">
        <f>SUM(Sug0.2[[#This Row],[ObeCo0]:[ObeCo27]])</f>
        <v>80380000</v>
      </c>
      <c r="S9">
        <f>SUM(Sug0.5[[#This Row],[STECo0]:[STECo27]])</f>
        <v>12298851.695000002</v>
      </c>
      <c r="T9">
        <f>SUM(Sug0.5[[#This Row],[NASCo0]:[NASCo27]])</f>
        <v>5607739.2516999999</v>
      </c>
      <c r="U9">
        <f>SUM(Sug0.5[[#This Row],[CIRCo0]:[CIRCo27]])</f>
        <v>7513328.2235999992</v>
      </c>
      <c r="V9">
        <f>SUM(Sug0.5[[#This Row],[HCCCo0]:[HCCCo27]])</f>
        <v>3928542.2484900001</v>
      </c>
      <c r="W9">
        <f>SUM(Sug0.5[[#This Row],[CHDCo0]:[CHDCo27]])</f>
        <v>741900000</v>
      </c>
      <c r="X9">
        <f>SUM(Sug0.5[[#This Row],[T2DCo0]:[T2DCo27]])</f>
        <v>140300000</v>
      </c>
      <c r="Y9">
        <f>SUM(Sug0.5[[#This Row],[OveCo0]:[OveCo27]])</f>
        <v>74180000</v>
      </c>
      <c r="Z9">
        <f>SUM(Sug0.5[[#This Row],[ObeCo0]:[ObeCo27]])</f>
        <v>76580000</v>
      </c>
    </row>
    <row r="10" spans="1:26" x14ac:dyDescent="0.25">
      <c r="A10">
        <v>6</v>
      </c>
      <c r="B10">
        <v>22400</v>
      </c>
      <c r="C10">
        <f>SUM(Reg[[#This Row],[STECo0]:[STECo27]])</f>
        <v>16884538.208199997</v>
      </c>
      <c r="D10">
        <f>SUM(Reg[[#This Row],[NASCo0]:[NASCo27]])</f>
        <v>6433294.3077999987</v>
      </c>
      <c r="E10">
        <f>SUM(Reg[[#This Row],[CIRCo0]:[CIRCo27]])</f>
        <v>5766745.0383000001</v>
      </c>
      <c r="F10">
        <f>SUM(Reg[[#This Row],[HCCCo0]:[HCCCo27]])</f>
        <v>4396290.8210200006</v>
      </c>
      <c r="G10">
        <f>SUM(Reg[[#This Row],[CHDCo0]:[CHDCo27]])</f>
        <v>623000000</v>
      </c>
      <c r="H10">
        <f>SUM(Reg[[#This Row],[T2DCo0]:[T2DCo27]])</f>
        <v>680900000</v>
      </c>
      <c r="I10">
        <f>SUM(Reg[[#This Row],[OveCo0]:[OveCo27]])</f>
        <v>64290000</v>
      </c>
      <c r="J10">
        <f>SUM(Reg[[#This Row],[ObeCo0]:[ObeCo27]])</f>
        <v>116000000</v>
      </c>
      <c r="K10">
        <f>SUM(Sug0.2[[#This Row],[STECo0]:[STECo27]])</f>
        <v>16653389.111900004</v>
      </c>
      <c r="L10">
        <f>SUM(Sug0.2[[#This Row],[NASCo0]:[NASCo27]])</f>
        <v>6229352.3923999993</v>
      </c>
      <c r="M10">
        <f>SUM(Sug0.2[[#This Row],[CIRCo0]:[CIRCo27]])</f>
        <v>5471316.5573999994</v>
      </c>
      <c r="N10">
        <f>SUM(Sug0.2[[#This Row],[HCCCo0]:[HCCCo27]])</f>
        <v>3978175.35531</v>
      </c>
      <c r="O10">
        <f>SUM(Sug0.2[[#This Row],[CHDCo0]:[CHDCo27]])</f>
        <v>619300000</v>
      </c>
      <c r="P10">
        <f>SUM(Sug0.2[[#This Row],[T2DCo0]:[T2DCo27]])</f>
        <v>673500000</v>
      </c>
      <c r="Q10">
        <f>SUM(Sug0.2[[#This Row],[OveCo0]:[OveCo27]])</f>
        <v>64630000</v>
      </c>
      <c r="R10">
        <f>SUM(Sug0.2[[#This Row],[ObeCo0]:[ObeCo27]])</f>
        <v>112470000</v>
      </c>
      <c r="S10">
        <f>SUM(Sug0.5[[#This Row],[STECo0]:[STECo27]])</f>
        <v>16180784.160399999</v>
      </c>
      <c r="T10">
        <f>SUM(Sug0.5[[#This Row],[NASCo0]:[NASCo27]])</f>
        <v>5785647.5706000002</v>
      </c>
      <c r="U10">
        <f>SUM(Sug0.5[[#This Row],[CIRCo0]:[CIRCo27]])</f>
        <v>4876484.6802000012</v>
      </c>
      <c r="V10">
        <f>SUM(Sug0.5[[#This Row],[HCCCo0]:[HCCCo27]])</f>
        <v>3536914.1805100003</v>
      </c>
      <c r="W10">
        <f>SUM(Sug0.5[[#This Row],[CHDCo0]:[CHDCo27]])</f>
        <v>613900000</v>
      </c>
      <c r="X10">
        <f>SUM(Sug0.5[[#This Row],[T2DCo0]:[T2DCo27]])</f>
        <v>657400000</v>
      </c>
      <c r="Y10">
        <f>SUM(Sug0.5[[#This Row],[OveCo0]:[OveCo27]])</f>
        <v>64980000</v>
      </c>
      <c r="Z10">
        <f>SUM(Sug0.5[[#This Row],[ObeCo0]:[ObeCo27]])</f>
        <v>105500000</v>
      </c>
    </row>
    <row r="11" spans="1:26" x14ac:dyDescent="0.25">
      <c r="A11">
        <v>7</v>
      </c>
      <c r="B11">
        <v>22400</v>
      </c>
      <c r="C11">
        <f>SUM(Reg[[#This Row],[STECo0]:[STECo27]])</f>
        <v>13512101.061800003</v>
      </c>
      <c r="D11">
        <f>SUM(Reg[[#This Row],[NASCo0]:[NASCo27]])</f>
        <v>12993015.4155</v>
      </c>
      <c r="E11">
        <f>SUM(Reg[[#This Row],[CIRCo0]:[CIRCo27]])</f>
        <v>5604725.6976000005</v>
      </c>
      <c r="F11">
        <f>SUM(Reg[[#This Row],[HCCCo0]:[HCCCo27]])</f>
        <v>6726798.767599999</v>
      </c>
      <c r="G11">
        <f>SUM(Reg[[#This Row],[CHDCo0]:[CHDCo27]])</f>
        <v>435900000</v>
      </c>
      <c r="H11">
        <f>SUM(Reg[[#This Row],[T2DCo0]:[T2DCo27]])</f>
        <v>1093100000</v>
      </c>
      <c r="I11">
        <f>SUM(Reg[[#This Row],[OveCo0]:[OveCo27]])</f>
        <v>42620000</v>
      </c>
      <c r="J11">
        <f>SUM(Reg[[#This Row],[ObeCo0]:[ObeCo27]])</f>
        <v>94370000</v>
      </c>
      <c r="K11">
        <f>SUM(Sug0.2[[#This Row],[STECo0]:[STECo27]])</f>
        <v>13330988.914600004</v>
      </c>
      <c r="L11">
        <f>SUM(Sug0.2[[#This Row],[NASCo0]:[NASCo27]])</f>
        <v>12340244.123500003</v>
      </c>
      <c r="M11">
        <f>SUM(Sug0.2[[#This Row],[CIRCo0]:[CIRCo27]])</f>
        <v>5224134.8603999997</v>
      </c>
      <c r="N11">
        <f>SUM(Sug0.2[[#This Row],[HCCCo0]:[HCCCo27]])</f>
        <v>6295014.1010000007</v>
      </c>
      <c r="O11">
        <f>SUM(Sug0.2[[#This Row],[CHDCo0]:[CHDCo27]])</f>
        <v>431100000</v>
      </c>
      <c r="P11">
        <f>SUM(Sug0.2[[#This Row],[T2DCo0]:[T2DCo27]])</f>
        <v>1079500000</v>
      </c>
      <c r="Q11">
        <f>SUM(Sug0.2[[#This Row],[OveCo0]:[OveCo27]])</f>
        <v>42870000</v>
      </c>
      <c r="R11">
        <f>SUM(Sug0.2[[#This Row],[ObeCo0]:[ObeCo27]])</f>
        <v>90620000</v>
      </c>
      <c r="S11">
        <f>SUM(Sug0.5[[#This Row],[STECo0]:[STECo27]])</f>
        <v>12924727.838500001</v>
      </c>
      <c r="T11">
        <f>SUM(Sug0.5[[#This Row],[NASCo0]:[NASCo27]])</f>
        <v>10939194.939300001</v>
      </c>
      <c r="U11">
        <f>SUM(Sug0.5[[#This Row],[CIRCo0]:[CIRCo27]])</f>
        <v>4452068.8468999993</v>
      </c>
      <c r="V11">
        <f>SUM(Sug0.5[[#This Row],[HCCCo0]:[HCCCo27]])</f>
        <v>5690288.4146999996</v>
      </c>
      <c r="W11">
        <f>SUM(Sug0.5[[#This Row],[CHDCo0]:[CHDCo27]])</f>
        <v>422400000</v>
      </c>
      <c r="X11">
        <f>SUM(Sug0.5[[#This Row],[T2DCo0]:[T2DCo27]])</f>
        <v>1053300000</v>
      </c>
      <c r="Y11">
        <f>SUM(Sug0.5[[#This Row],[OveCo0]:[OveCo27]])</f>
        <v>43300000</v>
      </c>
      <c r="Z11">
        <f>SUM(Sug0.5[[#This Row],[ObeCo0]:[ObeCo27]])</f>
        <v>82930000</v>
      </c>
    </row>
    <row r="12" spans="1:26" x14ac:dyDescent="0.25">
      <c r="A12">
        <v>8</v>
      </c>
      <c r="B12">
        <v>22400</v>
      </c>
      <c r="C12">
        <f>SUM(Reg[[#This Row],[STECo0]:[STECo27]])</f>
        <v>13998433.719399998</v>
      </c>
      <c r="D12">
        <f>SUM(Reg[[#This Row],[NASCo0]:[NASCo27]])</f>
        <v>7756606.8117000014</v>
      </c>
      <c r="E12">
        <f>SUM(Reg[[#This Row],[CIRCo0]:[CIRCo27]])</f>
        <v>3298369.4691999997</v>
      </c>
      <c r="F12">
        <f>SUM(Reg[[#This Row],[HCCCo0]:[HCCCo27]])</f>
        <v>7626544.4881999996</v>
      </c>
      <c r="G12">
        <f>SUM(Reg[[#This Row],[CHDCo0]:[CHDCo27]])</f>
        <v>274500000</v>
      </c>
      <c r="H12">
        <f>SUM(Reg[[#This Row],[T2DCo0]:[T2DCo27]])</f>
        <v>463600000</v>
      </c>
      <c r="I12">
        <f>SUM(Reg[[#This Row],[OveCo0]:[OveCo27]])</f>
        <v>96000000</v>
      </c>
      <c r="J12">
        <f>SUM(Reg[[#This Row],[ObeCo0]:[ObeCo27]])</f>
        <v>79950000</v>
      </c>
      <c r="K12">
        <f>SUM(Sug0.2[[#This Row],[STECo0]:[STECo27]])</f>
        <v>13878553.8247</v>
      </c>
      <c r="L12">
        <f>SUM(Sug0.2[[#This Row],[NASCo0]:[NASCo27]])</f>
        <v>7473707.2053000014</v>
      </c>
      <c r="M12">
        <f>SUM(Sug0.2[[#This Row],[CIRCo0]:[CIRCo27]])</f>
        <v>3093514.7158000008</v>
      </c>
      <c r="N12">
        <f>SUM(Sug0.2[[#This Row],[HCCCo0]:[HCCCo27]])</f>
        <v>7586088.6168999998</v>
      </c>
      <c r="O12">
        <f>SUM(Sug0.2[[#This Row],[CHDCo0]:[CHDCo27]])</f>
        <v>274100000</v>
      </c>
      <c r="P12">
        <f>SUM(Sug0.2[[#This Row],[T2DCo0]:[T2DCo27]])</f>
        <v>461600000</v>
      </c>
      <c r="Q12">
        <f>SUM(Sug0.2[[#This Row],[OveCo0]:[OveCo27]])</f>
        <v>95760000</v>
      </c>
      <c r="R12">
        <f>SUM(Sug0.2[[#This Row],[ObeCo0]:[ObeCo27]])</f>
        <v>79590000</v>
      </c>
      <c r="S12">
        <f>SUM(Sug0.5[[#This Row],[STECo0]:[STECo27]])</f>
        <v>13603970.892100001</v>
      </c>
      <c r="T12">
        <f>SUM(Sug0.5[[#This Row],[NASCo0]:[NASCo27]])</f>
        <v>6802002.7678999994</v>
      </c>
      <c r="U12">
        <f>SUM(Sug0.5[[#This Row],[CIRCo0]:[CIRCo27]])</f>
        <v>2698989.5275999992</v>
      </c>
      <c r="V12">
        <f>SUM(Sug0.5[[#This Row],[HCCCo0]:[HCCCo27]])</f>
        <v>6843531.0787999993</v>
      </c>
      <c r="W12">
        <f>SUM(Sug0.5[[#This Row],[CHDCo0]:[CHDCo27]])</f>
        <v>271600000</v>
      </c>
      <c r="X12">
        <f>SUM(Sug0.5[[#This Row],[T2DCo0]:[T2DCo27]])</f>
        <v>456800000</v>
      </c>
      <c r="Y12">
        <f>SUM(Sug0.5[[#This Row],[OveCo0]:[OveCo27]])</f>
        <v>95180000</v>
      </c>
      <c r="Z12">
        <f>SUM(Sug0.5[[#This Row],[ObeCo0]:[ObeCo27]])</f>
        <v>78830000</v>
      </c>
    </row>
    <row r="13" spans="1:26" x14ac:dyDescent="0.25">
      <c r="A13">
        <v>9</v>
      </c>
      <c r="B13">
        <v>22400</v>
      </c>
      <c r="C13">
        <f>SUM(Reg[[#This Row],[STECo0]:[STECo27]])</f>
        <v>25225216.575399999</v>
      </c>
      <c r="D13">
        <f>SUM(Reg[[#This Row],[NASCo0]:[NASCo27]])</f>
        <v>7469392.5694000013</v>
      </c>
      <c r="E13">
        <f>SUM(Reg[[#This Row],[CIRCo0]:[CIRCo27]])</f>
        <v>11679355.3167</v>
      </c>
      <c r="F13">
        <f>SUM(Reg[[#This Row],[HCCCo0]:[HCCCo27]])</f>
        <v>8684551.9918000009</v>
      </c>
      <c r="G13">
        <f>SUM(Reg[[#This Row],[CHDCo0]:[CHDCo27]])</f>
        <v>453700000</v>
      </c>
      <c r="H13">
        <f>SUM(Reg[[#This Row],[T2DCo0]:[T2DCo27]])</f>
        <v>169780000</v>
      </c>
      <c r="I13">
        <f>SUM(Reg[[#This Row],[OveCo0]:[OveCo27]])</f>
        <v>30990000</v>
      </c>
      <c r="J13">
        <f>SUM(Reg[[#This Row],[ObeCo0]:[ObeCo27]])</f>
        <v>108560000</v>
      </c>
      <c r="K13">
        <f>SUM(Sug0.2[[#This Row],[STECo0]:[STECo27]])</f>
        <v>24670501.493499998</v>
      </c>
      <c r="L13">
        <f>SUM(Sug0.2[[#This Row],[NASCo0]:[NASCo27]])</f>
        <v>7069406.1224000007</v>
      </c>
      <c r="M13">
        <f>SUM(Sug0.2[[#This Row],[CIRCo0]:[CIRCo27]])</f>
        <v>10802396.073499998</v>
      </c>
      <c r="N13">
        <f>SUM(Sug0.2[[#This Row],[HCCCo0]:[HCCCo27]])</f>
        <v>8290796.5373999998</v>
      </c>
      <c r="O13">
        <f>SUM(Sug0.2[[#This Row],[CHDCo0]:[CHDCo27]])</f>
        <v>449100000</v>
      </c>
      <c r="P13">
        <f>SUM(Sug0.2[[#This Row],[T2DCo0]:[T2DCo27]])</f>
        <v>167810000</v>
      </c>
      <c r="Q13">
        <f>SUM(Sug0.2[[#This Row],[OveCo0]:[OveCo27]])</f>
        <v>30710000</v>
      </c>
      <c r="R13">
        <f>SUM(Sug0.2[[#This Row],[ObeCo0]:[ObeCo27]])</f>
        <v>104270000</v>
      </c>
      <c r="S13">
        <f>SUM(Sug0.5[[#This Row],[STECo0]:[STECo27]])</f>
        <v>23621285.301600002</v>
      </c>
      <c r="T13">
        <f>SUM(Sug0.5[[#This Row],[NASCo0]:[NASCo27]])</f>
        <v>6220641.850300001</v>
      </c>
      <c r="U13">
        <f>SUM(Sug0.5[[#This Row],[CIRCo0]:[CIRCo27]])</f>
        <v>8546379.7222999986</v>
      </c>
      <c r="V13">
        <f>SUM(Sug0.5[[#This Row],[HCCCo0]:[HCCCo27]])</f>
        <v>6592543.5102999993</v>
      </c>
      <c r="W13">
        <f>SUM(Sug0.5[[#This Row],[CHDCo0]:[CHDCo27]])</f>
        <v>442200000</v>
      </c>
      <c r="X13">
        <f>SUM(Sug0.5[[#This Row],[T2DCo0]:[T2DCo27]])</f>
        <v>164270000</v>
      </c>
      <c r="Y13">
        <f>SUM(Sug0.5[[#This Row],[OveCo0]:[OveCo27]])</f>
        <v>30420000</v>
      </c>
      <c r="Z13">
        <f>SUM(Sug0.5[[#This Row],[ObeCo0]:[ObeCo27]])</f>
        <v>95000000</v>
      </c>
    </row>
    <row r="14" spans="1:26" x14ac:dyDescent="0.25">
      <c r="A14">
        <v>10</v>
      </c>
      <c r="C14">
        <f>SUM(Reg[[#This Row],[STECo0]:[STECo27]])</f>
        <v>17503435.875000004</v>
      </c>
      <c r="D14">
        <f>SUM(Reg[[#This Row],[NASCo0]:[NASCo27]])</f>
        <v>5533695.3407999994</v>
      </c>
      <c r="E14">
        <f>SUM(Reg[[#This Row],[CIRCo0]:[CIRCo27]])</f>
        <v>8939293.3784000017</v>
      </c>
      <c r="F14">
        <f>SUM(Reg[[#This Row],[HCCCo0]:[HCCCo27]])</f>
        <v>6809521.3990999982</v>
      </c>
      <c r="G14">
        <f>SUM(Reg[[#This Row],[CHDCo0]:[CHDCo27]])</f>
        <v>335200000</v>
      </c>
      <c r="H14">
        <f>SUM(Reg[[#This Row],[T2DCo0]:[T2DCo27]])</f>
        <v>190200000</v>
      </c>
      <c r="I14">
        <f>SUM(Reg[[#This Row],[OveCo0]:[OveCo27]])</f>
        <v>36260000</v>
      </c>
      <c r="J14">
        <f>SUM(Reg[[#This Row],[ObeCo0]:[ObeCo27]])</f>
        <v>93570000</v>
      </c>
      <c r="K14">
        <f>SUM(Sug0.2[[#This Row],[STECo0]:[STECo27]])</f>
        <v>17250398.208900001</v>
      </c>
      <c r="L14">
        <f>SUM(Sug0.2[[#This Row],[NASCo0]:[NASCo27]])</f>
        <v>5267701.5505999988</v>
      </c>
      <c r="M14">
        <f>SUM(Sug0.2[[#This Row],[CIRCo0]:[CIRCo27]])</f>
        <v>8273489.5326999985</v>
      </c>
      <c r="N14">
        <f>SUM(Sug0.2[[#This Row],[HCCCo0]:[HCCCo27]])</f>
        <v>6185977.3397000004</v>
      </c>
      <c r="O14">
        <f>SUM(Sug0.2[[#This Row],[CHDCo0]:[CHDCo27]])</f>
        <v>334500000</v>
      </c>
      <c r="P14">
        <f>SUM(Sug0.2[[#This Row],[T2DCo0]:[T2DCo27]])</f>
        <v>188900000</v>
      </c>
      <c r="Q14">
        <f>SUM(Sug0.2[[#This Row],[OveCo0]:[OveCo27]])</f>
        <v>35980000</v>
      </c>
      <c r="R14">
        <f>SUM(Sug0.2[[#This Row],[ObeCo0]:[ObeCo27]])</f>
        <v>91620000</v>
      </c>
      <c r="S14">
        <f>SUM(Sug0.5[[#This Row],[STECo0]:[STECo27]])</f>
        <v>16755996.321799997</v>
      </c>
      <c r="T14">
        <f>SUM(Sug0.5[[#This Row],[NASCo0]:[NASCo27]])</f>
        <v>4718770.9184000008</v>
      </c>
      <c r="U14">
        <f>SUM(Sug0.5[[#This Row],[CIRCo0]:[CIRCo27]])</f>
        <v>6667263.2317000004</v>
      </c>
      <c r="V14">
        <f>SUM(Sug0.5[[#This Row],[HCCCo0]:[HCCCo27]])</f>
        <v>5483301.2172999997</v>
      </c>
      <c r="W14">
        <f>SUM(Sug0.5[[#This Row],[CHDCo0]:[CHDCo27]])</f>
        <v>332200000</v>
      </c>
      <c r="X14">
        <f>SUM(Sug0.5[[#This Row],[T2DCo0]:[T2DCo27]])</f>
        <v>185460000</v>
      </c>
      <c r="Y14">
        <f>SUM(Sug0.5[[#This Row],[OveCo0]:[OveCo27]])</f>
        <v>35360000</v>
      </c>
      <c r="Z14">
        <f>SUM(Sug0.5[[#This Row],[ObeCo0]:[ObeCo27]])</f>
        <v>87960000</v>
      </c>
    </row>
    <row r="15" spans="1:26" x14ac:dyDescent="0.25">
      <c r="A15">
        <v>11</v>
      </c>
      <c r="C15">
        <f>SUM(Reg[[#This Row],[STECo0]:[STECo27]])</f>
        <v>28390000</v>
      </c>
      <c r="D15">
        <f>SUM(Reg[[#This Row],[NASCo0]:[NASCo27]])</f>
        <v>3599164.4620000003</v>
      </c>
      <c r="E15">
        <f>SUM(Reg[[#This Row],[CIRCo0]:[CIRCo27]])</f>
        <v>6869931.6278999988</v>
      </c>
      <c r="F15">
        <f>SUM(Reg[[#This Row],[HCCCo0]:[HCCCo27]])</f>
        <v>8492601.1148000006</v>
      </c>
      <c r="G15">
        <f>SUM(Reg[[#This Row],[CHDCo0]:[CHDCo27]])</f>
        <v>365800000</v>
      </c>
      <c r="H15">
        <f>SUM(Reg[[#This Row],[T2DCo0]:[T2DCo27]])</f>
        <v>573100000</v>
      </c>
      <c r="I15">
        <f>SUM(Reg[[#This Row],[OveCo0]:[OveCo27]])</f>
        <v>55280000</v>
      </c>
      <c r="J15">
        <f>SUM(Reg[[#This Row],[ObeCo0]:[ObeCo27]])</f>
        <v>185340000</v>
      </c>
      <c r="K15">
        <f>SUM(Sug0.2[[#This Row],[STECo0]:[STECo27]])</f>
        <v>28150000</v>
      </c>
      <c r="L15">
        <f>SUM(Sug0.2[[#This Row],[NASCo0]:[NASCo27]])</f>
        <v>3418758.7082000002</v>
      </c>
      <c r="M15">
        <f>SUM(Sug0.2[[#This Row],[CIRCo0]:[CIRCo27]])</f>
        <v>6209471.8604000006</v>
      </c>
      <c r="N15">
        <f>SUM(Sug0.2[[#This Row],[HCCCo0]:[HCCCo27]])</f>
        <v>7937932.4934</v>
      </c>
      <c r="O15">
        <f>SUM(Sug0.2[[#This Row],[CHDCo0]:[CHDCo27]])</f>
        <v>362600000</v>
      </c>
      <c r="P15">
        <f>SUM(Sug0.2[[#This Row],[T2DCo0]:[T2DCo27]])</f>
        <v>565800000</v>
      </c>
      <c r="Q15">
        <f>SUM(Sug0.2[[#This Row],[OveCo0]:[OveCo27]])</f>
        <v>55600000</v>
      </c>
      <c r="R15">
        <f>SUM(Sug0.2[[#This Row],[ObeCo0]:[ObeCo27]])</f>
        <v>179870000</v>
      </c>
      <c r="S15">
        <f>SUM(Sug0.5[[#This Row],[STECo0]:[STECo27]])</f>
        <v>27569775.0777</v>
      </c>
      <c r="T15">
        <f>SUM(Sug0.5[[#This Row],[NASCo0]:[NASCo27]])</f>
        <v>3024240.3340000003</v>
      </c>
      <c r="U15">
        <f>SUM(Sug0.5[[#This Row],[CIRCo0]:[CIRCo27]])</f>
        <v>5173728.2230999991</v>
      </c>
      <c r="V15">
        <f>SUM(Sug0.5[[#This Row],[HCCCo0]:[HCCCo27]])</f>
        <v>6878513.9184000008</v>
      </c>
      <c r="W15">
        <f>SUM(Sug0.5[[#This Row],[CHDCo0]:[CHDCo27]])</f>
        <v>356000000</v>
      </c>
      <c r="X15">
        <f>SUM(Sug0.5[[#This Row],[T2DCo0]:[T2DCo27]])</f>
        <v>553500000</v>
      </c>
      <c r="Y15">
        <f>SUM(Sug0.5[[#This Row],[OveCo0]:[OveCo27]])</f>
        <v>56240000</v>
      </c>
      <c r="Z15">
        <f>SUM(Sug0.5[[#This Row],[ObeCo0]:[ObeCo27]])</f>
        <v>168970000</v>
      </c>
    </row>
    <row r="16" spans="1:26" x14ac:dyDescent="0.25">
      <c r="A16">
        <v>12</v>
      </c>
      <c r="C16">
        <f>SUM(Reg[[#This Row],[STECo0]:[STECo27]])</f>
        <v>9387689.9455000013</v>
      </c>
      <c r="D16">
        <f>SUM(Reg[[#This Row],[NASCo0]:[NASCo27]])</f>
        <v>24237566.445100002</v>
      </c>
      <c r="E16">
        <f>SUM(Reg[[#This Row],[CIRCo0]:[CIRCo27]])</f>
        <v>48282844.590800002</v>
      </c>
      <c r="F16">
        <f>SUM(Reg[[#This Row],[HCCCo0]:[HCCCo27]])</f>
        <v>29369785.497299999</v>
      </c>
      <c r="G16">
        <f>SUM(Reg[[#This Row],[CHDCo0]:[CHDCo27]])</f>
        <v>833900000</v>
      </c>
      <c r="H16">
        <f>SUM(Reg[[#This Row],[T2DCo0]:[T2DCo27]])</f>
        <v>567200000</v>
      </c>
      <c r="I16">
        <f>SUM(Reg[[#This Row],[OveCo0]:[OveCo27]])</f>
        <v>61670000</v>
      </c>
      <c r="J16">
        <f>SUM(Reg[[#This Row],[ObeCo0]:[ObeCo27]])</f>
        <v>121750000</v>
      </c>
      <c r="K16">
        <f>SUM(Sug0.2[[#This Row],[STECo0]:[STECo27]])</f>
        <v>9350329.8164000008</v>
      </c>
      <c r="L16">
        <f>SUM(Sug0.2[[#This Row],[NASCo0]:[NASCo27]])</f>
        <v>22403406.141400002</v>
      </c>
      <c r="M16">
        <f>SUM(Sug0.2[[#This Row],[CIRCo0]:[CIRCo27]])</f>
        <v>42788959.3816</v>
      </c>
      <c r="N16">
        <f>SUM(Sug0.2[[#This Row],[HCCCo0]:[HCCCo27]])</f>
        <v>25850010.9738</v>
      </c>
      <c r="O16">
        <f>SUM(Sug0.2[[#This Row],[CHDCo0]:[CHDCo27]])</f>
        <v>822400000</v>
      </c>
      <c r="P16">
        <f>SUM(Sug0.2[[#This Row],[T2DCo0]:[T2DCo27]])</f>
        <v>557800000</v>
      </c>
      <c r="Q16">
        <f>SUM(Sug0.2[[#This Row],[OveCo0]:[OveCo27]])</f>
        <v>62770000</v>
      </c>
      <c r="R16">
        <f>SUM(Sug0.2[[#This Row],[ObeCo0]:[ObeCo27]])</f>
        <v>115710000</v>
      </c>
      <c r="S16">
        <f>SUM(Sug0.5[[#This Row],[STECo0]:[STECo27]])</f>
        <v>9297127.0242999997</v>
      </c>
      <c r="T16">
        <f>SUM(Sug0.5[[#This Row],[NASCo0]:[NASCo27]])</f>
        <v>18513963.668299999</v>
      </c>
      <c r="U16">
        <f>SUM(Sug0.5[[#This Row],[CIRCo0]:[CIRCo27]])</f>
        <v>30883990.960000001</v>
      </c>
      <c r="V16">
        <f>SUM(Sug0.5[[#This Row],[HCCCo0]:[HCCCo27]])</f>
        <v>19061355.414899997</v>
      </c>
      <c r="W16">
        <f>SUM(Sug0.5[[#This Row],[CHDCo0]:[CHDCo27]])</f>
        <v>794700000</v>
      </c>
      <c r="X16">
        <f>SUM(Sug0.5[[#This Row],[T2DCo0]:[T2DCo27]])</f>
        <v>537900000</v>
      </c>
      <c r="Y16">
        <f>SUM(Sug0.5[[#This Row],[OveCo0]:[OveCo27]])</f>
        <v>64690000</v>
      </c>
      <c r="Z16">
        <f>SUM(Sug0.5[[#This Row],[ObeCo0]:[ObeCo27]])</f>
        <v>103410000</v>
      </c>
    </row>
    <row r="17" spans="1:26" x14ac:dyDescent="0.25">
      <c r="A17">
        <v>13</v>
      </c>
      <c r="C17">
        <f>SUM(Reg[[#This Row],[STECo0]:[STECo27]])</f>
        <v>11001917.359300002</v>
      </c>
      <c r="D17">
        <f>SUM(Reg[[#This Row],[NASCo0]:[NASCo27]])</f>
        <v>11855134.1581</v>
      </c>
      <c r="E17">
        <f>SUM(Reg[[#This Row],[CIRCo0]:[CIRCo27]])</f>
        <v>25687230.196599998</v>
      </c>
      <c r="F17">
        <f>SUM(Reg[[#This Row],[HCCCo0]:[HCCCo27]])</f>
        <v>20197418.680100001</v>
      </c>
      <c r="G17">
        <f>SUM(Reg[[#This Row],[CHDCo0]:[CHDCo27]])</f>
        <v>580100000</v>
      </c>
      <c r="H17">
        <f>SUM(Reg[[#This Row],[T2DCo0]:[T2DCo27]])</f>
        <v>481400000</v>
      </c>
      <c r="I17">
        <f>SUM(Reg[[#This Row],[OveCo0]:[OveCo27]])</f>
        <v>32940000</v>
      </c>
      <c r="J17">
        <f>SUM(Reg[[#This Row],[ObeCo0]:[ObeCo27]])</f>
        <v>133140000</v>
      </c>
      <c r="K17">
        <f>SUM(Sug0.2[[#This Row],[STECo0]:[STECo27]])</f>
        <v>10837689.627600001</v>
      </c>
      <c r="L17">
        <f>SUM(Sug0.2[[#This Row],[NASCo0]:[NASCo27]])</f>
        <v>10918869.859499998</v>
      </c>
      <c r="M17">
        <f>SUM(Sug0.2[[#This Row],[CIRCo0]:[CIRCo27]])</f>
        <v>22984949.2731</v>
      </c>
      <c r="N17">
        <f>SUM(Sug0.2[[#This Row],[HCCCo0]:[HCCCo27]])</f>
        <v>17835587.946500003</v>
      </c>
      <c r="O17">
        <f>SUM(Sug0.2[[#This Row],[CHDCo0]:[CHDCo27]])</f>
        <v>573400000</v>
      </c>
      <c r="P17">
        <f>SUM(Sug0.2[[#This Row],[T2DCo0]:[T2DCo27]])</f>
        <v>474200000</v>
      </c>
      <c r="Q17">
        <f>SUM(Sug0.2[[#This Row],[OveCo0]:[OveCo27]])</f>
        <v>33200000</v>
      </c>
      <c r="R17">
        <f>SUM(Sug0.2[[#This Row],[ObeCo0]:[ObeCo27]])</f>
        <v>128160000</v>
      </c>
      <c r="S17">
        <f>SUM(Sug0.5[[#This Row],[STECo0]:[STECo27]])</f>
        <v>10560652.682599999</v>
      </c>
      <c r="T17">
        <f>SUM(Sug0.5[[#This Row],[NASCo0]:[NASCo27]])</f>
        <v>8847537.5395</v>
      </c>
      <c r="U17">
        <f>SUM(Sug0.5[[#This Row],[CIRCo0]:[CIRCo27]])</f>
        <v>16651993.488700001</v>
      </c>
      <c r="V17">
        <f>SUM(Sug0.5[[#This Row],[HCCCo0]:[HCCCo27]])</f>
        <v>13927298.979799999</v>
      </c>
      <c r="W17">
        <f>SUM(Sug0.5[[#This Row],[CHDCo0]:[CHDCo27]])</f>
        <v>561600000</v>
      </c>
      <c r="X17">
        <f>SUM(Sug0.5[[#This Row],[T2DCo0]:[T2DCo27]])</f>
        <v>459800000</v>
      </c>
      <c r="Y17">
        <f>SUM(Sug0.5[[#This Row],[OveCo0]:[OveCo27]])</f>
        <v>33730000</v>
      </c>
      <c r="Z17">
        <f>SUM(Sug0.5[[#This Row],[ObeCo0]:[ObeCo27]])</f>
        <v>117630000</v>
      </c>
    </row>
    <row r="18" spans="1:26" x14ac:dyDescent="0.25">
      <c r="A18">
        <v>14</v>
      </c>
    </row>
    <row r="19" spans="1:26" x14ac:dyDescent="0.25">
      <c r="A19">
        <v>15</v>
      </c>
    </row>
    <row r="20" spans="1:26" x14ac:dyDescent="0.25">
      <c r="A20">
        <v>16</v>
      </c>
    </row>
    <row r="21" spans="1:26" x14ac:dyDescent="0.25">
      <c r="A21">
        <v>17</v>
      </c>
    </row>
    <row r="22" spans="1:26" x14ac:dyDescent="0.25">
      <c r="A22">
        <v>18</v>
      </c>
    </row>
    <row r="23" spans="1:26" x14ac:dyDescent="0.25">
      <c r="A23">
        <v>19</v>
      </c>
    </row>
    <row r="24" spans="1:26" x14ac:dyDescent="0.25">
      <c r="A24">
        <v>20</v>
      </c>
    </row>
    <row r="25" spans="1:26" x14ac:dyDescent="0.25">
      <c r="A25" s="3" t="s">
        <v>1</v>
      </c>
      <c r="B2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CR25"/>
  <sheetViews>
    <sheetView topLeftCell="AW1" zoomScaleNormal="100" workbookViewId="0">
      <selection activeCell="G18" sqref="G18"/>
    </sheetView>
  </sheetViews>
  <sheetFormatPr defaultRowHeight="15" x14ac:dyDescent="0.25"/>
  <cols>
    <col min="1" max="1" width="22.5703125" bestFit="1" customWidth="1"/>
    <col min="2" max="2" width="15.5703125" bestFit="1" customWidth="1"/>
    <col min="3" max="3" width="10.5703125" bestFit="1" customWidth="1"/>
    <col min="7" max="7" width="8.5703125" customWidth="1"/>
    <col min="9" max="9" width="11.42578125" bestFit="1" customWidth="1"/>
    <col min="16" max="16" width="9.42578125" customWidth="1"/>
  </cols>
  <sheetData>
    <row r="1" spans="1:96" x14ac:dyDescent="0.25">
      <c r="C1" s="1" t="s">
        <v>1199</v>
      </c>
      <c r="K1" s="1" t="s">
        <v>1198</v>
      </c>
      <c r="S1" s="1" t="s">
        <v>1200</v>
      </c>
      <c r="AD1" s="1" t="s">
        <v>1201</v>
      </c>
      <c r="AO1" s="1" t="s">
        <v>1204</v>
      </c>
      <c r="AV1">
        <v>7</v>
      </c>
      <c r="AW1">
        <v>8</v>
      </c>
      <c r="AX1">
        <v>9</v>
      </c>
      <c r="AY1">
        <v>10</v>
      </c>
      <c r="AZ1">
        <v>11</v>
      </c>
      <c r="BA1">
        <v>12</v>
      </c>
      <c r="BB1">
        <v>13</v>
      </c>
      <c r="BC1">
        <v>14</v>
      </c>
      <c r="BD1">
        <v>15</v>
      </c>
      <c r="BE1">
        <v>16</v>
      </c>
      <c r="BF1">
        <v>17</v>
      </c>
      <c r="BG1">
        <v>18</v>
      </c>
      <c r="BH1">
        <v>19</v>
      </c>
      <c r="BI1">
        <v>20</v>
      </c>
      <c r="BJ1">
        <v>21</v>
      </c>
      <c r="BK1">
        <v>22</v>
      </c>
      <c r="BL1">
        <v>23</v>
      </c>
      <c r="BM1">
        <v>24</v>
      </c>
      <c r="BN1">
        <v>25</v>
      </c>
      <c r="BO1">
        <v>26</v>
      </c>
      <c r="BP1">
        <v>27</v>
      </c>
      <c r="BQ1" s="1" t="s">
        <v>1205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18</v>
      </c>
      <c r="CJ1">
        <v>19</v>
      </c>
      <c r="CK1">
        <v>20</v>
      </c>
      <c r="CL1">
        <v>21</v>
      </c>
      <c r="CM1">
        <v>22</v>
      </c>
      <c r="CN1">
        <v>23</v>
      </c>
      <c r="CO1">
        <v>24</v>
      </c>
      <c r="CP1">
        <v>25</v>
      </c>
      <c r="CQ1">
        <v>26</v>
      </c>
      <c r="CR1">
        <v>27</v>
      </c>
    </row>
    <row r="2" spans="1:96" x14ac:dyDescent="0.25">
      <c r="B2" t="s">
        <v>3</v>
      </c>
      <c r="C2" t="s">
        <v>9</v>
      </c>
      <c r="D2" t="s">
        <v>10</v>
      </c>
      <c r="E2" t="s">
        <v>11</v>
      </c>
      <c r="F2" t="s">
        <v>1194</v>
      </c>
      <c r="G2" t="s">
        <v>12</v>
      </c>
      <c r="H2" t="s">
        <v>13</v>
      </c>
      <c r="I2" t="s">
        <v>14</v>
      </c>
      <c r="J2" t="s">
        <v>15</v>
      </c>
      <c r="K2" t="s">
        <v>9</v>
      </c>
      <c r="L2" t="s">
        <v>10</v>
      </c>
      <c r="M2" t="s">
        <v>11</v>
      </c>
      <c r="N2" t="s">
        <v>1194</v>
      </c>
      <c r="O2" t="s">
        <v>12</v>
      </c>
      <c r="P2" t="s">
        <v>13</v>
      </c>
      <c r="Q2" t="s">
        <v>14</v>
      </c>
      <c r="R2" t="s">
        <v>15</v>
      </c>
      <c r="S2" t="s">
        <v>9</v>
      </c>
      <c r="T2" t="s">
        <v>10</v>
      </c>
      <c r="U2" t="s">
        <v>11</v>
      </c>
      <c r="V2" t="s">
        <v>1194</v>
      </c>
      <c r="X2" t="s">
        <v>12</v>
      </c>
      <c r="Z2" t="s">
        <v>13</v>
      </c>
      <c r="AB2" t="s">
        <v>14</v>
      </c>
      <c r="AC2" t="s">
        <v>15</v>
      </c>
      <c r="AD2" t="s">
        <v>9</v>
      </c>
      <c r="AE2" t="s">
        <v>10</v>
      </c>
      <c r="AF2" t="s">
        <v>11</v>
      </c>
      <c r="AG2" t="s">
        <v>1194</v>
      </c>
      <c r="AI2" t="s">
        <v>12</v>
      </c>
      <c r="AK2" t="s">
        <v>13</v>
      </c>
      <c r="AM2" t="s">
        <v>14</v>
      </c>
      <c r="AN2" t="s">
        <v>15</v>
      </c>
      <c r="AO2" t="s">
        <v>9</v>
      </c>
      <c r="BQ2" t="s">
        <v>9</v>
      </c>
    </row>
    <row r="3" spans="1:96" x14ac:dyDescent="0.25">
      <c r="A3" s="1" t="s">
        <v>0</v>
      </c>
      <c r="B3" s="8" t="s">
        <v>1203</v>
      </c>
      <c r="C3" s="7">
        <f>AVERAGE(C5:C13)</f>
        <v>238532.40592222163</v>
      </c>
      <c r="D3" s="7">
        <f t="shared" ref="D3:AN3" si="0">AVERAGE(D5:D13)</f>
        <v>486054.03877777822</v>
      </c>
      <c r="E3" s="7">
        <f t="shared" si="0"/>
        <v>784922.49007777823</v>
      </c>
      <c r="F3" s="7">
        <f t="shared" si="0"/>
        <v>528832.08671777812</v>
      </c>
      <c r="G3" s="7">
        <f t="shared" si="0"/>
        <v>3888888.888888889</v>
      </c>
      <c r="H3" s="7">
        <f t="shared" si="0"/>
        <v>6267777.777777778</v>
      </c>
      <c r="I3" s="7">
        <f t="shared" si="0"/>
        <v>-114946.86238888858</v>
      </c>
      <c r="J3" s="7">
        <f t="shared" si="0"/>
        <v>3714444.4444444445</v>
      </c>
      <c r="K3" s="7">
        <f t="shared" si="0"/>
        <v>720391.20568888681</v>
      </c>
      <c r="L3" s="7">
        <f t="shared" si="0"/>
        <v>1513665.5243333334</v>
      </c>
      <c r="M3" s="7">
        <f t="shared" si="0"/>
        <v>2560753.1400444452</v>
      </c>
      <c r="N3" s="7">
        <f t="shared" si="0"/>
        <v>1586461.3347288894</v>
      </c>
      <c r="O3" s="7">
        <f t="shared" si="0"/>
        <v>10888888.888888888</v>
      </c>
      <c r="P3" s="7">
        <f t="shared" si="0"/>
        <v>18524444.444444444</v>
      </c>
      <c r="Q3" s="7">
        <f t="shared" si="0"/>
        <v>-396913.72235555534</v>
      </c>
      <c r="R3" s="7">
        <f t="shared" si="0"/>
        <v>11467777.777777778</v>
      </c>
      <c r="S3" s="7">
        <f t="shared" si="0"/>
        <v>0</v>
      </c>
      <c r="T3" s="7">
        <f t="shared" si="0"/>
        <v>277.79352934444387</v>
      </c>
      <c r="U3" s="7">
        <f t="shared" si="0"/>
        <v>61.982026648888905</v>
      </c>
      <c r="V3" s="7">
        <f t="shared" si="0"/>
        <v>4.0162804105555558</v>
      </c>
      <c r="W3" s="7">
        <f t="shared" si="0"/>
        <v>427.99594557222156</v>
      </c>
      <c r="X3" s="7">
        <f t="shared" si="0"/>
        <v>17.485976788888795</v>
      </c>
      <c r="Y3" s="7">
        <f t="shared" si="0"/>
        <v>27.302331700000398</v>
      </c>
      <c r="Z3" s="7">
        <f t="shared" si="0"/>
        <v>23.740916953333276</v>
      </c>
      <c r="AA3" s="7">
        <f t="shared" si="0"/>
        <v>172.79492913333121</v>
      </c>
      <c r="AB3" s="7">
        <f t="shared" si="0"/>
        <v>0</v>
      </c>
      <c r="AC3" s="7">
        <f t="shared" si="0"/>
        <v>43.429648675555541</v>
      </c>
      <c r="AD3" s="7">
        <f t="shared" si="0"/>
        <v>0</v>
      </c>
      <c r="AE3" s="7">
        <f t="shared" si="0"/>
        <v>871.12389449888815</v>
      </c>
      <c r="AF3" s="7">
        <f t="shared" si="0"/>
        <v>201.9620781711111</v>
      </c>
      <c r="AG3" s="7">
        <f t="shared" si="0"/>
        <v>12.809227754333335</v>
      </c>
      <c r="AH3" s="7">
        <f t="shared" si="0"/>
        <v>1266.0485730722221</v>
      </c>
      <c r="AI3" s="7">
        <f t="shared" si="0"/>
        <v>49.308065923333238</v>
      </c>
      <c r="AJ3" s="7">
        <f t="shared" si="0"/>
        <v>90.264113914444806</v>
      </c>
      <c r="AK3" s="7">
        <f t="shared" si="0"/>
        <v>71.362330747777847</v>
      </c>
      <c r="AL3" s="11">
        <f t="shared" si="0"/>
        <v>526.3690808999994</v>
      </c>
      <c r="AM3" s="11">
        <f t="shared" si="0"/>
        <v>0</v>
      </c>
      <c r="AN3" s="11">
        <f t="shared" si="0"/>
        <v>134.07817400555552</v>
      </c>
      <c r="AO3" s="11">
        <f>AVERAGE(AO5:AO13)</f>
        <v>0</v>
      </c>
      <c r="AP3" s="11">
        <f t="shared" ref="AP3:BP3" si="1">AVERAGE(AP5:AP13)</f>
        <v>0</v>
      </c>
      <c r="AQ3" s="11">
        <f t="shared" si="1"/>
        <v>0</v>
      </c>
      <c r="AR3" s="11">
        <f t="shared" si="1"/>
        <v>0</v>
      </c>
      <c r="AS3" s="11">
        <f t="shared" si="1"/>
        <v>0</v>
      </c>
      <c r="AT3" s="11">
        <f t="shared" si="1"/>
        <v>0</v>
      </c>
      <c r="AU3" s="11">
        <f t="shared" si="1"/>
        <v>0</v>
      </c>
      <c r="AV3" s="11">
        <f t="shared" si="1"/>
        <v>11912.236144444432</v>
      </c>
      <c r="AW3" s="11">
        <f t="shared" si="1"/>
        <v>11447.803100000006</v>
      </c>
      <c r="AX3" s="11">
        <f t="shared" si="1"/>
        <v>13387.183066666676</v>
      </c>
      <c r="AY3" s="11">
        <f t="shared" si="1"/>
        <v>13796.518544444458</v>
      </c>
      <c r="AZ3" s="11">
        <f t="shared" si="1"/>
        <v>13773.694577777784</v>
      </c>
      <c r="BA3" s="11">
        <f t="shared" si="1"/>
        <v>12834.75293333333</v>
      </c>
      <c r="BB3" s="11">
        <f t="shared" si="1"/>
        <v>13749.916288888884</v>
      </c>
      <c r="BC3" s="11">
        <f t="shared" si="1"/>
        <v>12866.348988888894</v>
      </c>
      <c r="BD3" s="11">
        <f t="shared" si="1"/>
        <v>12587.966222222241</v>
      </c>
      <c r="BE3" s="11">
        <f t="shared" si="1"/>
        <v>12495.347911111099</v>
      </c>
      <c r="BF3" s="11">
        <f t="shared" si="1"/>
        <v>12238.508422222201</v>
      </c>
      <c r="BG3" s="11">
        <f t="shared" si="1"/>
        <v>10681.315933333353</v>
      </c>
      <c r="BH3" s="11">
        <f t="shared" si="1"/>
        <v>12516.307688888861</v>
      </c>
      <c r="BI3" s="11">
        <f t="shared" si="1"/>
        <v>11776.333833333338</v>
      </c>
      <c r="BJ3" s="11">
        <f t="shared" si="1"/>
        <v>11594.424877777774</v>
      </c>
      <c r="BK3" s="11">
        <f t="shared" si="1"/>
        <v>9893.3852666666626</v>
      </c>
      <c r="BL3" s="11">
        <f t="shared" si="1"/>
        <v>10487.821444444437</v>
      </c>
      <c r="BM3" s="11">
        <f t="shared" si="1"/>
        <v>8353.9265111110999</v>
      </c>
      <c r="BN3" s="11">
        <f t="shared" si="1"/>
        <v>7832.010499999994</v>
      </c>
      <c r="BO3" s="11">
        <f t="shared" si="1"/>
        <v>7291.7274333333025</v>
      </c>
      <c r="BP3" s="11">
        <f t="shared" si="1"/>
        <v>7014.8762333333398</v>
      </c>
      <c r="BQ3" s="11">
        <f>AVERAGE(BQ5:BQ13)</f>
        <v>0</v>
      </c>
      <c r="BR3" s="11">
        <f t="shared" ref="BR3:CR3" si="2">AVERAGE(BR5:BR13)</f>
        <v>0</v>
      </c>
      <c r="BS3" s="11">
        <f t="shared" si="2"/>
        <v>0</v>
      </c>
      <c r="BT3" s="11">
        <f t="shared" si="2"/>
        <v>0</v>
      </c>
      <c r="BU3" s="11">
        <f t="shared" si="2"/>
        <v>0</v>
      </c>
      <c r="BV3" s="11">
        <f t="shared" si="2"/>
        <v>0</v>
      </c>
      <c r="BW3" s="11">
        <f t="shared" si="2"/>
        <v>0</v>
      </c>
      <c r="BX3" s="11">
        <f t="shared" si="2"/>
        <v>36046.004166666651</v>
      </c>
      <c r="BY3" s="11">
        <f t="shared" si="2"/>
        <v>35947.325577777767</v>
      </c>
      <c r="BZ3" s="11">
        <f t="shared" si="2"/>
        <v>39057.096588888911</v>
      </c>
      <c r="CA3" s="11">
        <f t="shared" si="2"/>
        <v>39575.911888888899</v>
      </c>
      <c r="CB3" s="11">
        <f t="shared" si="2"/>
        <v>39317.285900000017</v>
      </c>
      <c r="CC3" s="11">
        <f t="shared" si="2"/>
        <v>38393.56979999999</v>
      </c>
      <c r="CD3" s="11">
        <f t="shared" si="2"/>
        <v>37885.932844444447</v>
      </c>
      <c r="CE3" s="11">
        <f t="shared" si="2"/>
        <v>38167.979888888884</v>
      </c>
      <c r="CF3" s="11">
        <f t="shared" si="2"/>
        <v>36680.534700000018</v>
      </c>
      <c r="CG3" s="11">
        <f t="shared" si="2"/>
        <v>36231.654344444425</v>
      </c>
      <c r="CH3" s="11">
        <f t="shared" si="2"/>
        <v>36460.558433333339</v>
      </c>
      <c r="CI3" s="11">
        <f t="shared" si="2"/>
        <v>36295.593855555548</v>
      </c>
      <c r="CJ3" s="11">
        <f t="shared" si="2"/>
        <v>36007.769577777763</v>
      </c>
      <c r="CK3" s="11">
        <f t="shared" si="2"/>
        <v>34188.920722222218</v>
      </c>
      <c r="CL3" s="11">
        <f t="shared" si="2"/>
        <v>33570.121355555544</v>
      </c>
      <c r="CM3" s="11">
        <f t="shared" si="2"/>
        <v>31373.929388888893</v>
      </c>
      <c r="CN3" s="11">
        <f t="shared" si="2"/>
        <v>30853.339688888882</v>
      </c>
      <c r="CO3" s="11">
        <f t="shared" si="2"/>
        <v>28069.726955555521</v>
      </c>
      <c r="CP3" s="11">
        <f t="shared" si="2"/>
        <v>26826.580677777802</v>
      </c>
      <c r="CQ3" s="11">
        <f t="shared" si="2"/>
        <v>25323.342466666661</v>
      </c>
      <c r="CR3" s="11">
        <f t="shared" si="2"/>
        <v>24118.026866666674</v>
      </c>
    </row>
    <row r="4" spans="1:96" x14ac:dyDescent="0.25">
      <c r="A4" s="2" t="s">
        <v>2</v>
      </c>
      <c r="B4" s="8" t="s">
        <v>1202</v>
      </c>
      <c r="C4" s="7">
        <f>_xlfn.STDEV.P(C5:C13)</f>
        <v>163321.13485456855</v>
      </c>
      <c r="D4" s="7">
        <f t="shared" ref="D4:AN4" si="3">_xlfn.STDEV.P(D5:D13)</f>
        <v>194606.78051626048</v>
      </c>
      <c r="E4" s="7">
        <f t="shared" si="3"/>
        <v>583140.84677734319</v>
      </c>
      <c r="F4" s="7">
        <f t="shared" si="3"/>
        <v>561417.28617661749</v>
      </c>
      <c r="G4" s="7">
        <f t="shared" si="3"/>
        <v>1650888.2756762893</v>
      </c>
      <c r="H4" s="7">
        <f t="shared" si="3"/>
        <v>4110165.6570502194</v>
      </c>
      <c r="I4" s="7">
        <f t="shared" si="3"/>
        <v>390779.18184682529</v>
      </c>
      <c r="J4" s="7">
        <f t="shared" si="3"/>
        <v>2313093.7008983884</v>
      </c>
      <c r="K4" s="7">
        <f t="shared" si="3"/>
        <v>454070.25765432452</v>
      </c>
      <c r="L4" s="7">
        <f t="shared" si="3"/>
        <v>608756.3725866793</v>
      </c>
      <c r="M4" s="7">
        <f t="shared" si="3"/>
        <v>1804524.2932240472</v>
      </c>
      <c r="N4" s="7">
        <f t="shared" si="3"/>
        <v>1137708.4791898362</v>
      </c>
      <c r="O4" s="7">
        <f t="shared" si="3"/>
        <v>4076066.8526968886</v>
      </c>
      <c r="P4" s="7">
        <f t="shared" si="3"/>
        <v>11619499.043620227</v>
      </c>
      <c r="Q4" s="7">
        <f t="shared" si="3"/>
        <v>1138821.0743142618</v>
      </c>
      <c r="R4" s="7">
        <f t="shared" si="3"/>
        <v>7187941.7201894112</v>
      </c>
      <c r="S4" s="7">
        <f t="shared" si="3"/>
        <v>0</v>
      </c>
      <c r="T4" s="7">
        <f t="shared" si="3"/>
        <v>124.86889207546507</v>
      </c>
      <c r="U4" s="7">
        <f t="shared" si="3"/>
        <v>41.067150610059493</v>
      </c>
      <c r="V4" s="7">
        <f t="shared" si="3"/>
        <v>2.6832472865504702</v>
      </c>
      <c r="W4" s="7">
        <f t="shared" si="3"/>
        <v>329.60762415343515</v>
      </c>
      <c r="X4" s="7">
        <f t="shared" si="3"/>
        <v>8.6259983810531633</v>
      </c>
      <c r="Y4" s="7">
        <f t="shared" si="3"/>
        <v>10.776040802575409</v>
      </c>
      <c r="Z4" s="7">
        <f t="shared" si="3"/>
        <v>14.315381761310654</v>
      </c>
      <c r="AA4" s="7">
        <f t="shared" si="3"/>
        <v>69.017231138723972</v>
      </c>
      <c r="AB4" s="7">
        <f t="shared" si="3"/>
        <v>0</v>
      </c>
      <c r="AC4" s="7">
        <f t="shared" si="3"/>
        <v>20.870600886613371</v>
      </c>
      <c r="AD4" s="7">
        <f t="shared" si="3"/>
        <v>0</v>
      </c>
      <c r="AE4" s="7">
        <f t="shared" si="3"/>
        <v>398.22437256349099</v>
      </c>
      <c r="AF4" s="7">
        <f t="shared" si="3"/>
        <v>126.54044895833997</v>
      </c>
      <c r="AG4" s="7">
        <f t="shared" si="3"/>
        <v>8.9142860471645342</v>
      </c>
      <c r="AH4" s="7">
        <f t="shared" si="3"/>
        <v>968.40082106759587</v>
      </c>
      <c r="AI4" s="7">
        <f t="shared" si="3"/>
        <v>19.524677451513259</v>
      </c>
      <c r="AJ4" s="7">
        <f t="shared" si="3"/>
        <v>36.711121636456241</v>
      </c>
      <c r="AK4" s="7">
        <f t="shared" si="3"/>
        <v>42.155600735769575</v>
      </c>
      <c r="AL4" s="12">
        <f t="shared" si="3"/>
        <v>172.91612382182538</v>
      </c>
      <c r="AM4" s="12">
        <f t="shared" si="3"/>
        <v>0</v>
      </c>
      <c r="AN4" s="12">
        <f t="shared" si="3"/>
        <v>64.49315303706787</v>
      </c>
      <c r="AO4" s="12">
        <f>_xlfn.STDEV.P(AO5:AO13)</f>
        <v>0</v>
      </c>
      <c r="AP4" s="12">
        <f t="shared" ref="AP4:BP4" si="4">_xlfn.STDEV.P(AP5:AP13)</f>
        <v>0</v>
      </c>
      <c r="AQ4" s="12">
        <f t="shared" si="4"/>
        <v>0</v>
      </c>
      <c r="AR4" s="12">
        <f t="shared" si="4"/>
        <v>0</v>
      </c>
      <c r="AS4" s="12">
        <f t="shared" si="4"/>
        <v>0</v>
      </c>
      <c r="AT4" s="12">
        <f t="shared" si="4"/>
        <v>0</v>
      </c>
      <c r="AU4" s="12">
        <f t="shared" si="4"/>
        <v>0</v>
      </c>
      <c r="AV4" s="12">
        <f t="shared" si="4"/>
        <v>7450.5297846797484</v>
      </c>
      <c r="AW4" s="12">
        <f t="shared" si="4"/>
        <v>5411.4934058508616</v>
      </c>
      <c r="AX4" s="12">
        <f t="shared" si="4"/>
        <v>8062.8752411745127</v>
      </c>
      <c r="AY4" s="12">
        <f t="shared" si="4"/>
        <v>8243.3630483012312</v>
      </c>
      <c r="AZ4" s="12">
        <f t="shared" si="4"/>
        <v>8297.8858503661213</v>
      </c>
      <c r="BA4" s="12">
        <f t="shared" si="4"/>
        <v>9577.1959948496878</v>
      </c>
      <c r="BB4" s="12">
        <f t="shared" si="4"/>
        <v>8636.4333370540553</v>
      </c>
      <c r="BC4" s="12">
        <f t="shared" si="4"/>
        <v>9509.6818131162254</v>
      </c>
      <c r="BD4" s="12">
        <f t="shared" si="4"/>
        <v>9436.0256431862636</v>
      </c>
      <c r="BE4" s="12">
        <f t="shared" si="4"/>
        <v>9548.6386732315259</v>
      </c>
      <c r="BF4" s="12">
        <f t="shared" si="4"/>
        <v>9874.7328859972167</v>
      </c>
      <c r="BG4" s="12">
        <f t="shared" si="4"/>
        <v>7974.7329693463435</v>
      </c>
      <c r="BH4" s="12">
        <f t="shared" si="4"/>
        <v>8758.6687219672531</v>
      </c>
      <c r="BI4" s="12">
        <f t="shared" si="4"/>
        <v>8724.898886316274</v>
      </c>
      <c r="BJ4" s="12">
        <f t="shared" si="4"/>
        <v>8646.4986641765154</v>
      </c>
      <c r="BK4" s="12">
        <f t="shared" si="4"/>
        <v>7077.5307420081281</v>
      </c>
      <c r="BL4" s="12">
        <f t="shared" si="4"/>
        <v>9010.9101928849996</v>
      </c>
      <c r="BM4" s="12">
        <f t="shared" si="4"/>
        <v>6501.749770944868</v>
      </c>
      <c r="BN4" s="12">
        <f t="shared" si="4"/>
        <v>6312.1559501482343</v>
      </c>
      <c r="BO4" s="12">
        <f t="shared" si="4"/>
        <v>6087.3123365807869</v>
      </c>
      <c r="BP4" s="12">
        <f t="shared" si="4"/>
        <v>5752.2078983903848</v>
      </c>
      <c r="BQ4" s="12">
        <f>_xlfn.STDEV.P(BQ5:BQ13)</f>
        <v>0</v>
      </c>
      <c r="BR4" s="12">
        <f t="shared" ref="BR4:CR4" si="5">_xlfn.STDEV.P(BR5:BR13)</f>
        <v>0</v>
      </c>
      <c r="BS4" s="12">
        <f t="shared" si="5"/>
        <v>0</v>
      </c>
      <c r="BT4" s="12">
        <f t="shared" si="5"/>
        <v>0</v>
      </c>
      <c r="BU4" s="12">
        <f t="shared" si="5"/>
        <v>0</v>
      </c>
      <c r="BV4" s="12">
        <f t="shared" si="5"/>
        <v>0</v>
      </c>
      <c r="BW4" s="12">
        <f t="shared" si="5"/>
        <v>0</v>
      </c>
      <c r="BX4" s="12">
        <f t="shared" si="5"/>
        <v>19378.85422128352</v>
      </c>
      <c r="BY4" s="12">
        <f t="shared" si="5"/>
        <v>18510.55134499889</v>
      </c>
      <c r="BZ4" s="12">
        <f t="shared" si="5"/>
        <v>21185.904508345542</v>
      </c>
      <c r="CA4" s="12">
        <f t="shared" si="5"/>
        <v>21287.321827655916</v>
      </c>
      <c r="CB4" s="12">
        <f t="shared" si="5"/>
        <v>21352.374829092503</v>
      </c>
      <c r="CC4" s="12">
        <f t="shared" si="5"/>
        <v>22783.12104218543</v>
      </c>
      <c r="CD4" s="12">
        <f t="shared" si="5"/>
        <v>22809.525679469563</v>
      </c>
      <c r="CE4" s="12">
        <f t="shared" si="5"/>
        <v>23258.348188951251</v>
      </c>
      <c r="CF4" s="12">
        <f t="shared" si="5"/>
        <v>24402.303277210511</v>
      </c>
      <c r="CG4" s="12">
        <f t="shared" si="5"/>
        <v>24144.807267441025</v>
      </c>
      <c r="CH4" s="12">
        <f t="shared" si="5"/>
        <v>24209.930179158437</v>
      </c>
      <c r="CI4" s="12">
        <f t="shared" si="5"/>
        <v>23321.32756677482</v>
      </c>
      <c r="CJ4" s="12">
        <f t="shared" si="5"/>
        <v>22906.4433902407</v>
      </c>
      <c r="CK4" s="12">
        <f t="shared" si="5"/>
        <v>23055.248989432697</v>
      </c>
      <c r="CL4" s="12">
        <f t="shared" si="5"/>
        <v>22866.818377417956</v>
      </c>
      <c r="CM4" s="12">
        <f t="shared" si="5"/>
        <v>21563.203861498809</v>
      </c>
      <c r="CN4" s="12">
        <f t="shared" si="5"/>
        <v>22974.852003250591</v>
      </c>
      <c r="CO4" s="12">
        <f t="shared" si="5"/>
        <v>21251.113431476468</v>
      </c>
      <c r="CP4" s="12">
        <f t="shared" si="5"/>
        <v>21292.418830485611</v>
      </c>
      <c r="CQ4" s="12">
        <f t="shared" si="5"/>
        <v>20281.3833815896</v>
      </c>
      <c r="CR4" s="12">
        <f t="shared" si="5"/>
        <v>19406.552330136514</v>
      </c>
    </row>
    <row r="5" spans="1:96" s="9" customFormat="1" x14ac:dyDescent="0.25">
      <c r="A5" s="9">
        <v>1</v>
      </c>
      <c r="B5" s="9">
        <v>22400</v>
      </c>
      <c r="C5" s="10">
        <f>(SUM(Reg[[#This Row],[STECo0]:[STECo27]]))-(SUM(Sug0.2[[#This Row],[STECo0]:[STECo27]]))</f>
        <v>120355.13060000166</v>
      </c>
      <c r="D5" s="10">
        <f>(SUM(Reg[[#This Row],[NASCo0]:[NASCo27]]))-(SUM(Sug0.2[[#This Row],[NASCo0]:[NASCo27]]))</f>
        <v>402567.74450000096</v>
      </c>
      <c r="E5" s="10">
        <f>(SUM(Reg[[#This Row],[CIRCo0]:[CIRCo27]]))-(SUM(Sug0.2[[#This Row],[CIRCo0]:[CIRCo27]]))</f>
        <v>313563.54619999882</v>
      </c>
      <c r="F5" s="10">
        <f>(SUM(Reg[[#This Row],[HCCCo0]:[HCCCo27]]))-(SUM(Sug0.2[[#This Row],[HCCCo0]:[HCCCo27]]))</f>
        <v>228062.23649999965</v>
      </c>
      <c r="G5" s="10">
        <f>(SUM(Reg[[#This Row],[CHDCo0]:[CHDCo27]]))-(SUM(Sug0.2[[#This Row],[CHDCo0]:[CHDCo27]]))</f>
        <v>3400000</v>
      </c>
      <c r="H5" s="10">
        <f>(SUM(Reg[[#This Row],[T2DCo0]:[T2DCo27]]))-(SUM(Sug0.2[[#This Row],[T2DCo0]:[T2DCo27]]))</f>
        <v>3600000</v>
      </c>
      <c r="I5" s="10">
        <f>(SUM(Reg[[#This Row],[OveCo0]:[OveCo27]]))-(SUM(Sug0.2[[#This Row],[OveCo0]:[OveCo27]]))</f>
        <v>-429678.37229999527</v>
      </c>
      <c r="J5" s="10">
        <f>(SUM(Reg[[#This Row],[ObeCo0]:[ObeCo27]]))-(SUM(Sug0.2[[#This Row],[ObeCo0]:[ObeCo27]]))</f>
        <v>5550000</v>
      </c>
      <c r="K5" s="10">
        <f>(SUM(Reg[[#This Row],[STECo0]:[STECo27]]))-(SUM(Sug0.5[[#This Row],[STECo0]:[STECo27]]))</f>
        <v>444320.11619999632</v>
      </c>
      <c r="L5" s="10">
        <f>(SUM(Reg[[#This Row],[NASCo0]:[NASCo27]]))-(SUM(Sug0.5[[#This Row],[NASCo0]:[NASCo27]]))</f>
        <v>1167381.214300001</v>
      </c>
      <c r="M5" s="10">
        <f>(SUM(Reg[[#This Row],[CIRCo0]:[CIRCo27]]))-(SUM(Sug0.5[[#This Row],[CIRCo0]:[CIRCo27]]))</f>
        <v>1199831.0824000007</v>
      </c>
      <c r="N5" s="10">
        <f>(SUM(Reg[[#This Row],[HCCCo0]:[HCCCo27]]))-(SUM(Sug0.5[[#This Row],[HCCCo0]:[HCCCo27]]))</f>
        <v>733802.92554000067</v>
      </c>
      <c r="O5" s="10">
        <f>(SUM(Reg[[#This Row],[CHDCo0]:[CHDCo27]]))-(SUM(Sug0.5[[#This Row],[CHDCo0]:[CHDCo27]]))</f>
        <v>8900000</v>
      </c>
      <c r="P5" s="10">
        <f>(SUM(Reg[[#This Row],[T2DCo0]:[T2DCo27]]))-(SUM(Sug0.5[[#This Row],[T2DCo0]:[T2DCo27]]))</f>
        <v>12500000</v>
      </c>
      <c r="Q5" s="10">
        <f>(SUM(Reg[[#This Row],[OveCo0]:[OveCo27]]))-(SUM(Sug0.5[[#This Row],[OveCo0]:[OveCo27]]))</f>
        <v>-1317594.6610999964</v>
      </c>
      <c r="R5" s="10">
        <f>(SUM(Reg[[#This Row],[ObeCo0]:[ObeCo27]]))-(SUM(Sug0.5[[#This Row],[ObeCo0]:[ObeCo27]]))</f>
        <v>17020000</v>
      </c>
      <c r="S5" s="10">
        <f>(SUM(Reg[[#This Row],[SteDa0]:[SteDa27]]))-(SUM(Sug0.2[[#This Row],[SteDa0]:[SteDa27]]))</f>
        <v>0</v>
      </c>
      <c r="T5" s="10">
        <f>(SUM(Reg[[#This Row],[NASDa0]:[NASDa27]]))-(SUM(Sug0.2[[#This Row],[NASDa0]:[NASDa27]]))</f>
        <v>138.20567619999974</v>
      </c>
      <c r="U5" s="10">
        <f>(SUM(Reg[[#This Row],[CIRDa0]:[CIRDa27]]))-(SUM(Sug0.2[[#This Row],[CIRDa0]:[CIRDa27]]))</f>
        <v>38.288626509999858</v>
      </c>
      <c r="V5" s="13">
        <f>(SUM(Reg[[#This Row],[HCCDa0]:[HCCDa27]]))-(SUM(Sug0.2[[#This Row],[HCCDa0]:[HCCDa27]]))</f>
        <v>3.8277755100000022</v>
      </c>
      <c r="W5" s="10">
        <f>(SUM(Reg[[#This Row],[LIDDa0]:[LIDDa27]]))-(SUM(Sug0.2[[#This Row],[LIDDa0]:[LIDDa27]]))</f>
        <v>364.62318579999919</v>
      </c>
      <c r="X5" s="10">
        <f>(SUM(Reg[[#This Row],[CHDDa0]:[CHDDa27]]))-(SUM(Sug0.2[[#This Row],[CHDDa0]:[CHDDa27]]))</f>
        <v>12.807928069999434</v>
      </c>
      <c r="Y5" s="10">
        <f>(SUM(Reg[[#This Row],[CHDDDa0]:[CHDDDa27]]))-(SUM(Sug0.2[[#This Row],[CHDDDa0]:[CHDDDa27]]))</f>
        <v>35.432601600001362</v>
      </c>
      <c r="Z5" s="10">
        <f>(SUM(Reg[[#This Row],[T2DDa0]:[T2DDa27]]))-(SUM(Sug0.2[[#This Row],[T2DDa0]:[T2DDa27]]))</f>
        <v>24.866723389999834</v>
      </c>
      <c r="AA5" s="10">
        <f>(SUM(Reg[[#This Row],[T2DDDa0]:[T2DDDa27]]))-(SUM(Sug0.2[[#This Row],[T2DDDa0]:[T2DDDa27]]))</f>
        <v>288.48633890000201</v>
      </c>
      <c r="AB5" s="10">
        <f>(SUM(Reg[[#This Row],[OveDa0]:[OveDa27]]))-(SUM(Sug0.2[[#This Row],[OveDa0]:[OveDa27]]))</f>
        <v>0</v>
      </c>
      <c r="AC5" s="10">
        <f>(SUM(Reg[[#This Row],[ObeDa0]:[ObeDa27]]))-(SUM(Sug0.2[[#This Row],[ObeDa0]:[ObeDa27]]))</f>
        <v>46.400955529999919</v>
      </c>
      <c r="AD5" s="10">
        <f>(SUM(Reg[[#This Row],[SteDa0]:[SteDa27]]))-(SUM(Sug0.5[[#This Row],[SteDa0]:[SteDa27]]))</f>
        <v>0</v>
      </c>
      <c r="AE5" s="10">
        <f>(SUM(Reg[[#This Row],[NASDa0]:[NASDa27]]))-(SUM(Sug0.5[[#This Row],[NASDa0]:[NASDa27]]))</f>
        <v>400.77406258999918</v>
      </c>
      <c r="AF5" s="10">
        <f>(SUM(Reg[[#This Row],[CIRDa0]:[CIRDa27]]))-(SUM(Sug0.5[[#This Row],[CIRDa0]:[CIRDa27]]))</f>
        <v>146.50900819999993</v>
      </c>
      <c r="AG5" s="10">
        <f>(SUM(Reg[[#This Row],[HCCDa0]:[HCCDa27]]))-(SUM(Sug0.5[[#This Row],[HCCDa0]:[HCCDa27]]))</f>
        <v>12.316080520999996</v>
      </c>
      <c r="AH5" s="10">
        <f>(SUM(Reg[[#This Row],[LIDDa0]:[LIDDa27]]))-(SUM(Sug0.5[[#This Row],[LIDDa0]:[LIDDa27]]))</f>
        <v>896.90171109999937</v>
      </c>
      <c r="AI5" s="10">
        <f>(SUM(Reg[[#This Row],[CHDDa0]:[CHDDa27]]))-(SUM(Sug0.5[[#This Row],[CHDDa0]:[CHDDa27]]))</f>
        <v>34.826368389999516</v>
      </c>
      <c r="AJ5" s="10">
        <f>(SUM(Reg[[#This Row],[CHDDDa0]:[CHDDDa27]]))-(SUM(Sug0.5[[#This Row],[CHDDDa0]:[CHDDDa27]]))</f>
        <v>77.751954100001058</v>
      </c>
      <c r="AK5" s="10">
        <f>(SUM(Reg[[#This Row],[T2DDa0]:[T2DDa27]]))-(SUM(Sug0.5[[#This Row],[T2DDa0]:[T2DDa27]]))</f>
        <v>83.085185350000074</v>
      </c>
      <c r="AL5" s="11">
        <f>(SUM(Reg[[#This Row],[T2DDDa0]:[T2DDDa27]]))-(SUM(Sug0.5[[#This Row],[T2DDDa0]:[T2DDDa27]]))</f>
        <v>787.17651180000394</v>
      </c>
      <c r="AM5" s="11">
        <f>(SUM(Reg[[#This Row],[OveDa0]:[OveDa27]]))-(SUM(Sug0.5[[#This Row],[OveDa0]:[OveDa27]]))</f>
        <v>0</v>
      </c>
      <c r="AN5" s="11">
        <f>(SUM(Reg[[#This Row],[ObeDa0]:[ObeDa27]]))-(SUM(Sug0.5[[#This Row],[ObeDa0]:[ObeDa27]]))</f>
        <v>142.66360543999986</v>
      </c>
      <c r="AO5" s="11">
        <f>Reg[STECo0]-Sug0.2[STECo0]</f>
        <v>0</v>
      </c>
      <c r="AP5" s="11">
        <f>Reg[STECo1]-Sug0.2[STECo1]</f>
        <v>0</v>
      </c>
      <c r="AQ5" s="11">
        <f>Reg[STECo2]-Sug0.2[STECo2]</f>
        <v>0</v>
      </c>
      <c r="AR5" s="11">
        <f>Reg[STECo3]-Sug0.2[STECo3]</f>
        <v>0</v>
      </c>
      <c r="AS5" s="11">
        <f>Reg[STECo4]-Sug0.2[STECo4]</f>
        <v>0</v>
      </c>
      <c r="AT5" s="11">
        <f>Reg[STECo5]-Sug0.2[STECo5]</f>
        <v>0</v>
      </c>
      <c r="AU5" s="11">
        <f>Reg[STECo6]-Sug0.2[STECo6]</f>
        <v>0</v>
      </c>
      <c r="AV5" s="11">
        <f>Reg[[#This Row],[STECo7]]-Sug0.2[[#This Row],[STECo7]]</f>
        <v>5608.8649999999907</v>
      </c>
      <c r="AW5" s="11">
        <f>Reg[[#This Row],[STECo8]]-Sug0.2[[#This Row],[STECo8]]</f>
        <v>5990.0500000000466</v>
      </c>
      <c r="AX5" s="11">
        <f>Reg[[#This Row],[STECo9]]-Sug0.2[[#This Row],[STECo9]]</f>
        <v>6767.2232999999542</v>
      </c>
      <c r="AY5" s="11">
        <f>Reg[[#This Row],[STECo10]]-Sug0.2[[#This Row],[STECo10]]</f>
        <v>7494.0428000000538</v>
      </c>
      <c r="AZ5" s="11">
        <f>Reg[[#This Row],[STECo11]]-Sug0.2[[#This Row],[STECo11]]</f>
        <v>7076.4334999999264</v>
      </c>
      <c r="BA5" s="11">
        <f>Reg[[#This Row],[STECo12]]-Sug0.2[[#This Row],[STECo12]]</f>
        <v>6096.20279999997</v>
      </c>
      <c r="BB5" s="11">
        <f>Reg[[#This Row],[STECo13]]-Sug0.2[[#This Row],[STECo13]]</f>
        <v>5918.6435000000056</v>
      </c>
      <c r="BC5" s="11">
        <f>Reg[[#This Row],[STECo14]]-Sug0.2[[#This Row],[STECo14]]</f>
        <v>6202.3079000000143</v>
      </c>
      <c r="BD5" s="11">
        <f>Reg[[#This Row],[STECo15]]-Sug0.2[[#This Row],[STECo15]]</f>
        <v>5755.9967000000179</v>
      </c>
      <c r="BE5" s="11">
        <f>Reg[[#This Row],[STECo16]]-Sug0.2[[#This Row],[STECo16]]</f>
        <v>5760.2955000000075</v>
      </c>
      <c r="BF5" s="11">
        <f>Reg[[#This Row],[STECo17]]-Sug0.2[[#This Row],[STECo17]]</f>
        <v>5842.9312999999383</v>
      </c>
      <c r="BG5" s="11">
        <f>Reg[[#This Row],[STECo18]]-Sug0.2[[#This Row],[STECo18]]</f>
        <v>5996.9059000000125</v>
      </c>
      <c r="BH5" s="11">
        <f>Reg[[#This Row],[STECo19]]-Sug0.2[[#This Row],[STECo19]]</f>
        <v>6923.7431999999098</v>
      </c>
      <c r="BI5" s="11">
        <f>Reg[[#This Row],[STECo20]]-Sug0.2[[#This Row],[STECo20]]</f>
        <v>6569.3061999999918</v>
      </c>
      <c r="BJ5" s="11">
        <f>Reg[[#This Row],[STECo21]]-Sug0.2[[#This Row],[STECo21]]</f>
        <v>6007.155199999921</v>
      </c>
      <c r="BK5" s="11">
        <f>Reg[[#This Row],[STECo22]]-Sug0.2[[#This Row],[STECo22]]</f>
        <v>4464.1450000000186</v>
      </c>
      <c r="BL5" s="11">
        <f>Reg[[#This Row],[STECo23]]-Sug0.2[[#This Row],[STECo23]]</f>
        <v>5033.173300000024</v>
      </c>
      <c r="BM5" s="11">
        <f>Reg[[#This Row],[STECo24]]-Sug0.2[[#This Row],[STECo24]]</f>
        <v>3868.5393000000622</v>
      </c>
      <c r="BN5" s="11">
        <f>Reg[[#This Row],[STECo25]]-Sug0.2[[#This Row],[STECo25]]</f>
        <v>4480.6792000000132</v>
      </c>
      <c r="BO5" s="11">
        <f>Reg[[#This Row],[STECo26]]-Sug0.2[[#This Row],[STECo26]]</f>
        <v>3902.3619999999646</v>
      </c>
      <c r="BP5" s="11">
        <f>Reg[[#This Row],[STECo27]]-Sug0.2[[#This Row],[STECo27]]</f>
        <v>4596.1289999999572</v>
      </c>
      <c r="BQ5" s="11">
        <f>Reg[STECo0]-Sug0.2[STECo0]</f>
        <v>0</v>
      </c>
      <c r="BR5" s="11">
        <f>Reg[STECo1]-Sug0.2[STECo1]</f>
        <v>0</v>
      </c>
      <c r="BS5" s="11">
        <f>Reg[STECo2]-Sug0.2[STECo2]</f>
        <v>0</v>
      </c>
      <c r="BT5" s="11">
        <f>Reg[STECo3]-Sug0.2[STECo3]</f>
        <v>0</v>
      </c>
      <c r="BU5" s="11">
        <f>Reg[STECo4]-Sug0.2[STECo4]</f>
        <v>0</v>
      </c>
      <c r="BV5" s="11">
        <f>Reg[STECo5]-Sug0.2[STECo5]</f>
        <v>0</v>
      </c>
      <c r="BW5" s="11">
        <f>Reg[STECo6]-Sug0.2[STECo6]</f>
        <v>0</v>
      </c>
      <c r="BX5" s="11">
        <f>Reg[[#This Row],[STECo7]]-Sug0.5[[#This Row],[STECo7]]</f>
        <v>20304.091200000024</v>
      </c>
      <c r="BY5" s="11">
        <f>Reg[[#This Row],[STECo8]]-Sug0.5[[#This Row],[STECo8]]</f>
        <v>21564.179899999988</v>
      </c>
      <c r="BZ5" s="11">
        <f>Reg[[#This Row],[STECo9]]-Sug0.5[[#This Row],[STECo9]]</f>
        <v>23473.805700000026</v>
      </c>
      <c r="CA5" s="11">
        <f>Reg[[#This Row],[STECo10]]-Sug0.5[[#This Row],[STECo10]]</f>
        <v>24740.606900000013</v>
      </c>
      <c r="CB5" s="11">
        <f>Reg[[#This Row],[STECo11]]-Sug0.5[[#This Row],[STECo11]]</f>
        <v>23122.993999999948</v>
      </c>
      <c r="CC5" s="11">
        <f>Reg[[#This Row],[STECo12]]-Sug0.5[[#This Row],[STECo12]]</f>
        <v>21578.622600000002</v>
      </c>
      <c r="CD5" s="11">
        <f>Reg[[#This Row],[STECo13]]-Sug0.5[[#This Row],[STECo13]]</f>
        <v>20386.438700000057</v>
      </c>
      <c r="CE5" s="11">
        <f>Reg[[#This Row],[STECo14]]-Sug0.5[[#This Row],[STECo14]]</f>
        <v>19610.238099999959</v>
      </c>
      <c r="CF5" s="11">
        <f>Reg[[#This Row],[STECo15]]-Sug0.5[[#This Row],[STECo15]]</f>
        <v>21252.911100000027</v>
      </c>
      <c r="CG5" s="11">
        <f>Reg[[#This Row],[STECo16]]-Sug0.5[[#This Row],[STECo16]]</f>
        <v>21321.690699999919</v>
      </c>
      <c r="CH5" s="11">
        <f>Reg[[#This Row],[STECo17]]-Sug0.5[[#This Row],[STECo17]]</f>
        <v>22370.079499999993</v>
      </c>
      <c r="CI5" s="11">
        <f>Reg[[#This Row],[STECo18]]-Sug0.5[[#This Row],[STECo18]]</f>
        <v>23015.152100000065</v>
      </c>
      <c r="CJ5" s="11">
        <f>Reg[[#This Row],[STECo19]]-Sug0.5[[#This Row],[STECo19]]</f>
        <v>23288.954599999939</v>
      </c>
      <c r="CK5" s="11">
        <f>Reg[[#This Row],[STECo20]]-Sug0.5[[#This Row],[STECo20]]</f>
        <v>21999.537299999967</v>
      </c>
      <c r="CL5" s="11">
        <f>Reg[[#This Row],[STECo21]]-Sug0.5[[#This Row],[STECo21]]</f>
        <v>22693.697399999946</v>
      </c>
      <c r="CM5" s="11">
        <f>Reg[[#This Row],[STECo22]]-Sug0.5[[#This Row],[STECo22]]</f>
        <v>20808.676199999987</v>
      </c>
      <c r="CN5" s="11">
        <f>Reg[[#This Row],[STECo23]]-Sug0.5[[#This Row],[STECo23]]</f>
        <v>20622.029399999999</v>
      </c>
      <c r="CO5" s="11">
        <f>Reg[[#This Row],[STECo24]]-Sug0.5[[#This Row],[STECo24]]</f>
        <v>18596.136399999959</v>
      </c>
      <c r="CP5" s="11">
        <f>Reg[[#This Row],[STECo25]]-Sug0.5[[#This Row],[STECo25]]</f>
        <v>17461.470300000045</v>
      </c>
      <c r="CQ5" s="11">
        <f>Reg[[#This Row],[STECo26]]-Sug0.5[[#This Row],[STECo26]]</f>
        <v>17848.507899999968</v>
      </c>
      <c r="CR5" s="11">
        <f>Reg[[#This Row],[STECo27]]-Sug0.5[[#This Row],[STECo27]]</f>
        <v>18260.296199999982</v>
      </c>
    </row>
    <row r="6" spans="1:96" x14ac:dyDescent="0.25">
      <c r="A6">
        <v>2</v>
      </c>
      <c r="B6">
        <v>22400</v>
      </c>
      <c r="C6" s="7">
        <f>(SUM(Reg[[#This Row],[STECo0]:[STECo27]]))-(SUM(Sug0.2[[#This Row],[STECo0]:[STECo27]]))</f>
        <v>141673.52670000121</v>
      </c>
      <c r="D6" s="7">
        <f>(SUM(Reg[[#This Row],[NASCo0]:[NASCo27]]))-(SUM(Sug0.2[[#This Row],[NASCo0]:[NASCo27]]))</f>
        <v>511216.79849999957</v>
      </c>
      <c r="E6" s="7">
        <f>(SUM(Reg[[#This Row],[CIRCo0]:[CIRCo27]]))-(SUM(Sug0.2[[#This Row],[CIRCo0]:[CIRCo27]]))</f>
        <v>892358.9143000003</v>
      </c>
      <c r="F6" s="7">
        <f>(SUM(Reg[[#This Row],[HCCCo0]:[HCCCo27]]))-(SUM(Sug0.2[[#This Row],[HCCCo0]:[HCCCo27]]))</f>
        <v>292817.28480000049</v>
      </c>
      <c r="G6" s="7">
        <f>(SUM(Reg[[#This Row],[CHDCo0]:[CHDCo27]]))-(SUM(Sug0.2[[#This Row],[CHDCo0]:[CHDCo27]]))</f>
        <v>2300000</v>
      </c>
      <c r="H6" s="7">
        <f>(SUM(Reg[[#This Row],[T2DCo0]:[T2DCo27]]))-(SUM(Sug0.2[[#This Row],[T2DCo0]:[T2DCo27]]))</f>
        <v>8900000</v>
      </c>
      <c r="I6" s="7">
        <f>(SUM(Reg[[#This Row],[OveCo0]:[OveCo27]]))-(SUM(Sug0.2[[#This Row],[OveCo0]:[OveCo27]]))</f>
        <v>60000</v>
      </c>
      <c r="J6" s="7">
        <f>(SUM(Reg[[#This Row],[ObeCo0]:[ObeCo27]]))-(SUM(Sug0.2[[#This Row],[ObeCo0]:[ObeCo27]]))</f>
        <v>1780000</v>
      </c>
      <c r="K6" s="7">
        <f>(SUM(Reg[[#This Row],[STECo0]:[STECo27]]))-(SUM(Sug0.5[[#This Row],[STECo0]:[STECo27]]))</f>
        <v>451950.22979999706</v>
      </c>
      <c r="L6" s="7">
        <f>(SUM(Reg[[#This Row],[NASCo0]:[NASCo27]]))-(SUM(Sug0.5[[#This Row],[NASCo0]:[NASCo27]]))</f>
        <v>1463809.4001999991</v>
      </c>
      <c r="M6" s="7">
        <f>(SUM(Reg[[#This Row],[CIRCo0]:[CIRCo27]]))-(SUM(Sug0.5[[#This Row],[CIRCo0]:[CIRCo27]]))</f>
        <v>2720027.1805000007</v>
      </c>
      <c r="N6" s="7">
        <f>(SUM(Reg[[#This Row],[HCCCo0]:[HCCCo27]]))-(SUM(Sug0.5[[#This Row],[HCCCo0]:[HCCCo27]]))</f>
        <v>1157019.0085699996</v>
      </c>
      <c r="O6" s="7">
        <f>(SUM(Reg[[#This Row],[CHDCo0]:[CHDCo27]]))-(SUM(Sug0.5[[#This Row],[CHDCo0]:[CHDCo27]]))</f>
        <v>6900000</v>
      </c>
      <c r="P6" s="7">
        <f>(SUM(Reg[[#This Row],[T2DCo0]:[T2DCo27]]))-(SUM(Sug0.5[[#This Row],[T2DCo0]:[T2DCo27]]))</f>
        <v>23500000</v>
      </c>
      <c r="Q6" s="7">
        <f>(SUM(Reg[[#This Row],[OveCo0]:[OveCo27]]))-(SUM(Sug0.5[[#This Row],[OveCo0]:[OveCo27]]))</f>
        <v>180000</v>
      </c>
      <c r="R6" s="7">
        <f>(SUM(Reg[[#This Row],[ObeCo0]:[ObeCo27]]))-(SUM(Sug0.5[[#This Row],[ObeCo0]:[ObeCo27]]))</f>
        <v>5350000</v>
      </c>
      <c r="S6" s="7">
        <f>(SUM(Reg[[#This Row],[SteDa0]:[SteDa27]]))-(SUM(Sug0.2[[#This Row],[SteDa0]:[SteDa27]]))</f>
        <v>0</v>
      </c>
      <c r="T6" s="7">
        <f>(SUM(Reg[[#This Row],[NASDa0]:[NASDa27]]))-(SUM(Sug0.2[[#This Row],[NASDa0]:[NASDa27]]))</f>
        <v>254.84160240000028</v>
      </c>
      <c r="U6" s="7">
        <f>(SUM(Reg[[#This Row],[CIRDa0]:[CIRDa27]]))-(SUM(Sug0.2[[#This Row],[CIRDa0]:[CIRDa27]]))</f>
        <v>61.137449530000026</v>
      </c>
      <c r="V6" s="14">
        <f>(SUM(Reg[[#This Row],[HCCDa0]:[HCCDa27]]))-(SUM(Sug0.2[[#This Row],[HCCDa0]:[HCCDa27]]))</f>
        <v>1.5546566249999962</v>
      </c>
      <c r="W6" s="7">
        <f>(SUM(Reg[[#This Row],[LIDDa0]:[LIDDa27]]))-(SUM(Sug0.2[[#This Row],[LIDDa0]:[LIDDa27]]))</f>
        <v>247.09135910000032</v>
      </c>
      <c r="X6" s="7">
        <f>(SUM(Reg[[#This Row],[CHDDa0]:[CHDDa27]]))-(SUM(Sug0.2[[#This Row],[CHDDa0]:[CHDDa27]]))</f>
        <v>13.035422859999926</v>
      </c>
      <c r="Y6" s="7">
        <f>(SUM(Reg[[#This Row],[CHDDDa0]:[CHDDDa27]]))-(SUM(Sug0.2[[#This Row],[CHDDDa0]:[CHDDDa27]]))</f>
        <v>37.717574800000875</v>
      </c>
      <c r="Z6" s="7">
        <f>(SUM(Reg[[#This Row],[T2DDa0]:[T2DDa27]]))-(SUM(Sug0.2[[#This Row],[T2DDa0]:[T2DDa27]]))</f>
        <v>8.6316806199999974</v>
      </c>
      <c r="AA6" s="7">
        <f>(SUM(Reg[[#This Row],[T2DDDa0]:[T2DDDa27]]))-(SUM(Sug0.2[[#This Row],[T2DDDa0]:[T2DDDa27]]))</f>
        <v>92.242894699997123</v>
      </c>
      <c r="AB6" s="7">
        <f>(SUM(Reg[[#This Row],[OveDa0]:[OveDa27]]))-(SUM(Sug0.2[[#This Row],[OveDa0]:[OveDa27]]))</f>
        <v>0</v>
      </c>
      <c r="AC6" s="7">
        <f>(SUM(Reg[[#This Row],[ObeDa0]:[ObeDa27]]))-(SUM(Sug0.2[[#This Row],[ObeDa0]:[ObeDa27]]))</f>
        <v>24.853628189999881</v>
      </c>
      <c r="AD6" s="7">
        <f>(SUM(Reg[[#This Row],[SteDa0]:[SteDa27]]))-(SUM(Sug0.5[[#This Row],[SteDa0]:[SteDa27]]))</f>
        <v>0</v>
      </c>
      <c r="AE6" s="7">
        <f>(SUM(Reg[[#This Row],[NASDa0]:[NASDa27]]))-(SUM(Sug0.5[[#This Row],[NASDa0]:[NASDa27]]))</f>
        <v>729.70906679999962</v>
      </c>
      <c r="AF6" s="7">
        <f>(SUM(Reg[[#This Row],[CIRDa0]:[CIRDa27]]))-(SUM(Sug0.5[[#This Row],[CIRDa0]:[CIRDa27]]))</f>
        <v>186.35497640999984</v>
      </c>
      <c r="AG6" s="7">
        <f>(SUM(Reg[[#This Row],[HCCDa0]:[HCCDa27]]))-(SUM(Sug0.5[[#This Row],[HCCDa0]:[HCCDa27]]))</f>
        <v>6.1429681960000018</v>
      </c>
      <c r="AH6" s="7">
        <f>(SUM(Reg[[#This Row],[LIDDa0]:[LIDDa27]]))-(SUM(Sug0.5[[#This Row],[LIDDa0]:[LIDDa27]]))</f>
        <v>679.32240239000112</v>
      </c>
      <c r="AI6" s="7">
        <f>(SUM(Reg[[#This Row],[CHDDa0]:[CHDDa27]]))-(SUM(Sug0.5[[#This Row],[CHDDa0]:[CHDDa27]]))</f>
        <v>39.779065259999697</v>
      </c>
      <c r="AJ6" s="7">
        <f>(SUM(Reg[[#This Row],[CHDDDa0]:[CHDDDa27]]))-(SUM(Sug0.5[[#This Row],[CHDDDa0]:[CHDDDa27]]))</f>
        <v>104.28862240000126</v>
      </c>
      <c r="AK6" s="7">
        <f>(SUM(Reg[[#This Row],[T2DDa0]:[T2DDa27]]))-(SUM(Sug0.5[[#This Row],[T2DDa0]:[T2DDa27]]))</f>
        <v>22.555542339999988</v>
      </c>
      <c r="AL6" s="7">
        <f>(SUM(Reg[[#This Row],[T2DDDa0]:[T2DDDa27]]))-(SUM(Sug0.5[[#This Row],[T2DDDa0]:[T2DDDa27]]))</f>
        <v>235.26483909999661</v>
      </c>
      <c r="AM6" s="7">
        <f>(SUM(Reg[[#This Row],[OveDa0]:[OveDa27]]))-(SUM(Sug0.5[[#This Row],[OveDa0]:[OveDa27]]))</f>
        <v>0</v>
      </c>
      <c r="AN6" s="7">
        <f>(SUM(Reg[[#This Row],[ObeDa0]:[ObeDa27]]))-(SUM(Sug0.5[[#This Row],[ObeDa0]:[ObeDa27]]))</f>
        <v>73.566622779999761</v>
      </c>
      <c r="AO6" s="11">
        <f>Reg[STECo0]-Sug0.2[STECo0]</f>
        <v>0</v>
      </c>
      <c r="AP6" s="11">
        <f>Reg[STECo1]-Sug0.2[STECo1]</f>
        <v>0</v>
      </c>
      <c r="AQ6" s="11">
        <f>Reg[STECo2]-Sug0.2[STECo2]</f>
        <v>0</v>
      </c>
      <c r="AR6" s="11">
        <f>Reg[STECo3]-Sug0.2[STECo3]</f>
        <v>0</v>
      </c>
      <c r="AS6" s="11">
        <f>Reg[STECo4]-Sug0.2[STECo4]</f>
        <v>0</v>
      </c>
      <c r="AT6" s="11">
        <f>Reg[STECo5]-Sug0.2[STECo5]</f>
        <v>0</v>
      </c>
      <c r="AU6" s="11">
        <f>Reg[STECo6]-Sug0.2[STECo6]</f>
        <v>0</v>
      </c>
      <c r="AV6" s="11">
        <f>Reg[[#This Row],[STECo7]]-Sug0.2[[#This Row],[STECo7]]</f>
        <v>6834.5819999999949</v>
      </c>
      <c r="AW6" s="11">
        <f>Reg[[#This Row],[STECo8]]-Sug0.2[[#This Row],[STECo8]]</f>
        <v>6890.7286999999778</v>
      </c>
      <c r="AX6" s="11">
        <f>Reg[[#This Row],[STECo9]]-Sug0.2[[#This Row],[STECo9]]</f>
        <v>6380.304300000018</v>
      </c>
      <c r="AY6" s="11">
        <f>Reg[[#This Row],[STECo10]]-Sug0.2[[#This Row],[STECo10]]</f>
        <v>6735.7346000000252</v>
      </c>
      <c r="AZ6" s="11">
        <f>Reg[[#This Row],[STECo11]]-Sug0.2[[#This Row],[STECo11]]</f>
        <v>7006.6587999999756</v>
      </c>
      <c r="BA6" s="11">
        <f>Reg[[#This Row],[STECo12]]-Sug0.2[[#This Row],[STECo12]]</f>
        <v>7426.1513000000268</v>
      </c>
      <c r="BB6" s="11">
        <f>Reg[[#This Row],[STECo13]]-Sug0.2[[#This Row],[STECo13]]</f>
        <v>6879.6332000000402</v>
      </c>
      <c r="BC6" s="11">
        <f>Reg[[#This Row],[STECo14]]-Sug0.2[[#This Row],[STECo14]]</f>
        <v>7106.727899999998</v>
      </c>
      <c r="BD6" s="11">
        <f>Reg[[#This Row],[STECo15]]-Sug0.2[[#This Row],[STECo15]]</f>
        <v>6899.7357999999658</v>
      </c>
      <c r="BE6" s="11">
        <f>Reg[[#This Row],[STECo16]]-Sug0.2[[#This Row],[STECo16]]</f>
        <v>7051.3396000000066</v>
      </c>
      <c r="BF6" s="11">
        <f>Reg[[#This Row],[STECo17]]-Sug0.2[[#This Row],[STECo17]]</f>
        <v>6797.0610999999917</v>
      </c>
      <c r="BG6" s="11">
        <f>Reg[[#This Row],[STECo18]]-Sug0.2[[#This Row],[STECo18]]</f>
        <v>6978.8920999999973</v>
      </c>
      <c r="BH6" s="11">
        <f>Reg[[#This Row],[STECo19]]-Sug0.2[[#This Row],[STECo19]]</f>
        <v>7374.828199999989</v>
      </c>
      <c r="BI6" s="11">
        <f>Reg[[#This Row],[STECo20]]-Sug0.2[[#This Row],[STECo20]]</f>
        <v>7831.279899999965</v>
      </c>
      <c r="BJ6" s="11">
        <f>Reg[[#This Row],[STECo21]]-Sug0.2[[#This Row],[STECo21]]</f>
        <v>7776.9714999999851</v>
      </c>
      <c r="BK6" s="11">
        <f>Reg[[#This Row],[STECo22]]-Sug0.2[[#This Row],[STECo22]]</f>
        <v>7128.6443999999901</v>
      </c>
      <c r="BL6" s="11">
        <f>Reg[[#This Row],[STECo23]]-Sug0.2[[#This Row],[STECo23]]</f>
        <v>7289.5888000000268</v>
      </c>
      <c r="BM6" s="11">
        <f>Reg[[#This Row],[STECo24]]-Sug0.2[[#This Row],[STECo24]]</f>
        <v>6003.7519999999786</v>
      </c>
      <c r="BN6" s="11">
        <f>Reg[[#This Row],[STECo25]]-Sug0.2[[#This Row],[STECo25]]</f>
        <v>5018.2457999999751</v>
      </c>
      <c r="BO6" s="11">
        <f>Reg[[#This Row],[STECo26]]-Sug0.2[[#This Row],[STECo26]]</f>
        <v>5059.4709999999614</v>
      </c>
      <c r="BP6" s="11">
        <f>Reg[[#This Row],[STECo27]]-Sug0.2[[#This Row],[STECo27]]</f>
        <v>5203.195699999982</v>
      </c>
      <c r="BQ6" s="11">
        <f>Reg[STECo0]-Sug0.2[STECo0]</f>
        <v>0</v>
      </c>
      <c r="BR6" s="11">
        <f>Reg[STECo1]-Sug0.2[STECo1]</f>
        <v>0</v>
      </c>
      <c r="BS6" s="11">
        <f>Reg[STECo2]-Sug0.2[STECo2]</f>
        <v>0</v>
      </c>
      <c r="BT6" s="11">
        <f>Reg[STECo3]-Sug0.2[STECo3]</f>
        <v>0</v>
      </c>
      <c r="BU6" s="11">
        <f>Reg[STECo4]-Sug0.2[STECo4]</f>
        <v>0</v>
      </c>
      <c r="BV6" s="11">
        <f>Reg[STECo5]-Sug0.2[STECo5]</f>
        <v>0</v>
      </c>
      <c r="BW6" s="11">
        <f>Reg[STECo6]-Sug0.2[STECo6]</f>
        <v>0</v>
      </c>
      <c r="BX6" s="11">
        <f>Reg[[#This Row],[STECo7]]-Sug0.5[[#This Row],[STECo7]]</f>
        <v>18203.646199999959</v>
      </c>
      <c r="BY6" s="11">
        <f>Reg[[#This Row],[STECo8]]-Sug0.5[[#This Row],[STECo8]]</f>
        <v>19778.943499999994</v>
      </c>
      <c r="BZ6" s="11">
        <f>Reg[[#This Row],[STECo9]]-Sug0.5[[#This Row],[STECo9]]</f>
        <v>21061.198700000008</v>
      </c>
      <c r="CA6" s="11">
        <f>Reg[[#This Row],[STECo10]]-Sug0.5[[#This Row],[STECo10]]</f>
        <v>23033.806700000016</v>
      </c>
      <c r="CB6" s="11">
        <f>Reg[[#This Row],[STECo11]]-Sug0.5[[#This Row],[STECo11]]</f>
        <v>24231.361499999999</v>
      </c>
      <c r="CC6" s="11">
        <f>Reg[[#This Row],[STECo12]]-Sug0.5[[#This Row],[STECo12]]</f>
        <v>24942.798100000015</v>
      </c>
      <c r="CD6" s="11">
        <f>Reg[[#This Row],[STECo13]]-Sug0.5[[#This Row],[STECo13]]</f>
        <v>23941.12360000005</v>
      </c>
      <c r="CE6" s="11">
        <f>Reg[[#This Row],[STECo14]]-Sug0.5[[#This Row],[STECo14]]</f>
        <v>22976.639099999971</v>
      </c>
      <c r="CF6" s="11">
        <f>Reg[[#This Row],[STECo15]]-Sug0.5[[#This Row],[STECo15]]</f>
        <v>23085.582200000004</v>
      </c>
      <c r="CG6" s="11">
        <f>Reg[[#This Row],[STECo16]]-Sug0.5[[#This Row],[STECo16]]</f>
        <v>23974.554699999979</v>
      </c>
      <c r="CH6" s="11">
        <f>Reg[[#This Row],[STECo17]]-Sug0.5[[#This Row],[STECo17]]</f>
        <v>22787.269499999995</v>
      </c>
      <c r="CI6" s="11">
        <f>Reg[[#This Row],[STECo18]]-Sug0.5[[#This Row],[STECo18]]</f>
        <v>23073.071799999976</v>
      </c>
      <c r="CJ6" s="11">
        <f>Reg[[#This Row],[STECo19]]-Sug0.5[[#This Row],[STECo19]]</f>
        <v>22631.503900000011</v>
      </c>
      <c r="CK6" s="11">
        <f>Reg[[#This Row],[STECo20]]-Sug0.5[[#This Row],[STECo20]]</f>
        <v>22912.087499999965</v>
      </c>
      <c r="CL6" s="11">
        <f>Reg[[#This Row],[STECo21]]-Sug0.5[[#This Row],[STECo21]]</f>
        <v>22418.532199999958</v>
      </c>
      <c r="CM6" s="11">
        <f>Reg[[#This Row],[STECo22]]-Sug0.5[[#This Row],[STECo22]]</f>
        <v>21723.383900000015</v>
      </c>
      <c r="CN6" s="11">
        <f>Reg[[#This Row],[STECo23]]-Sug0.5[[#This Row],[STECo23]]</f>
        <v>20722.089300000051</v>
      </c>
      <c r="CO6" s="11">
        <f>Reg[[#This Row],[STECo24]]-Sug0.5[[#This Row],[STECo24]]</f>
        <v>18965.494799999986</v>
      </c>
      <c r="CP6" s="11">
        <f>Reg[[#This Row],[STECo25]]-Sug0.5[[#This Row],[STECo25]]</f>
        <v>17448.054500000027</v>
      </c>
      <c r="CQ6" s="11">
        <f>Reg[[#This Row],[STECo26]]-Sug0.5[[#This Row],[STECo26]]</f>
        <v>16864.903599999961</v>
      </c>
      <c r="CR6" s="11">
        <f>Reg[[#This Row],[STECo27]]-Sug0.5[[#This Row],[STECo27]]</f>
        <v>17174.184499999974</v>
      </c>
    </row>
    <row r="7" spans="1:96" x14ac:dyDescent="0.25">
      <c r="A7">
        <v>3</v>
      </c>
      <c r="B7">
        <v>22400</v>
      </c>
      <c r="C7" s="7">
        <f>(SUM(Reg[[#This Row],[STECo0]:[STECo27]]))-(SUM(Sug0.2[[#This Row],[STECo0]:[STECo27]]))</f>
        <v>487310.63859999925</v>
      </c>
      <c r="D7" s="7">
        <f>(SUM(Reg[[#This Row],[NASCo0]:[NASCo27]]))-(SUM(Sug0.2[[#This Row],[NASCo0]:[NASCo27]]))</f>
        <v>595213.4916999992</v>
      </c>
      <c r="E7" s="7">
        <f>(SUM(Reg[[#This Row],[CIRCo0]:[CIRCo27]]))-(SUM(Sug0.2[[#This Row],[CIRCo0]:[CIRCo27]]))</f>
        <v>929808.81290000305</v>
      </c>
      <c r="F7" s="7">
        <f>(SUM(Reg[[#This Row],[HCCCo0]:[HCCCo27]]))-(SUM(Sug0.2[[#This Row],[HCCCo0]:[HCCCo27]]))</f>
        <v>389508.30070000095</v>
      </c>
      <c r="G7" s="7">
        <f>(SUM(Reg[[#This Row],[CHDCo0]:[CHDCo27]]))-(SUM(Sug0.2[[#This Row],[CHDCo0]:[CHDCo27]]))</f>
        <v>6500000</v>
      </c>
      <c r="H7" s="7">
        <f>(SUM(Reg[[#This Row],[T2DCo0]:[T2DCo27]]))-(SUM(Sug0.2[[#This Row],[T2DCo0]:[T2DCo27]]))</f>
        <v>11400000</v>
      </c>
      <c r="I7" s="7">
        <f>(SUM(Reg[[#This Row],[OveCo0]:[OveCo27]]))-(SUM(Sug0.2[[#This Row],[OveCo0]:[OveCo27]]))</f>
        <v>-650000</v>
      </c>
      <c r="J7" s="7">
        <f>(SUM(Reg[[#This Row],[ObeCo0]:[ObeCo27]]))-(SUM(Sug0.2[[#This Row],[ObeCo0]:[ObeCo27]]))</f>
        <v>3790000</v>
      </c>
      <c r="K7" s="7">
        <f>(SUM(Reg[[#This Row],[STECo0]:[STECo27]]))-(SUM(Sug0.5[[#This Row],[STECo0]:[STECo27]]))</f>
        <v>1394982.9312999975</v>
      </c>
      <c r="L7" s="7">
        <f>(SUM(Reg[[#This Row],[NASCo0]:[NASCo27]]))-(SUM(Sug0.5[[#This Row],[NASCo0]:[NASCo27]]))</f>
        <v>1797059.8442999991</v>
      </c>
      <c r="M7" s="7">
        <f>(SUM(Reg[[#This Row],[CIRCo0]:[CIRCo27]]))-(SUM(Sug0.5[[#This Row],[CIRCo0]:[CIRCo27]]))</f>
        <v>3208608.0217999993</v>
      </c>
      <c r="N7" s="7">
        <f>(SUM(Reg[[#This Row],[HCCCo0]:[HCCCo27]]))-(SUM(Sug0.5[[#This Row],[HCCCo0]:[HCCCo27]]))</f>
        <v>1601438.4129300006</v>
      </c>
      <c r="O7" s="7">
        <f>(SUM(Reg[[#This Row],[CHDCo0]:[CHDCo27]]))-(SUM(Sug0.5[[#This Row],[CHDCo0]:[CHDCo27]]))</f>
        <v>14300000</v>
      </c>
      <c r="P7" s="7">
        <f>(SUM(Reg[[#This Row],[T2DCo0]:[T2DCo27]]))-(SUM(Sug0.5[[#This Row],[T2DCo0]:[T2DCo27]]))</f>
        <v>32600000</v>
      </c>
      <c r="Q7" s="7">
        <f>(SUM(Reg[[#This Row],[OveCo0]:[OveCo27]]))-(SUM(Sug0.5[[#This Row],[OveCo0]:[OveCo27]]))</f>
        <v>-2100000</v>
      </c>
      <c r="R7" s="7">
        <f>(SUM(Reg[[#This Row],[ObeCo0]:[ObeCo27]]))-(SUM(Sug0.5[[#This Row],[ObeCo0]:[ObeCo27]]))</f>
        <v>11550000</v>
      </c>
      <c r="S7" s="7">
        <f>(SUM(Reg[[#This Row],[SteDa0]:[SteDa27]]))-(SUM(Sug0.2[[#This Row],[SteDa0]:[SteDa27]]))</f>
        <v>0</v>
      </c>
      <c r="T7" s="7">
        <f>(SUM(Reg[[#This Row],[NASDa0]:[NASDa27]]))-(SUM(Sug0.2[[#This Row],[NASDa0]:[NASDa27]]))</f>
        <v>361.66232469999977</v>
      </c>
      <c r="U7" s="7">
        <f>(SUM(Reg[[#This Row],[CIRDa0]:[CIRDa27]]))-(SUM(Sug0.2[[#This Row],[CIRDa0]:[CIRDa27]]))</f>
        <v>87.636995039999988</v>
      </c>
      <c r="V7" s="14">
        <f>(SUM(Reg[[#This Row],[HCCDa0]:[HCCDa27]]))-(SUM(Sug0.2[[#This Row],[HCCDa0]:[HCCDa27]]))</f>
        <v>8.5030357570000064</v>
      </c>
      <c r="W7" s="7">
        <f>(SUM(Reg[[#This Row],[LIDDa0]:[LIDDa27]]))-(SUM(Sug0.2[[#This Row],[LIDDa0]:[LIDDa27]]))</f>
        <v>580.93445989999873</v>
      </c>
      <c r="X7" s="7">
        <f>(SUM(Reg[[#This Row],[CHDDa0]:[CHDDa27]]))-(SUM(Sug0.2[[#This Row],[CHDDa0]:[CHDDa27]]))</f>
        <v>29.391137450000315</v>
      </c>
      <c r="Y7" s="7">
        <f>(SUM(Reg[[#This Row],[CHDDDa0]:[CHDDDa27]]))-(SUM(Sug0.2[[#This Row],[CHDDDa0]:[CHDDDa27]]))</f>
        <v>44.101437999999689</v>
      </c>
      <c r="Z7" s="7">
        <f>(SUM(Reg[[#This Row],[T2DDa0]:[T2DDa27]]))-(SUM(Sug0.2[[#This Row],[T2DDa0]:[T2DDa27]]))</f>
        <v>28.978183480000098</v>
      </c>
      <c r="AA7" s="7">
        <f>(SUM(Reg[[#This Row],[T2DDDa0]:[T2DDDa27]]))-(SUM(Sug0.2[[#This Row],[T2DDDa0]:[T2DDDa27]]))</f>
        <v>239.94431369999802</v>
      </c>
      <c r="AB7" s="7">
        <f>(SUM(Reg[[#This Row],[OveDa0]:[OveDa27]]))-(SUM(Sug0.2[[#This Row],[OveDa0]:[OveDa27]]))</f>
        <v>0</v>
      </c>
      <c r="AC7" s="7">
        <f>(SUM(Reg[[#This Row],[ObeDa0]:[ObeDa27]]))-(SUM(Sug0.2[[#This Row],[ObeDa0]:[ObeDa27]]))</f>
        <v>76.318267770000375</v>
      </c>
      <c r="AD7" s="7">
        <f>(SUM(Reg[[#This Row],[SteDa0]:[SteDa27]]))-(SUM(Sug0.5[[#This Row],[SteDa0]:[SteDa27]]))</f>
        <v>0</v>
      </c>
      <c r="AE7" s="7">
        <f>(SUM(Reg[[#This Row],[NASDa0]:[NASDa27]]))-(SUM(Sug0.5[[#This Row],[NASDa0]:[NASDa27]]))</f>
        <v>1091.9255860999997</v>
      </c>
      <c r="AF7" s="7">
        <f>(SUM(Reg[[#This Row],[CIRDa0]:[CIRDa27]]))-(SUM(Sug0.5[[#This Row],[CIRDa0]:[CIRDa27]]))</f>
        <v>302.41998289000003</v>
      </c>
      <c r="AG7" s="7">
        <f>(SUM(Reg[[#This Row],[HCCDa0]:[HCCDa27]]))-(SUM(Sug0.5[[#This Row],[HCCDa0]:[HCCDa27]]))</f>
        <v>34.959686521000009</v>
      </c>
      <c r="AH7" s="7">
        <f>(SUM(Reg[[#This Row],[LIDDa0]:[LIDDa27]]))-(SUM(Sug0.5[[#This Row],[LIDDa0]:[LIDDa27]]))</f>
        <v>1930.672190299998</v>
      </c>
      <c r="AI7" s="7">
        <f>(SUM(Reg[[#This Row],[CHDDa0]:[CHDDa27]]))-(SUM(Sug0.5[[#This Row],[CHDDa0]:[CHDDa27]]))</f>
        <v>63.74611836000031</v>
      </c>
      <c r="AJ7" s="7">
        <f>(SUM(Reg[[#This Row],[CHDDDa0]:[CHDDDa27]]))-(SUM(Sug0.5[[#This Row],[CHDDDa0]:[CHDDDa27]]))</f>
        <v>151.40425799999866</v>
      </c>
      <c r="AK7" s="7">
        <f>(SUM(Reg[[#This Row],[T2DDa0]:[T2DDa27]]))-(SUM(Sug0.5[[#This Row],[T2DDa0]:[T2DDa27]]))</f>
        <v>82.26742349999995</v>
      </c>
      <c r="AL7" s="7">
        <f>(SUM(Reg[[#This Row],[T2DDDa0]:[T2DDDa27]]))-(SUM(Sug0.5[[#This Row],[T2DDDa0]:[T2DDDa27]]))</f>
        <v>684.91078940000079</v>
      </c>
      <c r="AM7" s="7">
        <f>(SUM(Reg[[#This Row],[OveDa0]:[OveDa27]]))-(SUM(Sug0.5[[#This Row],[OveDa0]:[OveDa27]]))</f>
        <v>0</v>
      </c>
      <c r="AN7" s="7">
        <f>(SUM(Reg[[#This Row],[ObeDa0]:[ObeDa27]]))-(SUM(Sug0.5[[#This Row],[ObeDa0]:[ObeDa27]]))</f>
        <v>232.9994346200001</v>
      </c>
      <c r="AO7" s="11">
        <f>Reg[STECo0]-Sug0.2[STECo0]</f>
        <v>0</v>
      </c>
      <c r="AP7" s="11">
        <f>Reg[STECo1]-Sug0.2[STECo1]</f>
        <v>0</v>
      </c>
      <c r="AQ7" s="11">
        <f>Reg[STECo2]-Sug0.2[STECo2]</f>
        <v>0</v>
      </c>
      <c r="AR7" s="11">
        <f>Reg[STECo3]-Sug0.2[STECo3]</f>
        <v>0</v>
      </c>
      <c r="AS7" s="11">
        <f>Reg[STECo4]-Sug0.2[STECo4]</f>
        <v>0</v>
      </c>
      <c r="AT7" s="11">
        <f>Reg[STECo5]-Sug0.2[STECo5]</f>
        <v>0</v>
      </c>
      <c r="AU7" s="11">
        <f>Reg[STECo6]-Sug0.2[STECo6]</f>
        <v>0</v>
      </c>
      <c r="AV7" s="11">
        <f>Reg[[#This Row],[STECo7]]-Sug0.2[[#This Row],[STECo7]]</f>
        <v>17442.681199999992</v>
      </c>
      <c r="AW7" s="11">
        <f>Reg[[#This Row],[STECo8]]-Sug0.2[[#This Row],[STECo8]]</f>
        <v>19443.477799999993</v>
      </c>
      <c r="AX7" s="11">
        <f>Reg[[#This Row],[STECo9]]-Sug0.2[[#This Row],[STECo9]]</f>
        <v>24114.053200000082</v>
      </c>
      <c r="AY7" s="11">
        <f>Reg[[#This Row],[STECo10]]-Sug0.2[[#This Row],[STECo10]]</f>
        <v>26131.243300000089</v>
      </c>
      <c r="AZ7" s="11">
        <f>Reg[[#This Row],[STECo11]]-Sug0.2[[#This Row],[STECo11]]</f>
        <v>26747.703200000105</v>
      </c>
      <c r="BA7" s="11">
        <f>Reg[[#This Row],[STECo12]]-Sug0.2[[#This Row],[STECo12]]</f>
        <v>27863.351900000009</v>
      </c>
      <c r="BB7" s="11">
        <f>Reg[[#This Row],[STECo13]]-Sug0.2[[#This Row],[STECo13]]</f>
        <v>28133.869799999986</v>
      </c>
      <c r="BC7" s="11">
        <f>Reg[[#This Row],[STECo14]]-Sug0.2[[#This Row],[STECo14]]</f>
        <v>27734.658900000039</v>
      </c>
      <c r="BD7" s="11">
        <f>Reg[[#This Row],[STECo15]]-Sug0.2[[#This Row],[STECo15]]</f>
        <v>27334.835900000064</v>
      </c>
      <c r="BE7" s="11">
        <f>Reg[[#This Row],[STECo16]]-Sug0.2[[#This Row],[STECo16]]</f>
        <v>28024.049299999955</v>
      </c>
      <c r="BF7" s="11">
        <f>Reg[[#This Row],[STECo17]]-Sug0.2[[#This Row],[STECo17]]</f>
        <v>29226.769300000044</v>
      </c>
      <c r="BG7" s="11">
        <f>Reg[[#This Row],[STECo18]]-Sug0.2[[#This Row],[STECo18]]</f>
        <v>26695.375600000028</v>
      </c>
      <c r="BH7" s="11">
        <f>Reg[[#This Row],[STECo19]]-Sug0.2[[#This Row],[STECo19]]</f>
        <v>25192.865799999912</v>
      </c>
      <c r="BI7" s="11">
        <f>Reg[[#This Row],[STECo20]]-Sug0.2[[#This Row],[STECo20]]</f>
        <v>22699.445999999996</v>
      </c>
      <c r="BJ7" s="11">
        <f>Reg[[#This Row],[STECo21]]-Sug0.2[[#This Row],[STECo21]]</f>
        <v>22807.074900000007</v>
      </c>
      <c r="BK7" s="11">
        <f>Reg[[#This Row],[STECo22]]-Sug0.2[[#This Row],[STECo22]]</f>
        <v>22806.24569999997</v>
      </c>
      <c r="BL7" s="11">
        <f>Reg[[#This Row],[STECo23]]-Sug0.2[[#This Row],[STECo23]]</f>
        <v>21256.306699999957</v>
      </c>
      <c r="BM7" s="11">
        <f>Reg[[#This Row],[STECo24]]-Sug0.2[[#This Row],[STECo24]]</f>
        <v>17432.172599999933</v>
      </c>
      <c r="BN7" s="11">
        <f>Reg[[#This Row],[STECo25]]-Sug0.2[[#This Row],[STECo25]]</f>
        <v>17303.911100000027</v>
      </c>
      <c r="BO7" s="11">
        <f>Reg[[#This Row],[STECo26]]-Sug0.2[[#This Row],[STECo26]]</f>
        <v>15399.920900000026</v>
      </c>
      <c r="BP7" s="11">
        <f>Reg[[#This Row],[STECo27]]-Sug0.2[[#This Row],[STECo27]]</f>
        <v>13520.625500000082</v>
      </c>
      <c r="BQ7" s="11">
        <f>Reg[STECo0]-Sug0.2[STECo0]</f>
        <v>0</v>
      </c>
      <c r="BR7" s="11">
        <f>Reg[STECo1]-Sug0.2[STECo1]</f>
        <v>0</v>
      </c>
      <c r="BS7" s="11">
        <f>Reg[STECo2]-Sug0.2[STECo2]</f>
        <v>0</v>
      </c>
      <c r="BT7" s="11">
        <f>Reg[STECo3]-Sug0.2[STECo3]</f>
        <v>0</v>
      </c>
      <c r="BU7" s="11">
        <f>Reg[STECo4]-Sug0.2[STECo4]</f>
        <v>0</v>
      </c>
      <c r="BV7" s="11">
        <f>Reg[STECo5]-Sug0.2[STECo5]</f>
        <v>0</v>
      </c>
      <c r="BW7" s="11">
        <f>Reg[STECo6]-Sug0.2[STECo6]</f>
        <v>0</v>
      </c>
      <c r="BX7" s="11">
        <f>Reg[[#This Row],[STECo7]]-Sug0.5[[#This Row],[STECo7]]</f>
        <v>56462.604999999981</v>
      </c>
      <c r="BY7" s="11">
        <f>Reg[[#This Row],[STECo8]]-Sug0.5[[#This Row],[STECo8]]</f>
        <v>63473.546800000011</v>
      </c>
      <c r="BZ7" s="11">
        <f>Reg[[#This Row],[STECo9]]-Sug0.5[[#This Row],[STECo9]]</f>
        <v>69541.032300000079</v>
      </c>
      <c r="CA7" s="11">
        <f>Reg[[#This Row],[STECo10]]-Sug0.5[[#This Row],[STECo10]]</f>
        <v>71299.274700000067</v>
      </c>
      <c r="CB7" s="11">
        <f>Reg[[#This Row],[STECo11]]-Sug0.5[[#This Row],[STECo11]]</f>
        <v>72322.116100000101</v>
      </c>
      <c r="CC7" s="11">
        <f>Reg[[#This Row],[STECo12]]-Sug0.5[[#This Row],[STECo12]]</f>
        <v>73559.248999999953</v>
      </c>
      <c r="CD7" s="11">
        <f>Reg[[#This Row],[STECo13]]-Sug0.5[[#This Row],[STECo13]]</f>
        <v>73580.890400000033</v>
      </c>
      <c r="CE7" s="11">
        <f>Reg[[#This Row],[STECo14]]-Sug0.5[[#This Row],[STECo14]]</f>
        <v>75639.978699999978</v>
      </c>
      <c r="CF7" s="11">
        <f>Reg[[#This Row],[STECo15]]-Sug0.5[[#This Row],[STECo15]]</f>
        <v>74660.820399999968</v>
      </c>
      <c r="CG7" s="11">
        <f>Reg[[#This Row],[STECo16]]-Sug0.5[[#This Row],[STECo16]]</f>
        <v>73674.532299999963</v>
      </c>
      <c r="CH7" s="11">
        <f>Reg[[#This Row],[STECo17]]-Sug0.5[[#This Row],[STECo17]]</f>
        <v>76047.284500000067</v>
      </c>
      <c r="CI7" s="11">
        <f>Reg[[#This Row],[STECo18]]-Sug0.5[[#This Row],[STECo18]]</f>
        <v>72712.229399999953</v>
      </c>
      <c r="CJ7" s="11">
        <f>Reg[[#This Row],[STECo19]]-Sug0.5[[#This Row],[STECo19]]</f>
        <v>70866.262899999972</v>
      </c>
      <c r="CK7" s="11">
        <f>Reg[[#This Row],[STECo20]]-Sug0.5[[#This Row],[STECo20]]</f>
        <v>64930.973600000027</v>
      </c>
      <c r="CL7" s="11">
        <f>Reg[[#This Row],[STECo21]]-Sug0.5[[#This Row],[STECo21]]</f>
        <v>64321.076600000029</v>
      </c>
      <c r="CM7" s="11">
        <f>Reg[[#This Row],[STECo22]]-Sug0.5[[#This Row],[STECo22]]</f>
        <v>65433.192099999986</v>
      </c>
      <c r="CN7" s="11">
        <f>Reg[[#This Row],[STECo23]]-Sug0.5[[#This Row],[STECo23]]</f>
        <v>64976.664599999902</v>
      </c>
      <c r="CO7" s="11">
        <f>Reg[[#This Row],[STECo24]]-Sug0.5[[#This Row],[STECo24]]</f>
        <v>57221.301999999909</v>
      </c>
      <c r="CP7" s="11">
        <f>Reg[[#This Row],[STECo25]]-Sug0.5[[#This Row],[STECo25]]</f>
        <v>56844.866000000038</v>
      </c>
      <c r="CQ7" s="11">
        <f>Reg[[#This Row],[STECo26]]-Sug0.5[[#This Row],[STECo26]]</f>
        <v>50915.528099999996</v>
      </c>
      <c r="CR7" s="11">
        <f>Reg[[#This Row],[STECo27]]-Sug0.5[[#This Row],[STECo27]]</f>
        <v>46499.505800000043</v>
      </c>
    </row>
    <row r="8" spans="1:96" x14ac:dyDescent="0.25">
      <c r="A8">
        <v>4</v>
      </c>
      <c r="B8">
        <v>22400</v>
      </c>
      <c r="C8" s="7">
        <f>(SUM(Reg[[#This Row],[STECo0]:[STECo27]]))-(SUM(Sug0.2[[#This Row],[STECo0]:[STECo27]]))</f>
        <v>46742.539800003171</v>
      </c>
      <c r="D8" s="7">
        <f>(SUM(Reg[[#This Row],[NASCo0]:[NASCo27]]))-(SUM(Sug0.2[[#This Row],[NASCo0]:[NASCo27]]))</f>
        <v>889533.96090000495</v>
      </c>
      <c r="E8" s="7">
        <f>(SUM(Reg[[#This Row],[CIRCo0]:[CIRCo27]]))-(SUM(Sug0.2[[#This Row],[CIRCo0]:[CIRCo27]]))</f>
        <v>2208385.1946999989</v>
      </c>
      <c r="F8" s="7">
        <f>(SUM(Reg[[#This Row],[HCCCo0]:[HCCCo27]]))-(SUM(Sug0.2[[#This Row],[HCCCo0]:[HCCCo27]]))</f>
        <v>2075173.5941000022</v>
      </c>
      <c r="G8" s="7">
        <f>(SUM(Reg[[#This Row],[CHDCo0]:[CHDCo27]]))-(SUM(Sug0.2[[#This Row],[CHDCo0]:[CHDCo27]]))</f>
        <v>5000000</v>
      </c>
      <c r="H8" s="7">
        <f>(SUM(Reg[[#This Row],[T2DCo0]:[T2DCo27]]))-(SUM(Sug0.2[[#This Row],[T2DCo0]:[T2DCo27]]))</f>
        <v>5700000</v>
      </c>
      <c r="I8" s="7">
        <f>(SUM(Reg[[#This Row],[OveCo0]:[OveCo27]]))-(SUM(Sug0.2[[#This Row],[OveCo0]:[OveCo27]]))</f>
        <v>-504843.38920000196</v>
      </c>
      <c r="J8" s="7">
        <f>(SUM(Reg[[#This Row],[ObeCo0]:[ObeCo27]]))-(SUM(Sug0.2[[#This Row],[ObeCo0]:[ObeCo27]]))</f>
        <v>8730000</v>
      </c>
      <c r="K8" s="7">
        <f>(SUM(Reg[[#This Row],[STECo0]:[STECo27]]))-(SUM(Sug0.5[[#This Row],[STECo0]:[STECo27]]))</f>
        <v>133030.54179999977</v>
      </c>
      <c r="L8" s="7">
        <f>(SUM(Reg[[#This Row],[NASCo0]:[NASCo27]]))-(SUM(Sug0.5[[#This Row],[NASCo0]:[NASCo27]]))</f>
        <v>2819866.2607999984</v>
      </c>
      <c r="M8" s="7">
        <f>(SUM(Reg[[#This Row],[CIRCo0]:[CIRCo27]]))-(SUM(Sug0.5[[#This Row],[CIRCo0]:[CIRCo27]]))</f>
        <v>6722879.2167000026</v>
      </c>
      <c r="N8" s="7">
        <f>(SUM(Reg[[#This Row],[HCCCo0]:[HCCCo27]]))-(SUM(Sug0.5[[#This Row],[HCCCo0]:[HCCCo27]]))</f>
        <v>4583387.3746000025</v>
      </c>
      <c r="O8" s="7">
        <f>(SUM(Reg[[#This Row],[CHDCo0]:[CHDCo27]]))-(SUM(Sug0.5[[#This Row],[CHDCo0]:[CHDCo27]]))</f>
        <v>14400000</v>
      </c>
      <c r="P8" s="7">
        <f>(SUM(Reg[[#This Row],[T2DCo0]:[T2DCo27]]))-(SUM(Sug0.5[[#This Row],[T2DCo0]:[T2DCo27]]))</f>
        <v>17000000</v>
      </c>
      <c r="Q8" s="7">
        <f>(SUM(Reg[[#This Row],[OveCo0]:[OveCo27]]))-(SUM(Sug0.5[[#This Row],[OveCo0]:[OveCo27]]))</f>
        <v>-1744628.8401000015</v>
      </c>
      <c r="R8" s="7">
        <f>(SUM(Reg[[#This Row],[ObeCo0]:[ObeCo27]]))-(SUM(Sug0.5[[#This Row],[ObeCo0]:[ObeCo27]]))</f>
        <v>27220000</v>
      </c>
      <c r="S8" s="7">
        <f>(SUM(Reg[[#This Row],[SteDa0]:[SteDa27]]))-(SUM(Sug0.2[[#This Row],[SteDa0]:[SteDa27]]))</f>
        <v>0</v>
      </c>
      <c r="T8" s="7">
        <f>(SUM(Reg[[#This Row],[NASDa0]:[NASDa27]]))-(SUM(Sug0.2[[#This Row],[NASDa0]:[NASDa27]]))</f>
        <v>577.95120439999846</v>
      </c>
      <c r="U8" s="7">
        <f>(SUM(Reg[[#This Row],[CIRDa0]:[CIRDa27]]))-(SUM(Sug0.2[[#This Row],[CIRDa0]:[CIRDa27]]))</f>
        <v>165.40451313000017</v>
      </c>
      <c r="V8" s="14">
        <f>(SUM(Reg[[#This Row],[HCCDa0]:[HCCDa27]]))-(SUM(Sug0.2[[#This Row],[HCCDa0]:[HCCDa27]]))</f>
        <v>8.4751288050000042</v>
      </c>
      <c r="W8" s="7">
        <f>(SUM(Reg[[#This Row],[LIDDa0]:[LIDDa27]]))-(SUM(Sug0.2[[#This Row],[LIDDa0]:[LIDDa27]]))</f>
        <v>1293.2141627999972</v>
      </c>
      <c r="X8" s="7">
        <f>(SUM(Reg[[#This Row],[CHDDa0]:[CHDDa27]]))-(SUM(Sug0.2[[#This Row],[CHDDa0]:[CHDDa27]]))</f>
        <v>25.163451929999155</v>
      </c>
      <c r="Y8" s="7">
        <f>(SUM(Reg[[#This Row],[CHDDDa0]:[CHDDDa27]]))-(SUM(Sug0.2[[#This Row],[CHDDDa0]:[CHDDDa27]]))</f>
        <v>34.853953400001046</v>
      </c>
      <c r="Z8" s="7">
        <f>(SUM(Reg[[#This Row],[T2DDa0]:[T2DDa27]]))-(SUM(Sug0.2[[#This Row],[T2DDa0]:[T2DDa27]]))</f>
        <v>58.458986100000402</v>
      </c>
      <c r="AA8" s="7">
        <f>(SUM(Reg[[#This Row],[T2DDDa0]:[T2DDDa27]]))-(SUM(Sug0.2[[#This Row],[T2DDDa0]:[T2DDDa27]]))</f>
        <v>190.05347329999495</v>
      </c>
      <c r="AB8" s="7">
        <f>(SUM(Reg[[#This Row],[OveDa0]:[OveDa27]]))-(SUM(Sug0.2[[#This Row],[OveDa0]:[OveDa27]]))</f>
        <v>0</v>
      </c>
      <c r="AC8" s="7">
        <f>(SUM(Reg[[#This Row],[ObeDa0]:[ObeDa27]]))-(SUM(Sug0.2[[#This Row],[ObeDa0]:[ObeDa27]]))</f>
        <v>69.543804789999513</v>
      </c>
      <c r="AD8" s="7">
        <f>(SUM(Reg[[#This Row],[SteDa0]:[SteDa27]]))-(SUM(Sug0.5[[#This Row],[SteDa0]:[SteDa27]]))</f>
        <v>0</v>
      </c>
      <c r="AE8" s="7">
        <f>(SUM(Reg[[#This Row],[NASDa0]:[NASDa27]]))-(SUM(Sug0.5[[#This Row],[NASDa0]:[NASDa27]]))</f>
        <v>1832.1336489999985</v>
      </c>
      <c r="AF8" s="7">
        <f>(SUM(Reg[[#This Row],[CIRDa0]:[CIRDa27]]))-(SUM(Sug0.5[[#This Row],[CIRDa0]:[CIRDa27]]))</f>
        <v>504.46066022000002</v>
      </c>
      <c r="AG8" s="7">
        <f>(SUM(Reg[[#This Row],[HCCDa0]:[HCCDa27]]))-(SUM(Sug0.5[[#This Row],[HCCDa0]:[HCCDa27]]))</f>
        <v>18.718818736000003</v>
      </c>
      <c r="AH8" s="7">
        <f>(SUM(Reg[[#This Row],[LIDDa0]:[LIDDa27]]))-(SUM(Sug0.5[[#This Row],[LIDDa0]:[LIDDa27]]))</f>
        <v>3730.637614199999</v>
      </c>
      <c r="AI8" s="7">
        <f>(SUM(Reg[[#This Row],[CHDDa0]:[CHDDa27]]))-(SUM(Sug0.5[[#This Row],[CHDDa0]:[CHDDa27]]))</f>
        <v>70.639545969999972</v>
      </c>
      <c r="AJ8" s="7">
        <f>(SUM(Reg[[#This Row],[CHDDDa0]:[CHDDDa27]]))-(SUM(Sug0.5[[#This Row],[CHDDDa0]:[CHDDDa27]]))</f>
        <v>134.89839060000031</v>
      </c>
      <c r="AK8" s="7">
        <f>(SUM(Reg[[#This Row],[T2DDa0]:[T2DDa27]]))-(SUM(Sug0.5[[#This Row],[T2DDa0]:[T2DDa27]]))</f>
        <v>172.80320040000015</v>
      </c>
      <c r="AL8" s="7">
        <f>(SUM(Reg[[#This Row],[T2DDDa0]:[T2DDDa27]]))-(SUM(Sug0.5[[#This Row],[T2DDDa0]:[T2DDDa27]]))</f>
        <v>573.7268370999991</v>
      </c>
      <c r="AM8" s="7">
        <f>(SUM(Reg[[#This Row],[OveDa0]:[OveDa27]]))-(SUM(Sug0.5[[#This Row],[OveDa0]:[OveDa27]]))</f>
        <v>0</v>
      </c>
      <c r="AN8" s="7">
        <f>(SUM(Reg[[#This Row],[ObeDa0]:[ObeDa27]]))-(SUM(Sug0.5[[#This Row],[ObeDa0]:[ObeDa27]]))</f>
        <v>217.51097398999968</v>
      </c>
      <c r="AO8" s="11">
        <f>Reg[STECo0]-Sug0.2[STECo0]</f>
        <v>0</v>
      </c>
      <c r="AP8" s="11">
        <f>Reg[STECo1]-Sug0.2[STECo1]</f>
        <v>0</v>
      </c>
      <c r="AQ8" s="11">
        <f>Reg[STECo2]-Sug0.2[STECo2]</f>
        <v>0</v>
      </c>
      <c r="AR8" s="11">
        <f>Reg[STECo3]-Sug0.2[STECo3]</f>
        <v>0</v>
      </c>
      <c r="AS8" s="11">
        <f>Reg[STECo4]-Sug0.2[STECo4]</f>
        <v>0</v>
      </c>
      <c r="AT8" s="11">
        <f>Reg[STECo5]-Sug0.2[STECo5]</f>
        <v>0</v>
      </c>
      <c r="AU8" s="11">
        <f>Reg[STECo6]-Sug0.2[STECo6]</f>
        <v>0</v>
      </c>
      <c r="AV8" s="11">
        <f>Reg[[#This Row],[STECo7]]-Sug0.2[[#This Row],[STECo7]]</f>
        <v>10000</v>
      </c>
      <c r="AW8" s="11">
        <f>Reg[[#This Row],[STECo8]]-Sug0.2[[#This Row],[STECo8]]</f>
        <v>10000</v>
      </c>
      <c r="AX8" s="11">
        <f>Reg[[#This Row],[STECo9]]-Sug0.2[[#This Row],[STECo9]]</f>
        <v>10000</v>
      </c>
      <c r="AY8" s="11">
        <f>Reg[[#This Row],[STECo10]]-Sug0.2[[#This Row],[STECo10]]</f>
        <v>10000</v>
      </c>
      <c r="AZ8" s="11">
        <f>Reg[[#This Row],[STECo11]]-Sug0.2[[#This Row],[STECo11]]</f>
        <v>10000</v>
      </c>
      <c r="BA8" s="11">
        <f>Reg[[#This Row],[STECo12]]-Sug0.2[[#This Row],[STECo12]]</f>
        <v>0</v>
      </c>
      <c r="BB8" s="11">
        <f>Reg[[#This Row],[STECo13]]-Sug0.2[[#This Row],[STECo13]]</f>
        <v>10000</v>
      </c>
      <c r="BC8" s="11">
        <f>Reg[[#This Row],[STECo14]]-Sug0.2[[#This Row],[STECo14]]</f>
        <v>0</v>
      </c>
      <c r="BD8" s="11">
        <f>Reg[[#This Row],[STECo15]]-Sug0.2[[#This Row],[STECo15]]</f>
        <v>0</v>
      </c>
      <c r="BE8" s="11">
        <f>Reg[[#This Row],[STECo16]]-Sug0.2[[#This Row],[STECo16]]</f>
        <v>0</v>
      </c>
      <c r="BF8" s="11">
        <f>Reg[[#This Row],[STECo17]]-Sug0.2[[#This Row],[STECo17]]</f>
        <v>0</v>
      </c>
      <c r="BG8" s="11">
        <f>Reg[[#This Row],[STECo18]]-Sug0.2[[#This Row],[STECo18]]</f>
        <v>-1879.3418999999994</v>
      </c>
      <c r="BH8" s="11">
        <f>Reg[[#This Row],[STECo19]]-Sug0.2[[#This Row],[STECo19]]</f>
        <v>1824.6038000000408</v>
      </c>
      <c r="BI8" s="11">
        <f>Reg[[#This Row],[STECo20]]-Sug0.2[[#This Row],[STECo20]]</f>
        <v>-590.48670000000857</v>
      </c>
      <c r="BJ8" s="11">
        <f>Reg[[#This Row],[STECo21]]-Sug0.2[[#This Row],[STECo21]]</f>
        <v>458.63040000002366</v>
      </c>
      <c r="BK8" s="11">
        <f>Reg[[#This Row],[STECo22]]-Sug0.2[[#This Row],[STECo22]]</f>
        <v>-779.22649999998976</v>
      </c>
      <c r="BL8" s="11">
        <f>Reg[[#This Row],[STECo23]]-Sug0.2[[#This Row],[STECo23]]</f>
        <v>-1513.060999999987</v>
      </c>
      <c r="BM8" s="11">
        <f>Reg[[#This Row],[STECo24]]-Sug0.2[[#This Row],[STECo24]]</f>
        <v>-2203.487000000081</v>
      </c>
      <c r="BN8" s="11">
        <f>Reg[[#This Row],[STECo25]]-Sug0.2[[#This Row],[STECo25]]</f>
        <v>-2444.9231000000145</v>
      </c>
      <c r="BO8" s="11">
        <f>Reg[[#This Row],[STECo26]]-Sug0.2[[#This Row],[STECo26]]</f>
        <v>-2769.3304000000935</v>
      </c>
      <c r="BP8" s="11">
        <f>Reg[[#This Row],[STECo27]]-Sug0.2[[#This Row],[STECo27]]</f>
        <v>-3360.8377999999793</v>
      </c>
      <c r="BQ8" s="11">
        <f>Reg[STECo0]-Sug0.2[STECo0]</f>
        <v>0</v>
      </c>
      <c r="BR8" s="11">
        <f>Reg[STECo1]-Sug0.2[STECo1]</f>
        <v>0</v>
      </c>
      <c r="BS8" s="11">
        <f>Reg[STECo2]-Sug0.2[STECo2]</f>
        <v>0</v>
      </c>
      <c r="BT8" s="11">
        <f>Reg[STECo3]-Sug0.2[STECo3]</f>
        <v>0</v>
      </c>
      <c r="BU8" s="11">
        <f>Reg[STECo4]-Sug0.2[STECo4]</f>
        <v>0</v>
      </c>
      <c r="BV8" s="11">
        <f>Reg[STECo5]-Sug0.2[STECo5]</f>
        <v>0</v>
      </c>
      <c r="BW8" s="11">
        <f>Reg[STECo6]-Sug0.2[STECo6]</f>
        <v>0</v>
      </c>
      <c r="BX8" s="11">
        <f>Reg[[#This Row],[STECo7]]-Sug0.5[[#This Row],[STECo7]]</f>
        <v>30000</v>
      </c>
      <c r="BY8" s="11">
        <f>Reg[[#This Row],[STECo8]]-Sug0.5[[#This Row],[STECo8]]</f>
        <v>20000</v>
      </c>
      <c r="BZ8" s="11">
        <f>Reg[[#This Row],[STECo9]]-Sug0.5[[#This Row],[STECo9]]</f>
        <v>20000</v>
      </c>
      <c r="CA8" s="11">
        <f>Reg[[#This Row],[STECo10]]-Sug0.5[[#This Row],[STECo10]]</f>
        <v>20000</v>
      </c>
      <c r="CB8" s="11">
        <f>Reg[[#This Row],[STECo11]]-Sug0.5[[#This Row],[STECo11]]</f>
        <v>20000</v>
      </c>
      <c r="CC8" s="11">
        <f>Reg[[#This Row],[STECo12]]-Sug0.5[[#This Row],[STECo12]]</f>
        <v>10000</v>
      </c>
      <c r="CD8" s="11">
        <f>Reg[[#This Row],[STECo13]]-Sug0.5[[#This Row],[STECo13]]</f>
        <v>10000</v>
      </c>
      <c r="CE8" s="11">
        <f>Reg[[#This Row],[STECo14]]-Sug0.5[[#This Row],[STECo14]]</f>
        <v>10000</v>
      </c>
      <c r="CF8" s="11">
        <f>Reg[[#This Row],[STECo15]]-Sug0.5[[#This Row],[STECo15]]</f>
        <v>0</v>
      </c>
      <c r="CG8" s="11">
        <f>Reg[[#This Row],[STECo16]]-Sug0.5[[#This Row],[STECo16]]</f>
        <v>0</v>
      </c>
      <c r="CH8" s="11">
        <f>Reg[[#This Row],[STECo17]]-Sug0.5[[#This Row],[STECo17]]</f>
        <v>3103.1016999999993</v>
      </c>
      <c r="CI8" s="11">
        <f>Reg[[#This Row],[STECo18]]-Sug0.5[[#This Row],[STECo18]]</f>
        <v>5136.8677999998908</v>
      </c>
      <c r="CJ8" s="11">
        <f>Reg[[#This Row],[STECo19]]-Sug0.5[[#This Row],[STECo19]]</f>
        <v>6690.2138000000268</v>
      </c>
      <c r="CK8" s="11">
        <f>Reg[[#This Row],[STECo20]]-Sug0.5[[#This Row],[STECo20]]</f>
        <v>236.19460000004619</v>
      </c>
      <c r="CL8" s="11">
        <f>Reg[[#This Row],[STECo21]]-Sug0.5[[#This Row],[STECo21]]</f>
        <v>1261.2336999999825</v>
      </c>
      <c r="CM8" s="11">
        <f>Reg[[#This Row],[STECo22]]-Sug0.5[[#This Row],[STECo22]]</f>
        <v>-556.59030000003986</v>
      </c>
      <c r="CN8" s="11">
        <f>Reg[[#This Row],[STECo23]]-Sug0.5[[#This Row],[STECo23]]</f>
        <v>-1945.3642000000691</v>
      </c>
      <c r="CO8" s="11">
        <f>Reg[[#This Row],[STECo24]]-Sug0.5[[#This Row],[STECo24]]</f>
        <v>-3462.6223999999929</v>
      </c>
      <c r="CP8" s="11">
        <f>Reg[[#This Row],[STECo25]]-Sug0.5[[#This Row],[STECo25]]</f>
        <v>-4889.8461999999126</v>
      </c>
      <c r="CQ8" s="11">
        <f>Reg[[#This Row],[STECo26]]-Sug0.5[[#This Row],[STECo26]]</f>
        <v>-5340.8514000000432</v>
      </c>
      <c r="CR8" s="11">
        <f>Reg[[#This Row],[STECo27]]-Sug0.5[[#This Row],[STECo27]]</f>
        <v>-7201.795299999998</v>
      </c>
    </row>
    <row r="9" spans="1:96" x14ac:dyDescent="0.25">
      <c r="A9">
        <v>5</v>
      </c>
      <c r="B9">
        <v>22400</v>
      </c>
      <c r="C9" s="7">
        <f>(SUM(Reg[[#This Row],[STECo0]:[STECo27]]))-(SUM(Sug0.2[[#This Row],[STECo0]:[STECo27]]))</f>
        <v>263853.59749999829</v>
      </c>
      <c r="D9" s="7">
        <f>(SUM(Reg[[#This Row],[NASCo0]:[NASCo27]]))-(SUM(Sug0.2[[#This Row],[NASCo0]:[NASCo27]]))</f>
        <v>436355.09260000195</v>
      </c>
      <c r="E9" s="7">
        <f>(SUM(Reg[[#This Row],[CIRCo0]:[CIRCo27]]))-(SUM(Sug0.2[[#This Row],[CIRCo0]:[CIRCo27]]))</f>
        <v>962352.62790000066</v>
      </c>
      <c r="F9" s="7">
        <f>(SUM(Reg[[#This Row],[HCCCo0]:[HCCCo27]]))-(SUM(Sug0.2[[#This Row],[HCCCo0]:[HCCCo27]]))</f>
        <v>489815.90634999983</v>
      </c>
      <c r="G9" s="7">
        <f>(SUM(Reg[[#This Row],[CHDCo0]:[CHDCo27]]))-(SUM(Sug0.2[[#This Row],[CHDCo0]:[CHDCo27]]))</f>
        <v>4300000</v>
      </c>
      <c r="H9" s="7">
        <f>(SUM(Reg[[#This Row],[T2DCo0]:[T2DCo27]]))-(SUM(Sug0.2[[#This Row],[T2DCo0]:[T2DCo27]]))</f>
        <v>1840000</v>
      </c>
      <c r="I9" s="7">
        <f>(SUM(Reg[[#This Row],[OveCo0]:[OveCo27]]))-(SUM(Sug0.2[[#This Row],[OveCo0]:[OveCo27]]))</f>
        <v>560000</v>
      </c>
      <c r="J9" s="7">
        <f>(SUM(Reg[[#This Row],[ObeCo0]:[ObeCo27]]))-(SUM(Sug0.2[[#This Row],[ObeCo0]:[ObeCo27]]))</f>
        <v>1650000</v>
      </c>
      <c r="K9" s="7">
        <f>(SUM(Reg[[#This Row],[STECo0]:[STECo27]]))-(SUM(Sug0.5[[#This Row],[STECo0]:[STECo27]]))</f>
        <v>769715.65989999659</v>
      </c>
      <c r="L9" s="7">
        <f>(SUM(Reg[[#This Row],[NASCo0]:[NASCo27]]))-(SUM(Sug0.5[[#This Row],[NASCo0]:[NASCo27]]))</f>
        <v>1470051.0231000008</v>
      </c>
      <c r="M9" s="7">
        <f>(SUM(Reg[[#This Row],[CIRCo0]:[CIRCo27]]))-(SUM(Sug0.5[[#This Row],[CIRCo0]:[CIRCo27]]))</f>
        <v>3420160.0141999992</v>
      </c>
      <c r="N9" s="7">
        <f>(SUM(Reg[[#This Row],[HCCCo0]:[HCCCo27]]))-(SUM(Sug0.5[[#This Row],[HCCCo0]:[HCCCo27]]))</f>
        <v>1431595.4066099999</v>
      </c>
      <c r="O9" s="7">
        <f>(SUM(Reg[[#This Row],[CHDCo0]:[CHDCo27]]))-(SUM(Sug0.5[[#This Row],[CHDCo0]:[CHDCo27]]))</f>
        <v>16500000</v>
      </c>
      <c r="P9" s="7">
        <f>(SUM(Reg[[#This Row],[T2DCo0]:[T2DCo27]]))-(SUM(Sug0.5[[#This Row],[T2DCo0]:[T2DCo27]]))</f>
        <v>5510000</v>
      </c>
      <c r="Q9" s="7">
        <f>(SUM(Reg[[#This Row],[OveCo0]:[OveCo27]]))-(SUM(Sug0.5[[#This Row],[OveCo0]:[OveCo27]]))</f>
        <v>1390000</v>
      </c>
      <c r="R9" s="7">
        <f>(SUM(Reg[[#This Row],[ObeCo0]:[ObeCo27]]))-(SUM(Sug0.5[[#This Row],[ObeCo0]:[ObeCo27]]))</f>
        <v>5450000</v>
      </c>
      <c r="S9" s="7">
        <f>(SUM(Reg[[#This Row],[SteDa0]:[SteDa27]]))-(SUM(Sug0.2[[#This Row],[SteDa0]:[SteDa27]]))</f>
        <v>0</v>
      </c>
      <c r="T9" s="7">
        <f>(SUM(Reg[[#This Row],[NASDa0]:[NASDa27]]))-(SUM(Sug0.2[[#This Row],[NASDa0]:[NASDa27]]))</f>
        <v>266.95614699999942</v>
      </c>
      <c r="U9" s="7">
        <f>(SUM(Reg[[#This Row],[CIRDa0]:[CIRDa27]]))-(SUM(Sug0.2[[#This Row],[CIRDa0]:[CIRDa27]]))</f>
        <v>66.780894090000061</v>
      </c>
      <c r="V9" s="14">
        <f>(SUM(Reg[[#This Row],[HCCDa0]:[HCCDa27]]))-(SUM(Sug0.2[[#This Row],[HCCDa0]:[HCCDa27]]))</f>
        <v>2.7545852099999983</v>
      </c>
      <c r="W9" s="7">
        <f>(SUM(Reg[[#This Row],[LIDDa0]:[LIDDa27]]))-(SUM(Sug0.2[[#This Row],[LIDDa0]:[LIDDa27]]))</f>
        <v>391.06883109999944</v>
      </c>
      <c r="X9" s="7">
        <f>(SUM(Reg[[#This Row],[CHDDa0]:[CHDDa27]]))-(SUM(Sug0.2[[#This Row],[CHDDa0]:[CHDDa27]]))</f>
        <v>10.873754379999809</v>
      </c>
      <c r="Y9" s="7">
        <f>(SUM(Reg[[#This Row],[CHDDDa0]:[CHDDDa27]]))-(SUM(Sug0.2[[#This Row],[CHDDDa0]:[CHDDDa27]]))</f>
        <v>23.426780100000542</v>
      </c>
      <c r="Z9" s="7">
        <f>(SUM(Reg[[#This Row],[T2DDa0]:[T2DDa27]]))-(SUM(Sug0.2[[#This Row],[T2DDa0]:[T2DDa27]]))</f>
        <v>16.927382930000249</v>
      </c>
      <c r="AA9" s="7">
        <f>(SUM(Reg[[#This Row],[T2DDDa0]:[T2DDDa27]]))-(SUM(Sug0.2[[#This Row],[T2DDDa0]:[T2DDDa27]]))</f>
        <v>110.97422649999862</v>
      </c>
      <c r="AB9" s="7">
        <f>(SUM(Reg[[#This Row],[OveDa0]:[OveDa27]]))-(SUM(Sug0.2[[#This Row],[OveDa0]:[OveDa27]]))</f>
        <v>0</v>
      </c>
      <c r="AC9" s="7">
        <f>(SUM(Reg[[#This Row],[ObeDa0]:[ObeDa27]]))-(SUM(Sug0.2[[#This Row],[ObeDa0]:[ObeDa27]]))</f>
        <v>36.147568990000082</v>
      </c>
      <c r="AD9" s="7">
        <f>(SUM(Reg[[#This Row],[SteDa0]:[SteDa27]]))-(SUM(Sug0.5[[#This Row],[SteDa0]:[SteDa27]]))</f>
        <v>0</v>
      </c>
      <c r="AE9" s="7">
        <f>(SUM(Reg[[#This Row],[NASDa0]:[NASDa27]]))-(SUM(Sug0.5[[#This Row],[NASDa0]:[NASDa27]]))</f>
        <v>899.35734420000017</v>
      </c>
      <c r="AF9" s="7">
        <f>(SUM(Reg[[#This Row],[CIRDa0]:[CIRDa27]]))-(SUM(Sug0.5[[#This Row],[CIRDa0]:[CIRDa27]]))</f>
        <v>237.33643684999993</v>
      </c>
      <c r="AG9" s="7">
        <f>(SUM(Reg[[#This Row],[HCCDa0]:[HCCDa27]]))-(SUM(Sug0.5[[#This Row],[HCCDa0]:[HCCDa27]]))</f>
        <v>8.0508850010000046</v>
      </c>
      <c r="AH9" s="7">
        <f>(SUM(Reg[[#This Row],[LIDDa0]:[LIDDa27]]))-(SUM(Sug0.5[[#This Row],[LIDDa0]:[LIDDa27]]))</f>
        <v>1263.0303456199999</v>
      </c>
      <c r="AI9" s="7">
        <f>(SUM(Reg[[#This Row],[CHDDa0]:[CHDDa27]]))-(SUM(Sug0.5[[#This Row],[CHDDa0]:[CHDDa27]]))</f>
        <v>42.269579709999562</v>
      </c>
      <c r="AJ9" s="7">
        <f>(SUM(Reg[[#This Row],[CHDDDa0]:[CHDDDa27]]))-(SUM(Sug0.5[[#This Row],[CHDDDa0]:[CHDDDa27]]))</f>
        <v>58.916508000000249</v>
      </c>
      <c r="AK9" s="7">
        <f>(SUM(Reg[[#This Row],[T2DDa0]:[T2DDa27]]))-(SUM(Sug0.5[[#This Row],[T2DDa0]:[T2DDa27]]))</f>
        <v>50.611151780000455</v>
      </c>
      <c r="AL9" s="7">
        <f>(SUM(Reg[[#This Row],[T2DDDa0]:[T2DDDa27]]))-(SUM(Sug0.5[[#This Row],[T2DDDa0]:[T2DDDa27]]))</f>
        <v>514.94681180000043</v>
      </c>
      <c r="AM9" s="7">
        <f>(SUM(Reg[[#This Row],[OveDa0]:[OveDa27]]))-(SUM(Sug0.5[[#This Row],[OveDa0]:[OveDa27]]))</f>
        <v>0</v>
      </c>
      <c r="AN9" s="7">
        <f>(SUM(Reg[[#This Row],[ObeDa0]:[ObeDa27]]))-(SUM(Sug0.5[[#This Row],[ObeDa0]:[ObeDa27]]))</f>
        <v>118.36835882999958</v>
      </c>
      <c r="AO9" s="11">
        <f>Reg[STECo0]-Sug0.2[STECo0]</f>
        <v>0</v>
      </c>
      <c r="AP9" s="11">
        <f>Reg[STECo1]-Sug0.2[STECo1]</f>
        <v>0</v>
      </c>
      <c r="AQ9" s="11">
        <f>Reg[STECo2]-Sug0.2[STECo2]</f>
        <v>0</v>
      </c>
      <c r="AR9" s="11">
        <f>Reg[STECo3]-Sug0.2[STECo3]</f>
        <v>0</v>
      </c>
      <c r="AS9" s="11">
        <f>Reg[STECo4]-Sug0.2[STECo4]</f>
        <v>0</v>
      </c>
      <c r="AT9" s="11">
        <f>Reg[STECo5]-Sug0.2[STECo5]</f>
        <v>0</v>
      </c>
      <c r="AU9" s="11">
        <f>Reg[STECo6]-Sug0.2[STECo6]</f>
        <v>0</v>
      </c>
      <c r="AV9" s="11">
        <f>Reg[[#This Row],[STECo7]]-Sug0.2[[#This Row],[STECo7]]</f>
        <v>14759.530900000012</v>
      </c>
      <c r="AW9" s="11">
        <f>Reg[[#This Row],[STECo8]]-Sug0.2[[#This Row],[STECo8]]</f>
        <v>16702.098800000036</v>
      </c>
      <c r="AX9" s="11">
        <f>Reg[[#This Row],[STECo9]]-Sug0.2[[#This Row],[STECo9]]</f>
        <v>17136.972500000033</v>
      </c>
      <c r="AY9" s="11">
        <f>Reg[[#This Row],[STECo10]]-Sug0.2[[#This Row],[STECo10]]</f>
        <v>17085.091200000024</v>
      </c>
      <c r="AZ9" s="11">
        <f>Reg[[#This Row],[STECo11]]-Sug0.2[[#This Row],[STECo11]]</f>
        <v>16240.085599999991</v>
      </c>
      <c r="BA9" s="11">
        <f>Reg[[#This Row],[STECo12]]-Sug0.2[[#This Row],[STECo12]]</f>
        <v>16610.232400000095</v>
      </c>
      <c r="BB9" s="11">
        <f>Reg[[#This Row],[STECo13]]-Sug0.2[[#This Row],[STECo13]]</f>
        <v>15389.698399999994</v>
      </c>
      <c r="BC9" s="11">
        <f>Reg[[#This Row],[STECo14]]-Sug0.2[[#This Row],[STECo14]]</f>
        <v>15815.688800000004</v>
      </c>
      <c r="BD9" s="11">
        <f>Reg[[#This Row],[STECo15]]-Sug0.2[[#This Row],[STECo15]]</f>
        <v>14120.461800000048</v>
      </c>
      <c r="BE9" s="11">
        <f>Reg[[#This Row],[STECo16]]-Sug0.2[[#This Row],[STECo16]]</f>
        <v>12885.136699999915</v>
      </c>
      <c r="BF9" s="11">
        <f>Reg[[#This Row],[STECo17]]-Sug0.2[[#This Row],[STECo17]]</f>
        <v>12873.499699999928</v>
      </c>
      <c r="BG9" s="11">
        <f>Reg[[#This Row],[STECo18]]-Sug0.2[[#This Row],[STECo18]]</f>
        <v>12639.769900000072</v>
      </c>
      <c r="BH9" s="11">
        <f>Reg[[#This Row],[STECo19]]-Sug0.2[[#This Row],[STECo19]]</f>
        <v>12614.403900000034</v>
      </c>
      <c r="BI9" s="11">
        <f>Reg[[#This Row],[STECo20]]-Sug0.2[[#This Row],[STECo20]]</f>
        <v>10649.560100000002</v>
      </c>
      <c r="BJ9" s="11">
        <f>Reg[[#This Row],[STECo21]]-Sug0.2[[#This Row],[STECo21]]</f>
        <v>10016.273199999938</v>
      </c>
      <c r="BK9" s="11">
        <f>Reg[[#This Row],[STECo22]]-Sug0.2[[#This Row],[STECo22]]</f>
        <v>9410.8423000000184</v>
      </c>
      <c r="BL9" s="11">
        <f>Reg[[#This Row],[STECo23]]-Sug0.2[[#This Row],[STECo23]]</f>
        <v>9502.2097000000067</v>
      </c>
      <c r="BM9" s="11">
        <f>Reg[[#This Row],[STECo24]]-Sug0.2[[#This Row],[STECo24]]</f>
        <v>8160.9716999999946</v>
      </c>
      <c r="BN9" s="11">
        <f>Reg[[#This Row],[STECo25]]-Sug0.2[[#This Row],[STECo25]]</f>
        <v>7463.953300000052</v>
      </c>
      <c r="BO9" s="11">
        <f>Reg[[#This Row],[STECo26]]-Sug0.2[[#This Row],[STECo26]]</f>
        <v>6633.3863999999594</v>
      </c>
      <c r="BP9" s="11">
        <f>Reg[[#This Row],[STECo27]]-Sug0.2[[#This Row],[STECo27]]</f>
        <v>7143.7301999999909</v>
      </c>
      <c r="BQ9" s="11">
        <f>Reg[STECo0]-Sug0.2[STECo0]</f>
        <v>0</v>
      </c>
      <c r="BR9" s="11">
        <f>Reg[STECo1]-Sug0.2[STECo1]</f>
        <v>0</v>
      </c>
      <c r="BS9" s="11">
        <f>Reg[STECo2]-Sug0.2[STECo2]</f>
        <v>0</v>
      </c>
      <c r="BT9" s="11">
        <f>Reg[STECo3]-Sug0.2[STECo3]</f>
        <v>0</v>
      </c>
      <c r="BU9" s="11">
        <f>Reg[STECo4]-Sug0.2[STECo4]</f>
        <v>0</v>
      </c>
      <c r="BV9" s="11">
        <f>Reg[STECo5]-Sug0.2[STECo5]</f>
        <v>0</v>
      </c>
      <c r="BW9" s="11">
        <f>Reg[STECo6]-Sug0.2[STECo6]</f>
        <v>0</v>
      </c>
      <c r="BX9" s="11">
        <f>Reg[[#This Row],[STECo7]]-Sug0.5[[#This Row],[STECo7]]</f>
        <v>43692.121299999999</v>
      </c>
      <c r="BY9" s="11">
        <f>Reg[[#This Row],[STECo8]]-Sug0.5[[#This Row],[STECo8]]</f>
        <v>47733.839299999992</v>
      </c>
      <c r="BZ9" s="11">
        <f>Reg[[#This Row],[STECo9]]-Sug0.5[[#This Row],[STECo9]]</f>
        <v>50213.172300000093</v>
      </c>
      <c r="CA9" s="11">
        <f>Reg[[#This Row],[STECo10]]-Sug0.5[[#This Row],[STECo10]]</f>
        <v>51076.37200000009</v>
      </c>
      <c r="CB9" s="11">
        <f>Reg[[#This Row],[STECo11]]-Sug0.5[[#This Row],[STECo11]]</f>
        <v>48459.720700000064</v>
      </c>
      <c r="CC9" s="11">
        <f>Reg[[#This Row],[STECo12]]-Sug0.5[[#This Row],[STECo12]]</f>
        <v>48060.063399999985</v>
      </c>
      <c r="CD9" s="11">
        <f>Reg[[#This Row],[STECo13]]-Sug0.5[[#This Row],[STECo13]]</f>
        <v>45268.633999999962</v>
      </c>
      <c r="CE9" s="11">
        <f>Reg[[#This Row],[STECo14]]-Sug0.5[[#This Row],[STECo14]]</f>
        <v>44347.509300000034</v>
      </c>
      <c r="CF9" s="11">
        <f>Reg[[#This Row],[STECo15]]-Sug0.5[[#This Row],[STECo15]]</f>
        <v>39352.106600000057</v>
      </c>
      <c r="CG9" s="11">
        <f>Reg[[#This Row],[STECo16]]-Sug0.5[[#This Row],[STECo16]]</f>
        <v>38805.237399999984</v>
      </c>
      <c r="CH9" s="11">
        <f>Reg[[#This Row],[STECo17]]-Sug0.5[[#This Row],[STECo17]]</f>
        <v>39420.547099999967</v>
      </c>
      <c r="CI9" s="11">
        <f>Reg[[#This Row],[STECo18]]-Sug0.5[[#This Row],[STECo18]]</f>
        <v>37919.309600000037</v>
      </c>
      <c r="CJ9" s="11">
        <f>Reg[[#This Row],[STECo19]]-Sug0.5[[#This Row],[STECo19]]</f>
        <v>35717.959000000032</v>
      </c>
      <c r="CK9" s="11">
        <f>Reg[[#This Row],[STECo20]]-Sug0.5[[#This Row],[STECo20]]</f>
        <v>32348.03879999998</v>
      </c>
      <c r="CL9" s="11">
        <f>Reg[[#This Row],[STECo21]]-Sug0.5[[#This Row],[STECo21]]</f>
        <v>32052.074099999969</v>
      </c>
      <c r="CM9" s="11">
        <f>Reg[[#This Row],[STECo22]]-Sug0.5[[#This Row],[STECo22]]</f>
        <v>28420.743800000055</v>
      </c>
      <c r="CN9" s="11">
        <f>Reg[[#This Row],[STECo23]]-Sug0.5[[#This Row],[STECo23]]</f>
        <v>26740.192600000009</v>
      </c>
      <c r="CO9" s="11">
        <f>Reg[[#This Row],[STECo24]]-Sug0.5[[#This Row],[STECo24]]</f>
        <v>22353.966099999961</v>
      </c>
      <c r="CP9" s="11">
        <f>Reg[[#This Row],[STECo25]]-Sug0.5[[#This Row],[STECo25]]</f>
        <v>20726.824200000032</v>
      </c>
      <c r="CQ9" s="11">
        <f>Reg[[#This Row],[STECo26]]-Sug0.5[[#This Row],[STECo26]]</f>
        <v>18227.876999999979</v>
      </c>
      <c r="CR9" s="11">
        <f>Reg[[#This Row],[STECo27]]-Sug0.5[[#This Row],[STECo27]]</f>
        <v>18779.35129999998</v>
      </c>
    </row>
    <row r="10" spans="1:96" x14ac:dyDescent="0.25">
      <c r="A10">
        <v>6</v>
      </c>
      <c r="B10">
        <v>22400</v>
      </c>
      <c r="C10" s="7">
        <f>(SUM(Reg[[#This Row],[STECo0]:[STECo27]]))-(SUM(Sug0.2[[#This Row],[STECo0]:[STECo27]]))</f>
        <v>231149.09629999287</v>
      </c>
      <c r="D10" s="7">
        <f>(SUM(Reg[[#This Row],[NASCo0]:[NASCo27]]))-(SUM(Sug0.2[[#This Row],[NASCo0]:[NASCo27]]))</f>
        <v>203941.91539999936</v>
      </c>
      <c r="E10" s="7">
        <f>(SUM(Reg[[#This Row],[CIRCo0]:[CIRCo27]]))-(SUM(Sug0.2[[#This Row],[CIRCo0]:[CIRCo27]]))</f>
        <v>295428.48090000078</v>
      </c>
      <c r="F10" s="7">
        <f>(SUM(Reg[[#This Row],[HCCCo0]:[HCCCo27]]))-(SUM(Sug0.2[[#This Row],[HCCCo0]:[HCCCo27]]))</f>
        <v>418115.4657100006</v>
      </c>
      <c r="G10" s="7">
        <f>(SUM(Reg[[#This Row],[CHDCo0]:[CHDCo27]]))-(SUM(Sug0.2[[#This Row],[CHDCo0]:[CHDCo27]]))</f>
        <v>3700000</v>
      </c>
      <c r="H10" s="7">
        <f>(SUM(Reg[[#This Row],[T2DCo0]:[T2DCo27]]))-(SUM(Sug0.2[[#This Row],[T2DCo0]:[T2DCo27]]))</f>
        <v>7400000</v>
      </c>
      <c r="I10" s="7">
        <f>(SUM(Reg[[#This Row],[OveCo0]:[OveCo27]]))-(SUM(Sug0.2[[#This Row],[OveCo0]:[OveCo27]]))</f>
        <v>-340000</v>
      </c>
      <c r="J10" s="7">
        <f>(SUM(Reg[[#This Row],[ObeCo0]:[ObeCo27]]))-(SUM(Sug0.2[[#This Row],[ObeCo0]:[ObeCo27]]))</f>
        <v>3530000</v>
      </c>
      <c r="K10" s="7">
        <f>(SUM(Reg[[#This Row],[STECo0]:[STECo27]]))-(SUM(Sug0.5[[#This Row],[STECo0]:[STECo27]]))</f>
        <v>703754.04779999703</v>
      </c>
      <c r="L10" s="7">
        <f>(SUM(Reg[[#This Row],[NASCo0]:[NASCo27]]))-(SUM(Sug0.5[[#This Row],[NASCo0]:[NASCo27]]))</f>
        <v>647646.73719999846</v>
      </c>
      <c r="M10" s="7">
        <f>(SUM(Reg[[#This Row],[CIRCo0]:[CIRCo27]]))-(SUM(Sug0.5[[#This Row],[CIRCo0]:[CIRCo27]]))</f>
        <v>890260.35809999891</v>
      </c>
      <c r="N10" s="7">
        <f>(SUM(Reg[[#This Row],[HCCCo0]:[HCCCo27]]))-(SUM(Sug0.5[[#This Row],[HCCCo0]:[HCCCo27]]))</f>
        <v>859376.64051000029</v>
      </c>
      <c r="O10" s="7">
        <f>(SUM(Reg[[#This Row],[CHDCo0]:[CHDCo27]]))-(SUM(Sug0.5[[#This Row],[CHDCo0]:[CHDCo27]]))</f>
        <v>9100000</v>
      </c>
      <c r="P10" s="7">
        <f>(SUM(Reg[[#This Row],[T2DCo0]:[T2DCo27]]))-(SUM(Sug0.5[[#This Row],[T2DCo0]:[T2DCo27]]))</f>
        <v>23500000</v>
      </c>
      <c r="Q10" s="7">
        <f>(SUM(Reg[[#This Row],[OveCo0]:[OveCo27]]))-(SUM(Sug0.5[[#This Row],[OveCo0]:[OveCo27]]))</f>
        <v>-690000</v>
      </c>
      <c r="R10" s="7">
        <f>(SUM(Reg[[#This Row],[ObeCo0]:[ObeCo27]]))-(SUM(Sug0.5[[#This Row],[ObeCo0]:[ObeCo27]]))</f>
        <v>10500000</v>
      </c>
      <c r="S10" s="7">
        <f>(SUM(Reg[[#This Row],[SteDa0]:[SteDa27]]))-(SUM(Sug0.2[[#This Row],[SteDa0]:[SteDa27]]))</f>
        <v>0</v>
      </c>
      <c r="T10" s="7">
        <f>(SUM(Reg[[#This Row],[NASDa0]:[NASDa27]]))-(SUM(Sug0.2[[#This Row],[NASDa0]:[NASDa27]]))</f>
        <v>132.46423680000044</v>
      </c>
      <c r="U10" s="7">
        <f>(SUM(Reg[[#This Row],[CIRDa0]:[CIRDa27]]))-(SUM(Sug0.2[[#This Row],[CIRDa0]:[CIRDa27]]))</f>
        <v>30.897992890000069</v>
      </c>
      <c r="V10" s="14">
        <f>(SUM(Reg[[#This Row],[HCCDa0]:[HCCDa27]]))-(SUM(Sug0.2[[#This Row],[HCCDa0]:[HCCDa27]]))</f>
        <v>4.2555041990000007</v>
      </c>
      <c r="W10" s="7">
        <f>(SUM(Reg[[#This Row],[LIDDa0]:[LIDDa27]]))-(SUM(Sug0.2[[#This Row],[LIDDa0]:[LIDDa27]]))</f>
        <v>188.25803627999949</v>
      </c>
      <c r="X10" s="7">
        <f>(SUM(Reg[[#This Row],[CHDDa0]:[CHDDa27]]))-(SUM(Sug0.2[[#This Row],[CHDDa0]:[CHDDa27]]))</f>
        <v>9.461959810000053</v>
      </c>
      <c r="Y10" s="7">
        <f>(SUM(Reg[[#This Row],[CHDDDa0]:[CHDDDa27]]))-(SUM(Sug0.2[[#This Row],[CHDDDa0]:[CHDDDa27]]))</f>
        <v>20.199451099999351</v>
      </c>
      <c r="Z10" s="7">
        <f>(SUM(Reg[[#This Row],[T2DDa0]:[T2DDa27]]))-(SUM(Sug0.2[[#This Row],[T2DDa0]:[T2DDa27]]))</f>
        <v>26.145817499999794</v>
      </c>
      <c r="AA10" s="7">
        <f>(SUM(Reg[[#This Row],[T2DDDa0]:[T2DDDa27]]))-(SUM(Sug0.2[[#This Row],[T2DDDa0]:[T2DDDa27]]))</f>
        <v>238.37992800000211</v>
      </c>
      <c r="AB10" s="7">
        <f>(SUM(Reg[[#This Row],[OveDa0]:[OveDa27]]))-(SUM(Sug0.2[[#This Row],[OveDa0]:[OveDa27]]))</f>
        <v>0</v>
      </c>
      <c r="AC10" s="7">
        <f>(SUM(Reg[[#This Row],[ObeDa0]:[ObeDa27]]))-(SUM(Sug0.2[[#This Row],[ObeDa0]:[ObeDa27]]))</f>
        <v>48.690816329999961</v>
      </c>
      <c r="AD10" s="7">
        <f>(SUM(Reg[[#This Row],[SteDa0]:[SteDa27]]))-(SUM(Sug0.5[[#This Row],[SteDa0]:[SteDa27]]))</f>
        <v>0</v>
      </c>
      <c r="AE10" s="7">
        <f>(SUM(Reg[[#This Row],[NASDa0]:[NASDa27]]))-(SUM(Sug0.5[[#This Row],[NASDa0]:[NASDa27]]))</f>
        <v>420.65913819999969</v>
      </c>
      <c r="AF10" s="7">
        <f>(SUM(Reg[[#This Row],[CIRDa0]:[CIRDa27]]))-(SUM(Sug0.5[[#This Row],[CIRDa0]:[CIRDa27]]))</f>
        <v>93.10970334000001</v>
      </c>
      <c r="AG10" s="7">
        <f>(SUM(Reg[[#This Row],[HCCDa0]:[HCCDa27]]))-(SUM(Sug0.5[[#This Row],[HCCDa0]:[HCCDa27]]))</f>
        <v>8.7465812740000004</v>
      </c>
      <c r="AH10" s="7">
        <f>(SUM(Reg[[#This Row],[LIDDa0]:[LIDDa27]]))-(SUM(Sug0.5[[#This Row],[LIDDa0]:[LIDDa27]]))</f>
        <v>442.90689430999919</v>
      </c>
      <c r="AI10" s="7">
        <f>(SUM(Reg[[#This Row],[CHDDa0]:[CHDDa27]]))-(SUM(Sug0.5[[#This Row],[CHDDa0]:[CHDDa27]]))</f>
        <v>25.658682200000158</v>
      </c>
      <c r="AJ10" s="7">
        <f>(SUM(Reg[[#This Row],[CHDDDa0]:[CHDDDa27]]))-(SUM(Sug0.5[[#This Row],[CHDDDa0]:[CHDDDa27]]))</f>
        <v>57.116276800000378</v>
      </c>
      <c r="AK10" s="7">
        <f>(SUM(Reg[[#This Row],[T2DDa0]:[T2DDa27]]))-(SUM(Sug0.5[[#This Row],[T2DDa0]:[T2DDa27]]))</f>
        <v>82.03247231000023</v>
      </c>
      <c r="AL10" s="7">
        <f>(SUM(Reg[[#This Row],[T2DDDa0]:[T2DDDa27]]))-(SUM(Sug0.5[[#This Row],[T2DDDa0]:[T2DDDa27]]))</f>
        <v>707.1637952999954</v>
      </c>
      <c r="AM10" s="7">
        <f>(SUM(Reg[[#This Row],[OveDa0]:[OveDa27]]))-(SUM(Sug0.5[[#This Row],[OveDa0]:[OveDa27]]))</f>
        <v>0</v>
      </c>
      <c r="AN10" s="7">
        <f>(SUM(Reg[[#This Row],[ObeDa0]:[ObeDa27]]))-(SUM(Sug0.5[[#This Row],[ObeDa0]:[ObeDa27]]))</f>
        <v>144.75653847000035</v>
      </c>
      <c r="AO10" s="11">
        <f>Reg[STECo0]-Sug0.2[STECo0]</f>
        <v>0</v>
      </c>
      <c r="AP10" s="11">
        <f>Reg[STECo1]-Sug0.2[STECo1]</f>
        <v>0</v>
      </c>
      <c r="AQ10" s="11">
        <f>Reg[STECo2]-Sug0.2[STECo2]</f>
        <v>0</v>
      </c>
      <c r="AR10" s="11">
        <f>Reg[STECo3]-Sug0.2[STECo3]</f>
        <v>0</v>
      </c>
      <c r="AS10" s="11">
        <f>Reg[STECo4]-Sug0.2[STECo4]</f>
        <v>0</v>
      </c>
      <c r="AT10" s="11">
        <f>Reg[STECo5]-Sug0.2[STECo5]</f>
        <v>0</v>
      </c>
      <c r="AU10" s="11">
        <f>Reg[STECo6]-Sug0.2[STECo6]</f>
        <v>0</v>
      </c>
      <c r="AV10" s="11">
        <f>Reg[[#This Row],[STECo7]]-Sug0.2[[#This Row],[STECo7]]</f>
        <v>9638.4488999999594</v>
      </c>
      <c r="AW10" s="11">
        <f>Reg[[#This Row],[STECo8]]-Sug0.2[[#This Row],[STECo8]]</f>
        <v>10657.400299999979</v>
      </c>
      <c r="AX10" s="11">
        <f>Reg[[#This Row],[STECo9]]-Sug0.2[[#This Row],[STECo9]]</f>
        <v>11104.087500000023</v>
      </c>
      <c r="AY10" s="11">
        <f>Reg[[#This Row],[STECo10]]-Sug0.2[[#This Row],[STECo10]]</f>
        <v>11270.697799999965</v>
      </c>
      <c r="AZ10" s="11">
        <f>Reg[[#This Row],[STECo11]]-Sug0.2[[#This Row],[STECo11]]</f>
        <v>11180.303900000057</v>
      </c>
      <c r="BA10" s="11">
        <f>Reg[[#This Row],[STECo12]]-Sug0.2[[#This Row],[STECo12]]</f>
        <v>11893.9402999999</v>
      </c>
      <c r="BB10" s="11">
        <f>Reg[[#This Row],[STECo13]]-Sug0.2[[#This Row],[STECo13]]</f>
        <v>11883.850199999986</v>
      </c>
      <c r="BC10" s="11">
        <f>Reg[[#This Row],[STECo14]]-Sug0.2[[#This Row],[STECo14]]</f>
        <v>12843.875500000082</v>
      </c>
      <c r="BD10" s="11">
        <f>Reg[[#This Row],[STECo15]]-Sug0.2[[#This Row],[STECo15]]</f>
        <v>12892.486499999999</v>
      </c>
      <c r="BE10" s="11">
        <f>Reg[[#This Row],[STECo16]]-Sug0.2[[#This Row],[STECo16]]</f>
        <v>12824.771699999925</v>
      </c>
      <c r="BF10" s="11">
        <f>Reg[[#This Row],[STECo17]]-Sug0.2[[#This Row],[STECo17]]</f>
        <v>10857.476599999936</v>
      </c>
      <c r="BG10" s="11">
        <f>Reg[[#This Row],[STECo18]]-Sug0.2[[#This Row],[STECo18]]</f>
        <v>11314.908399999957</v>
      </c>
      <c r="BH10" s="11">
        <f>Reg[[#This Row],[STECo19]]-Sug0.2[[#This Row],[STECo19]]</f>
        <v>12299.833999999915</v>
      </c>
      <c r="BI10" s="11">
        <f>Reg[[#This Row],[STECo20]]-Sug0.2[[#This Row],[STECo20]]</f>
        <v>12306.215000000084</v>
      </c>
      <c r="BJ10" s="11">
        <f>Reg[[#This Row],[STECo21]]-Sug0.2[[#This Row],[STECo21]]</f>
        <v>11416.768999999971</v>
      </c>
      <c r="BK10" s="11">
        <f>Reg[[#This Row],[STECo22]]-Sug0.2[[#This Row],[STECo22]]</f>
        <v>12029.40969999996</v>
      </c>
      <c r="BL10" s="11">
        <f>Reg[[#This Row],[STECo23]]-Sug0.2[[#This Row],[STECo23]]</f>
        <v>10677.978099999949</v>
      </c>
      <c r="BM10" s="11">
        <f>Reg[[#This Row],[STECo24]]-Sug0.2[[#This Row],[STECo24]]</f>
        <v>9476.0575999999419</v>
      </c>
      <c r="BN10" s="11">
        <f>Reg[[#This Row],[STECo25]]-Sug0.2[[#This Row],[STECo25]]</f>
        <v>8413.7263999999268</v>
      </c>
      <c r="BO10" s="11">
        <f>Reg[[#This Row],[STECo26]]-Sug0.2[[#This Row],[STECo26]]</f>
        <v>7939.638399999938</v>
      </c>
      <c r="BP10" s="11">
        <f>Reg[[#This Row],[STECo27]]-Sug0.2[[#This Row],[STECo27]]</f>
        <v>8227.2204999999376</v>
      </c>
      <c r="BQ10" s="11">
        <f>Reg[STECo0]-Sug0.2[STECo0]</f>
        <v>0</v>
      </c>
      <c r="BR10" s="11">
        <f>Reg[STECo1]-Sug0.2[STECo1]</f>
        <v>0</v>
      </c>
      <c r="BS10" s="11">
        <f>Reg[STECo2]-Sug0.2[STECo2]</f>
        <v>0</v>
      </c>
      <c r="BT10" s="11">
        <f>Reg[STECo3]-Sug0.2[STECo3]</f>
        <v>0</v>
      </c>
      <c r="BU10" s="11">
        <f>Reg[STECo4]-Sug0.2[STECo4]</f>
        <v>0</v>
      </c>
      <c r="BV10" s="11">
        <f>Reg[STECo5]-Sug0.2[STECo5]</f>
        <v>0</v>
      </c>
      <c r="BW10" s="11">
        <f>Reg[STECo6]-Sug0.2[STECo6]</f>
        <v>0</v>
      </c>
      <c r="BX10" s="11">
        <f>Reg[[#This Row],[STECo7]]-Sug0.5[[#This Row],[STECo7]]</f>
        <v>28915.346699999995</v>
      </c>
      <c r="BY10" s="11">
        <f>Reg[[#This Row],[STECo8]]-Sug0.5[[#This Row],[STECo8]]</f>
        <v>33531.820499999914</v>
      </c>
      <c r="BZ10" s="11">
        <f>Reg[[#This Row],[STECo9]]-Sug0.5[[#This Row],[STECo9]]</f>
        <v>36340.650000000023</v>
      </c>
      <c r="CA10" s="11">
        <f>Reg[[#This Row],[STECo10]]-Sug0.5[[#This Row],[STECo10]]</f>
        <v>35037.169200000004</v>
      </c>
      <c r="CB10" s="11">
        <f>Reg[[#This Row],[STECo11]]-Sug0.5[[#This Row],[STECo11]]</f>
        <v>35087.123800000059</v>
      </c>
      <c r="CC10" s="11">
        <f>Reg[[#This Row],[STECo12]]-Sug0.5[[#This Row],[STECo12]]</f>
        <v>36490.146899999934</v>
      </c>
      <c r="CD10" s="11">
        <f>Reg[[#This Row],[STECo13]]-Sug0.5[[#This Row],[STECo13]]</f>
        <v>35987.886100000003</v>
      </c>
      <c r="CE10" s="11">
        <f>Reg[[#This Row],[STECo14]]-Sug0.5[[#This Row],[STECo14]]</f>
        <v>38205.087300000014</v>
      </c>
      <c r="CF10" s="11">
        <f>Reg[[#This Row],[STECo15]]-Sug0.5[[#This Row],[STECo15]]</f>
        <v>39100.16399999999</v>
      </c>
      <c r="CG10" s="11">
        <f>Reg[[#This Row],[STECo16]]-Sug0.5[[#This Row],[STECo16]]</f>
        <v>36114.557099999976</v>
      </c>
      <c r="CH10" s="11">
        <f>Reg[[#This Row],[STECo17]]-Sug0.5[[#This Row],[STECo17]]</f>
        <v>33668.138500000001</v>
      </c>
      <c r="CI10" s="11">
        <f>Reg[[#This Row],[STECo18]]-Sug0.5[[#This Row],[STECo18]]</f>
        <v>35395.354399999953</v>
      </c>
      <c r="CJ10" s="11">
        <f>Reg[[#This Row],[STECo19]]-Sug0.5[[#This Row],[STECo19]]</f>
        <v>35772.799699999974</v>
      </c>
      <c r="CK10" s="11">
        <f>Reg[[#This Row],[STECo20]]-Sug0.5[[#This Row],[STECo20]]</f>
        <v>36189.387900000089</v>
      </c>
      <c r="CL10" s="11">
        <f>Reg[[#This Row],[STECo21]]-Sug0.5[[#This Row],[STECo21]]</f>
        <v>33719.294699999969</v>
      </c>
      <c r="CM10" s="11">
        <f>Reg[[#This Row],[STECo22]]-Sug0.5[[#This Row],[STECo22]]</f>
        <v>34283.817700000014</v>
      </c>
      <c r="CN10" s="11">
        <f>Reg[[#This Row],[STECo23]]-Sug0.5[[#This Row],[STECo23]]</f>
        <v>31533.40419999999</v>
      </c>
      <c r="CO10" s="11">
        <f>Reg[[#This Row],[STECo24]]-Sug0.5[[#This Row],[STECo24]]</f>
        <v>29481.06819999998</v>
      </c>
      <c r="CP10" s="11">
        <f>Reg[[#This Row],[STECo25]]-Sug0.5[[#This Row],[STECo25]]</f>
        <v>27442.902000000002</v>
      </c>
      <c r="CQ10" s="11">
        <f>Reg[[#This Row],[STECo26]]-Sug0.5[[#This Row],[STECo26]]</f>
        <v>26109.195500000031</v>
      </c>
      <c r="CR10" s="11">
        <f>Reg[[#This Row],[STECo27]]-Sug0.5[[#This Row],[STECo27]]</f>
        <v>25348.733400000026</v>
      </c>
    </row>
    <row r="11" spans="1:96" x14ac:dyDescent="0.25">
      <c r="A11">
        <v>7</v>
      </c>
      <c r="B11">
        <v>22400</v>
      </c>
      <c r="C11" s="7">
        <f>(SUM(Reg[[#This Row],[STECo0]:[STECo27]]))-(SUM(Sug0.2[[#This Row],[STECo0]:[STECo27]]))</f>
        <v>181112.14719999954</v>
      </c>
      <c r="D11" s="7">
        <f>(SUM(Reg[[#This Row],[NASCo0]:[NASCo27]]))-(SUM(Sug0.2[[#This Row],[NASCo0]:[NASCo27]]))</f>
        <v>652771.29199999757</v>
      </c>
      <c r="E11" s="7">
        <f>(SUM(Reg[[#This Row],[CIRCo0]:[CIRCo27]]))-(SUM(Sug0.2[[#This Row],[CIRCo0]:[CIRCo27]]))</f>
        <v>380590.83720000088</v>
      </c>
      <c r="F11" s="7">
        <f>(SUM(Reg[[#This Row],[HCCCo0]:[HCCCo27]]))-(SUM(Sug0.2[[#This Row],[HCCCo0]:[HCCCo27]]))</f>
        <v>431784.66659999825</v>
      </c>
      <c r="G11" s="7">
        <f>(SUM(Reg[[#This Row],[CHDCo0]:[CHDCo27]]))-(SUM(Sug0.2[[#This Row],[CHDCo0]:[CHDCo27]]))</f>
        <v>4800000</v>
      </c>
      <c r="H11" s="7">
        <f>(SUM(Reg[[#This Row],[T2DCo0]:[T2DCo27]]))-(SUM(Sug0.2[[#This Row],[T2DCo0]:[T2DCo27]]))</f>
        <v>13600000</v>
      </c>
      <c r="I11" s="7">
        <f>(SUM(Reg[[#This Row],[OveCo0]:[OveCo27]]))-(SUM(Sug0.2[[#This Row],[OveCo0]:[OveCo27]]))</f>
        <v>-250000</v>
      </c>
      <c r="J11" s="7">
        <f>(SUM(Reg[[#This Row],[ObeCo0]:[ObeCo27]]))-(SUM(Sug0.2[[#This Row],[ObeCo0]:[ObeCo27]]))</f>
        <v>3750000</v>
      </c>
      <c r="K11" s="7">
        <f>(SUM(Reg[[#This Row],[STECo0]:[STECo27]]))-(SUM(Sug0.5[[#This Row],[STECo0]:[STECo27]]))</f>
        <v>587373.22330000252</v>
      </c>
      <c r="L11" s="7">
        <f>(SUM(Reg[[#This Row],[NASCo0]:[NASCo27]]))-(SUM(Sug0.5[[#This Row],[NASCo0]:[NASCo27]]))</f>
        <v>2053820.4761999995</v>
      </c>
      <c r="M11" s="7">
        <f>(SUM(Reg[[#This Row],[CIRCo0]:[CIRCo27]]))-(SUM(Sug0.5[[#This Row],[CIRCo0]:[CIRCo27]]))</f>
        <v>1152656.8507000012</v>
      </c>
      <c r="N11" s="7">
        <f>(SUM(Reg[[#This Row],[HCCCo0]:[HCCCo27]]))-(SUM(Sug0.5[[#This Row],[HCCCo0]:[HCCCo27]]))</f>
        <v>1036510.3528999994</v>
      </c>
      <c r="O11" s="7">
        <f>(SUM(Reg[[#This Row],[CHDCo0]:[CHDCo27]]))-(SUM(Sug0.5[[#This Row],[CHDCo0]:[CHDCo27]]))</f>
        <v>13500000</v>
      </c>
      <c r="P11" s="7">
        <f>(SUM(Reg[[#This Row],[T2DCo0]:[T2DCo27]]))-(SUM(Sug0.5[[#This Row],[T2DCo0]:[T2DCo27]]))</f>
        <v>39800000</v>
      </c>
      <c r="Q11" s="7">
        <f>(SUM(Reg[[#This Row],[OveCo0]:[OveCo27]]))-(SUM(Sug0.5[[#This Row],[OveCo0]:[OveCo27]]))</f>
        <v>-680000</v>
      </c>
      <c r="R11" s="7">
        <f>(SUM(Reg[[#This Row],[ObeCo0]:[ObeCo27]]))-(SUM(Sug0.5[[#This Row],[ObeCo0]:[ObeCo27]]))</f>
        <v>11440000</v>
      </c>
      <c r="S11" s="7">
        <f>(SUM(Reg[[#This Row],[SteDa0]:[SteDa27]]))-(SUM(Sug0.2[[#This Row],[SteDa0]:[SteDa27]]))</f>
        <v>0</v>
      </c>
      <c r="T11" s="7">
        <f>(SUM(Reg[[#This Row],[NASDa0]:[NASDa27]]))-(SUM(Sug0.2[[#This Row],[NASDa0]:[NASDa27]]))</f>
        <v>273.7706889000001</v>
      </c>
      <c r="U11" s="7">
        <f>(SUM(Reg[[#This Row],[CIRDa0]:[CIRDa27]]))-(SUM(Sug0.2[[#This Row],[CIRDa0]:[CIRDa27]]))</f>
        <v>40.442932580000047</v>
      </c>
      <c r="V11" s="14">
        <f>(SUM(Reg[[#This Row],[HCCDa0]:[HCCDa27]]))-(SUM(Sug0.2[[#This Row],[HCCDa0]:[HCCDa27]]))</f>
        <v>4.0653764050000021</v>
      </c>
      <c r="W11" s="7">
        <f>(SUM(Reg[[#This Row],[LIDDa0]:[LIDDa27]]))-(SUM(Sug0.2[[#This Row],[LIDDa0]:[LIDDa27]]))</f>
        <v>365.29558549999911</v>
      </c>
      <c r="X11" s="7">
        <f>(SUM(Reg[[#This Row],[CHDDa0]:[CHDDa27]]))-(SUM(Sug0.2[[#This Row],[CHDDa0]:[CHDDa27]]))</f>
        <v>27.376113499999974</v>
      </c>
      <c r="Y11" s="7">
        <f>(SUM(Reg[[#This Row],[CHDDDa0]:[CHDDDa27]]))-(SUM(Sug0.2[[#This Row],[CHDDDa0]:[CHDDDa27]]))</f>
        <v>14.556192200000169</v>
      </c>
      <c r="Z11" s="7">
        <f>(SUM(Reg[[#This Row],[T2DDa0]:[T2DDa27]]))-(SUM(Sug0.2[[#This Row],[T2DDa0]:[T2DDa27]]))</f>
        <v>22.69564700999922</v>
      </c>
      <c r="AA11" s="7">
        <f>(SUM(Reg[[#This Row],[T2DDDa0]:[T2DDDa27]]))-(SUM(Sug0.2[[#This Row],[T2DDDa0]:[T2DDDa27]]))</f>
        <v>183.09673279999697</v>
      </c>
      <c r="AB11" s="7">
        <f>(SUM(Reg[[#This Row],[OveDa0]:[OveDa27]]))-(SUM(Sug0.2[[#This Row],[OveDa0]:[OveDa27]]))</f>
        <v>0</v>
      </c>
      <c r="AC11" s="7">
        <f>(SUM(Reg[[#This Row],[ObeDa0]:[ObeDa27]]))-(SUM(Sug0.2[[#This Row],[ObeDa0]:[ObeDa27]]))</f>
        <v>37.991321099999823</v>
      </c>
      <c r="AD11" s="7">
        <f>(SUM(Reg[[#This Row],[SteDa0]:[SteDa27]]))-(SUM(Sug0.5[[#This Row],[SteDa0]:[SteDa27]]))</f>
        <v>0</v>
      </c>
      <c r="AE11" s="7">
        <f>(SUM(Reg[[#This Row],[NASDa0]:[NASDa27]]))-(SUM(Sug0.5[[#This Row],[NASDa0]:[NASDa27]]))</f>
        <v>861.36730259999877</v>
      </c>
      <c r="AF11" s="7">
        <f>(SUM(Reg[[#This Row],[CIRDa0]:[CIRDa27]]))-(SUM(Sug0.5[[#This Row],[CIRDa0]:[CIRDa27]]))</f>
        <v>122.48540628000001</v>
      </c>
      <c r="AG11" s="7">
        <f>(SUM(Reg[[#This Row],[HCCDa0]:[HCCDa27]]))-(SUM(Sug0.5[[#This Row],[HCCDa0]:[HCCDa27]]))</f>
        <v>9.7590420820000077</v>
      </c>
      <c r="AH11" s="7">
        <f>(SUM(Reg[[#This Row],[LIDDa0]:[LIDDa27]]))-(SUM(Sug0.5[[#This Row],[LIDDa0]:[LIDDa27]]))</f>
        <v>972.19614513000033</v>
      </c>
      <c r="AI11" s="7">
        <f>(SUM(Reg[[#This Row],[CHDDa0]:[CHDDa27]]))-(SUM(Sug0.5[[#This Row],[CHDDa0]:[CHDDa27]]))</f>
        <v>80.352933699999539</v>
      </c>
      <c r="AJ11" s="7">
        <f>(SUM(Reg[[#This Row],[CHDDDa0]:[CHDDDa27]]))-(SUM(Sug0.5[[#This Row],[CHDDDa0]:[CHDDDa27]]))</f>
        <v>62.792734830000427</v>
      </c>
      <c r="AK11" s="7">
        <f>(SUM(Reg[[#This Row],[T2DDa0]:[T2DDa27]]))-(SUM(Sug0.5[[#This Row],[T2DDa0]:[T2DDa27]]))</f>
        <v>66.966958659999364</v>
      </c>
      <c r="AL11" s="7">
        <f>(SUM(Reg[[#This Row],[T2DDDa0]:[T2DDDa27]]))-(SUM(Sug0.5[[#This Row],[T2DDDa0]:[T2DDDa27]]))</f>
        <v>511.62553689999731</v>
      </c>
      <c r="AM11" s="7">
        <f>(SUM(Reg[[#This Row],[OveDa0]:[OveDa27]]))-(SUM(Sug0.5[[#This Row],[OveDa0]:[OveDa27]]))</f>
        <v>0</v>
      </c>
      <c r="AN11" s="7">
        <f>(SUM(Reg[[#This Row],[ObeDa0]:[ObeDa27]]))-(SUM(Sug0.5[[#This Row],[ObeDa0]:[ObeDa27]]))</f>
        <v>115.5378522200001</v>
      </c>
      <c r="AO11" s="11">
        <f>Reg[STECo0]-Sug0.2[STECo0]</f>
        <v>0</v>
      </c>
      <c r="AP11" s="11">
        <f>Reg[STECo1]-Sug0.2[STECo1]</f>
        <v>0</v>
      </c>
      <c r="AQ11" s="11">
        <f>Reg[STECo2]-Sug0.2[STECo2]</f>
        <v>0</v>
      </c>
      <c r="AR11" s="11">
        <f>Reg[STECo3]-Sug0.2[STECo3]</f>
        <v>0</v>
      </c>
      <c r="AS11" s="11">
        <f>Reg[STECo4]-Sug0.2[STECo4]</f>
        <v>0</v>
      </c>
      <c r="AT11" s="11">
        <f>Reg[STECo5]-Sug0.2[STECo5]</f>
        <v>0</v>
      </c>
      <c r="AU11" s="11">
        <f>Reg[STECo6]-Sug0.2[STECo6]</f>
        <v>0</v>
      </c>
      <c r="AV11" s="11">
        <f>Reg[[#This Row],[STECo7]]-Sug0.2[[#This Row],[STECo7]]</f>
        <v>6504.6015999999363</v>
      </c>
      <c r="AW11" s="11">
        <f>Reg[[#This Row],[STECo8]]-Sug0.2[[#This Row],[STECo8]]</f>
        <v>6750.674500000081</v>
      </c>
      <c r="AX11" s="11">
        <f>Reg[[#This Row],[STECo9]]-Sug0.2[[#This Row],[STECo9]]</f>
        <v>8139.7110000000102</v>
      </c>
      <c r="AY11" s="11">
        <f>Reg[[#This Row],[STECo10]]-Sug0.2[[#This Row],[STECo10]]</f>
        <v>8723.6846999999834</v>
      </c>
      <c r="AZ11" s="11">
        <f>Reg[[#This Row],[STECo11]]-Sug0.2[[#This Row],[STECo11]]</f>
        <v>8270.312200000044</v>
      </c>
      <c r="BA11" s="11">
        <f>Reg[[#This Row],[STECo12]]-Sug0.2[[#This Row],[STECo12]]</f>
        <v>7835.9490999999689</v>
      </c>
      <c r="BB11" s="11">
        <f>Reg[[#This Row],[STECo13]]-Sug0.2[[#This Row],[STECo13]]</f>
        <v>7983.4072999999626</v>
      </c>
      <c r="BC11" s="11">
        <f>Reg[[#This Row],[STECo14]]-Sug0.2[[#This Row],[STECo14]]</f>
        <v>8753.935999999987</v>
      </c>
      <c r="BD11" s="11">
        <f>Reg[[#This Row],[STECo15]]-Sug0.2[[#This Row],[STECo15]]</f>
        <v>8941.6215000000084</v>
      </c>
      <c r="BE11" s="11">
        <f>Reg[[#This Row],[STECo16]]-Sug0.2[[#This Row],[STECo16]]</f>
        <v>8423.329000000027</v>
      </c>
      <c r="BF11" s="11">
        <f>Reg[[#This Row],[STECo17]]-Sug0.2[[#This Row],[STECo17]]</f>
        <v>8177.9893000000156</v>
      </c>
      <c r="BG11" s="11">
        <f>Reg[[#This Row],[STECo18]]-Sug0.2[[#This Row],[STECo18]]</f>
        <v>9074.0519000000786</v>
      </c>
      <c r="BH11" s="11">
        <f>Reg[[#This Row],[STECo19]]-Sug0.2[[#This Row],[STECo19]]</f>
        <v>10933.540299999993</v>
      </c>
      <c r="BI11" s="11">
        <f>Reg[[#This Row],[STECo20]]-Sug0.2[[#This Row],[STECo20]]</f>
        <v>10691.455199999968</v>
      </c>
      <c r="BJ11" s="11">
        <f>Reg[[#This Row],[STECo21]]-Sug0.2[[#This Row],[STECo21]]</f>
        <v>10083.480700000073</v>
      </c>
      <c r="BK11" s="11">
        <f>Reg[[#This Row],[STECo22]]-Sug0.2[[#This Row],[STECo22]]</f>
        <v>9141.9335000000428</v>
      </c>
      <c r="BL11" s="11">
        <f>Reg[[#This Row],[STECo23]]-Sug0.2[[#This Row],[STECo23]]</f>
        <v>8316.5666999999667</v>
      </c>
      <c r="BM11" s="11">
        <f>Reg[[#This Row],[STECo24]]-Sug0.2[[#This Row],[STECo24]]</f>
        <v>8956.4070000000065</v>
      </c>
      <c r="BN11" s="11">
        <f>Reg[[#This Row],[STECo25]]-Sug0.2[[#This Row],[STECo25]]</f>
        <v>8893.1666999999434</v>
      </c>
      <c r="BO11" s="11">
        <f>Reg[[#This Row],[STECo26]]-Sug0.2[[#This Row],[STECo26]]</f>
        <v>8506.2292000000016</v>
      </c>
      <c r="BP11" s="11">
        <f>Reg[[#This Row],[STECo27]]-Sug0.2[[#This Row],[STECo27]]</f>
        <v>8010.0998000000254</v>
      </c>
      <c r="BQ11" s="11">
        <f>Reg[STECo0]-Sug0.2[STECo0]</f>
        <v>0</v>
      </c>
      <c r="BR11" s="11">
        <f>Reg[STECo1]-Sug0.2[STECo1]</f>
        <v>0</v>
      </c>
      <c r="BS11" s="11">
        <f>Reg[STECo2]-Sug0.2[STECo2]</f>
        <v>0</v>
      </c>
      <c r="BT11" s="11">
        <f>Reg[STECo3]-Sug0.2[STECo3]</f>
        <v>0</v>
      </c>
      <c r="BU11" s="11">
        <f>Reg[STECo4]-Sug0.2[STECo4]</f>
        <v>0</v>
      </c>
      <c r="BV11" s="11">
        <f>Reg[STECo5]-Sug0.2[STECo5]</f>
        <v>0</v>
      </c>
      <c r="BW11" s="11">
        <f>Reg[STECo6]-Sug0.2[STECo6]</f>
        <v>0</v>
      </c>
      <c r="BX11" s="11">
        <f>Reg[[#This Row],[STECo7]]-Sug0.5[[#This Row],[STECo7]]</f>
        <v>23663.292099999962</v>
      </c>
      <c r="BY11" s="11">
        <f>Reg[[#This Row],[STECo8]]-Sug0.5[[#This Row],[STECo8]]</f>
        <v>23409.597300000023</v>
      </c>
      <c r="BZ11" s="11">
        <f>Reg[[#This Row],[STECo9]]-Sug0.5[[#This Row],[STECo9]]</f>
        <v>26321.922499999986</v>
      </c>
      <c r="CA11" s="11">
        <f>Reg[[#This Row],[STECo10]]-Sug0.5[[#This Row],[STECo10]]</f>
        <v>27915.790999999968</v>
      </c>
      <c r="CB11" s="11">
        <f>Reg[[#This Row],[STECo11]]-Sug0.5[[#This Row],[STECo11]]</f>
        <v>26405.213500000071</v>
      </c>
      <c r="CC11" s="11">
        <f>Reg[[#This Row],[STECo12]]-Sug0.5[[#This Row],[STECo12]]</f>
        <v>26506.790700000012</v>
      </c>
      <c r="CD11" s="11">
        <f>Reg[[#This Row],[STECo13]]-Sug0.5[[#This Row],[STECo13]]</f>
        <v>28270.654099999927</v>
      </c>
      <c r="CE11" s="11">
        <f>Reg[[#This Row],[STECo14]]-Sug0.5[[#This Row],[STECo14]]</f>
        <v>30182.842000000062</v>
      </c>
      <c r="CF11" s="11">
        <f>Reg[[#This Row],[STECo15]]-Sug0.5[[#This Row],[STECo15]]</f>
        <v>31074.348100000061</v>
      </c>
      <c r="CG11" s="11">
        <f>Reg[[#This Row],[STECo16]]-Sug0.5[[#This Row],[STECo16]]</f>
        <v>30083.317700000014</v>
      </c>
      <c r="CH11" s="11">
        <f>Reg[[#This Row],[STECo17]]-Sug0.5[[#This Row],[STECo17]]</f>
        <v>30458.837600000086</v>
      </c>
      <c r="CI11" s="11">
        <f>Reg[[#This Row],[STECo18]]-Sug0.5[[#This Row],[STECo18]]</f>
        <v>30381.870300000068</v>
      </c>
      <c r="CJ11" s="11">
        <f>Reg[[#This Row],[STECo19]]-Sug0.5[[#This Row],[STECo19]]</f>
        <v>31935.376899999916</v>
      </c>
      <c r="CK11" s="11">
        <f>Reg[[#This Row],[STECo20]]-Sug0.5[[#This Row],[STECo20]]</f>
        <v>32227.100799999898</v>
      </c>
      <c r="CL11" s="11">
        <f>Reg[[#This Row],[STECo21]]-Sug0.5[[#This Row],[STECo21]]</f>
        <v>29360.723200000008</v>
      </c>
      <c r="CM11" s="11">
        <f>Reg[[#This Row],[STECo22]]-Sug0.5[[#This Row],[STECo22]]</f>
        <v>27497.784300000058</v>
      </c>
      <c r="CN11" s="11">
        <f>Reg[[#This Row],[STECo23]]-Sug0.5[[#This Row],[STECo23]]</f>
        <v>26487.21669999999</v>
      </c>
      <c r="CO11" s="11">
        <f>Reg[[#This Row],[STECo24]]-Sug0.5[[#This Row],[STECo24]]</f>
        <v>28226.252299999935</v>
      </c>
      <c r="CP11" s="11">
        <f>Reg[[#This Row],[STECo25]]-Sug0.5[[#This Row],[STECo25]]</f>
        <v>27404.128499999933</v>
      </c>
      <c r="CQ11" s="11">
        <f>Reg[[#This Row],[STECo26]]-Sug0.5[[#This Row],[STECo26]]</f>
        <v>25902.427200000035</v>
      </c>
      <c r="CR11" s="11">
        <f>Reg[[#This Row],[STECo27]]-Sug0.5[[#This Row],[STECo27]]</f>
        <v>23657.736499999999</v>
      </c>
    </row>
    <row r="12" spans="1:96" x14ac:dyDescent="0.25">
      <c r="A12">
        <v>8</v>
      </c>
      <c r="B12">
        <v>22400</v>
      </c>
      <c r="C12" s="7">
        <f>(SUM(Reg[[#This Row],[STECo0]:[STECo27]]))-(SUM(Sug0.2[[#This Row],[STECo0]:[STECo27]]))</f>
        <v>119879.8946999982</v>
      </c>
      <c r="D12" s="7">
        <f>(SUM(Reg[[#This Row],[NASCo0]:[NASCo27]]))-(SUM(Sug0.2[[#This Row],[NASCo0]:[NASCo27]]))</f>
        <v>282899.60639999993</v>
      </c>
      <c r="E12" s="7">
        <f>(SUM(Reg[[#This Row],[CIRCo0]:[CIRCo27]]))-(SUM(Sug0.2[[#This Row],[CIRCo0]:[CIRCo27]]))</f>
        <v>204854.75339999888</v>
      </c>
      <c r="F12" s="7">
        <f>(SUM(Reg[[#This Row],[HCCCo0]:[HCCCo27]]))-(SUM(Sug0.2[[#This Row],[HCCCo0]:[HCCCo27]]))</f>
        <v>40455.871299999766</v>
      </c>
      <c r="G12" s="7">
        <f>(SUM(Reg[[#This Row],[CHDCo0]:[CHDCo27]]))-(SUM(Sug0.2[[#This Row],[CHDCo0]:[CHDCo27]]))</f>
        <v>400000</v>
      </c>
      <c r="H12" s="7">
        <f>(SUM(Reg[[#This Row],[T2DCo0]:[T2DCo27]]))-(SUM(Sug0.2[[#This Row],[T2DCo0]:[T2DCo27]]))</f>
        <v>2000000</v>
      </c>
      <c r="I12" s="7">
        <f>(SUM(Reg[[#This Row],[OveCo0]:[OveCo27]]))-(SUM(Sug0.2[[#This Row],[OveCo0]:[OveCo27]]))</f>
        <v>240000</v>
      </c>
      <c r="J12" s="7">
        <f>(SUM(Reg[[#This Row],[ObeCo0]:[ObeCo27]]))-(SUM(Sug0.2[[#This Row],[ObeCo0]:[ObeCo27]]))</f>
        <v>360000</v>
      </c>
      <c r="K12" s="7">
        <f>(SUM(Reg[[#This Row],[STECo0]:[STECo27]]))-(SUM(Sug0.5[[#This Row],[STECo0]:[STECo27]]))</f>
        <v>394462.82729999721</v>
      </c>
      <c r="L12" s="7">
        <f>(SUM(Reg[[#This Row],[NASCo0]:[NASCo27]]))-(SUM(Sug0.5[[#This Row],[NASCo0]:[NASCo27]]))</f>
        <v>954604.04380000196</v>
      </c>
      <c r="M12" s="7">
        <f>(SUM(Reg[[#This Row],[CIRCo0]:[CIRCo27]]))-(SUM(Sug0.5[[#This Row],[CIRCo0]:[CIRCo27]]))</f>
        <v>599379.94160000049</v>
      </c>
      <c r="N12" s="7">
        <f>(SUM(Reg[[#This Row],[HCCCo0]:[HCCCo27]]))-(SUM(Sug0.5[[#This Row],[HCCCo0]:[HCCCo27]]))</f>
        <v>783013.40940000024</v>
      </c>
      <c r="O12" s="7">
        <f>(SUM(Reg[[#This Row],[CHDCo0]:[CHDCo27]]))-(SUM(Sug0.5[[#This Row],[CHDCo0]:[CHDCo27]]))</f>
        <v>2900000</v>
      </c>
      <c r="P12" s="7">
        <f>(SUM(Reg[[#This Row],[T2DCo0]:[T2DCo27]]))-(SUM(Sug0.5[[#This Row],[T2DCo0]:[T2DCo27]]))</f>
        <v>6800000</v>
      </c>
      <c r="Q12" s="7">
        <f>(SUM(Reg[[#This Row],[OveCo0]:[OveCo27]]))-(SUM(Sug0.5[[#This Row],[OveCo0]:[OveCo27]]))</f>
        <v>820000</v>
      </c>
      <c r="R12" s="7">
        <f>(SUM(Reg[[#This Row],[ObeCo0]:[ObeCo27]]))-(SUM(Sug0.5[[#This Row],[ObeCo0]:[ObeCo27]]))</f>
        <v>1120000</v>
      </c>
      <c r="S12" s="7">
        <f>(SUM(Reg[[#This Row],[SteDa0]:[SteDa27]]))-(SUM(Sug0.2[[#This Row],[SteDa0]:[SteDa27]]))</f>
        <v>0</v>
      </c>
      <c r="T12" s="7">
        <f>(SUM(Reg[[#This Row],[NASDa0]:[NASDa27]]))-(SUM(Sug0.2[[#This Row],[NASDa0]:[NASDa27]]))</f>
        <v>241.80217829999765</v>
      </c>
      <c r="U12" s="7">
        <f>(SUM(Reg[[#This Row],[CIRDa0]:[CIRDa27]]))-(SUM(Sug0.2[[#This Row],[CIRDa0]:[CIRDa27]]))</f>
        <v>23.608622759999946</v>
      </c>
      <c r="V12" s="14">
        <f>(SUM(Reg[[#This Row],[HCCDa0]:[HCCDa27]]))-(SUM(Sug0.2[[#This Row],[HCCDa0]:[HCCDa27]]))</f>
        <v>0.15584945699999864</v>
      </c>
      <c r="W12" s="7">
        <f>(SUM(Reg[[#This Row],[LIDDa0]:[LIDDa27]]))-(SUM(Sug0.2[[#This Row],[LIDDa0]:[LIDDa27]]))</f>
        <v>133.71646890000011</v>
      </c>
      <c r="X12" s="7">
        <f>(SUM(Reg[[#This Row],[CHDDa0]:[CHDDa27]]))-(SUM(Sug0.2[[#This Row],[CHDDa0]:[CHDDa27]]))</f>
        <v>4.5055310500006271</v>
      </c>
      <c r="Y12" s="7">
        <f>(SUM(Reg[[#This Row],[CHDDDa0]:[CHDDDa27]]))-(SUM(Sug0.2[[#This Row],[CHDDDa0]:[CHDDDa27]]))</f>
        <v>9.9840776000000915</v>
      </c>
      <c r="Z12" s="7">
        <f>(SUM(Reg[[#This Row],[T2DDa0]:[T2DDa27]]))-(SUM(Sug0.2[[#This Row],[T2DDa0]:[T2DDa27]]))</f>
        <v>5.7927333099999032</v>
      </c>
      <c r="AA12" s="7">
        <f>(SUM(Reg[[#This Row],[T2DDDa0]:[T2DDDa27]]))-(SUM(Sug0.2[[#This Row],[T2DDDa0]:[T2DDDa27]]))</f>
        <v>83.241967699992529</v>
      </c>
      <c r="AB12" s="7">
        <f>(SUM(Reg[[#This Row],[OveDa0]:[OveDa27]]))-(SUM(Sug0.2[[#This Row],[OveDa0]:[OveDa27]]))</f>
        <v>0</v>
      </c>
      <c r="AC12" s="7">
        <f>(SUM(Reg[[#This Row],[ObeDa0]:[ObeDa27]]))-(SUM(Sug0.2[[#This Row],[ObeDa0]:[ObeDa27]]))</f>
        <v>2.5839751400000068</v>
      </c>
      <c r="AD12" s="7">
        <f>(SUM(Reg[[#This Row],[SteDa0]:[SteDa27]]))-(SUM(Sug0.5[[#This Row],[SteDa0]:[SteDa27]]))</f>
        <v>0</v>
      </c>
      <c r="AE12" s="7">
        <f>(SUM(Reg[[#This Row],[NASDa0]:[NASDa27]]))-(SUM(Sug0.5[[#This Row],[NASDa0]:[NASDa27]]))</f>
        <v>815.92668259999846</v>
      </c>
      <c r="AF12" s="7">
        <f>(SUM(Reg[[#This Row],[CIRDa0]:[CIRDa27]]))-(SUM(Sug0.5[[#This Row],[CIRDa0]:[CIRDa27]]))</f>
        <v>69.075941469999975</v>
      </c>
      <c r="AG12" s="7">
        <f>(SUM(Reg[[#This Row],[HCCDa0]:[HCCDa27]]))-(SUM(Sug0.5[[#This Row],[HCCDa0]:[HCCDa27]]))</f>
        <v>3.0164277819999974</v>
      </c>
      <c r="AH12" s="7">
        <f>(SUM(Reg[[#This Row],[LIDDa0]:[LIDDa27]]))-(SUM(Sug0.5[[#This Row],[LIDDa0]:[LIDDa27]]))</f>
        <v>489.29406488000041</v>
      </c>
      <c r="AI12" s="7">
        <f>(SUM(Reg[[#This Row],[CHDDa0]:[CHDDa27]]))-(SUM(Sug0.5[[#This Row],[CHDDa0]:[CHDDa27]]))</f>
        <v>22.990679210000508</v>
      </c>
      <c r="AJ12" s="7">
        <f>(SUM(Reg[[#This Row],[CHDDDa0]:[CHDDDa27]]))-(SUM(Sug0.5[[#This Row],[CHDDDa0]:[CHDDDa27]]))</f>
        <v>43.283009499999935</v>
      </c>
      <c r="AK12" s="7">
        <f>(SUM(Reg[[#This Row],[T2DDa0]:[T2DDa27]]))-(SUM(Sug0.5[[#This Row],[T2DDa0]:[T2DDa27]]))</f>
        <v>22.887421320000158</v>
      </c>
      <c r="AL12" s="7">
        <f>(SUM(Reg[[#This Row],[T2DDDa0]:[T2DDDa27]]))-(SUM(Sug0.5[[#This Row],[T2DDDa0]:[T2DDDa27]]))</f>
        <v>334.81055560000095</v>
      </c>
      <c r="AM12" s="7">
        <f>(SUM(Reg[[#This Row],[OveDa0]:[OveDa27]]))-(SUM(Sug0.5[[#This Row],[OveDa0]:[OveDa27]]))</f>
        <v>0</v>
      </c>
      <c r="AN12" s="7">
        <f>(SUM(Reg[[#This Row],[ObeDa0]:[ObeDa27]]))-(SUM(Sug0.5[[#This Row],[ObeDa0]:[ObeDa27]]))</f>
        <v>8.059435930000177</v>
      </c>
      <c r="AO12" s="11">
        <f>Reg[STECo0]-Sug0.2[STECo0]</f>
        <v>0</v>
      </c>
      <c r="AP12" s="11">
        <f>Reg[STECo1]-Sug0.2[STECo1]</f>
        <v>0</v>
      </c>
      <c r="AQ12" s="11">
        <f>Reg[STECo2]-Sug0.2[STECo2]</f>
        <v>0</v>
      </c>
      <c r="AR12" s="11">
        <f>Reg[STECo3]-Sug0.2[STECo3]</f>
        <v>0</v>
      </c>
      <c r="AS12" s="11">
        <f>Reg[STECo4]-Sug0.2[STECo4]</f>
        <v>0</v>
      </c>
      <c r="AT12" s="11">
        <f>Reg[STECo5]-Sug0.2[STECo5]</f>
        <v>0</v>
      </c>
      <c r="AU12" s="11">
        <f>Reg[STECo6]-Sug0.2[STECo6]</f>
        <v>0</v>
      </c>
      <c r="AV12" s="11">
        <f>Reg[[#This Row],[STECo7]]-Sug0.2[[#This Row],[STECo7]]</f>
        <v>6421.4157000000123</v>
      </c>
      <c r="AW12" s="11">
        <f>Reg[[#This Row],[STECo8]]-Sug0.2[[#This Row],[STECo8]]</f>
        <v>6595.7977999999421</v>
      </c>
      <c r="AX12" s="11">
        <f>Reg[[#This Row],[STECo9]]-Sug0.2[[#This Row],[STECo9]]</f>
        <v>6842.2957999999635</v>
      </c>
      <c r="AY12" s="11">
        <f>Reg[[#This Row],[STECo10]]-Sug0.2[[#This Row],[STECo10]]</f>
        <v>6728.172499999986</v>
      </c>
      <c r="AZ12" s="11">
        <f>Reg[[#This Row],[STECo11]]-Sug0.2[[#This Row],[STECo11]]</f>
        <v>7441.7539999999572</v>
      </c>
      <c r="BA12" s="11">
        <f>Reg[[#This Row],[STECo12]]-Sug0.2[[#This Row],[STECo12]]</f>
        <v>7786.9486000000034</v>
      </c>
      <c r="BB12" s="11">
        <f>Reg[[#This Row],[STECo13]]-Sug0.2[[#This Row],[STECo13]]</f>
        <v>7560.1441999999806</v>
      </c>
      <c r="BC12" s="11">
        <f>Reg[[#This Row],[STECo14]]-Sug0.2[[#This Row],[STECo14]]</f>
        <v>7339.9458999999333</v>
      </c>
      <c r="BD12" s="11">
        <f>Reg[[#This Row],[STECo15]]-Sug0.2[[#This Row],[STECo15]]</f>
        <v>7346.5578000000678</v>
      </c>
      <c r="BE12" s="11">
        <f>Reg[[#This Row],[STECo16]]-Sug0.2[[#This Row],[STECo16]]</f>
        <v>7489.2094000000507</v>
      </c>
      <c r="BF12" s="11">
        <f>Reg[[#This Row],[STECo17]]-Sug0.2[[#This Row],[STECo17]]</f>
        <v>6370.8484999999637</v>
      </c>
      <c r="BG12" s="11">
        <f>Reg[[#This Row],[STECo18]]-Sug0.2[[#This Row],[STECo18]]</f>
        <v>5311.281500000041</v>
      </c>
      <c r="BH12" s="11">
        <f>Reg[[#This Row],[STECo19]]-Sug0.2[[#This Row],[STECo19]]</f>
        <v>5482.9499999999534</v>
      </c>
      <c r="BI12" s="11">
        <f>Reg[[#This Row],[STECo20]]-Sug0.2[[#This Row],[STECo20]]</f>
        <v>5830.2288000000408</v>
      </c>
      <c r="BJ12" s="11">
        <f>Reg[[#This Row],[STECo21]]-Sug0.2[[#This Row],[STECo21]]</f>
        <v>5783.469000000041</v>
      </c>
      <c r="BK12" s="11">
        <f>Reg[[#This Row],[STECo22]]-Sug0.2[[#This Row],[STECo22]]</f>
        <v>4838.4732999999542</v>
      </c>
      <c r="BL12" s="11">
        <f>Reg[[#This Row],[STECo23]]-Sug0.2[[#This Row],[STECo23]]</f>
        <v>3827.6306999999797</v>
      </c>
      <c r="BM12" s="11">
        <f>Reg[[#This Row],[STECo24]]-Sug0.2[[#This Row],[STECo24]]</f>
        <v>3490.9254000000656</v>
      </c>
      <c r="BN12" s="11">
        <f>Reg[[#This Row],[STECo25]]-Sug0.2[[#This Row],[STECo25]]</f>
        <v>2733.2645000000484</v>
      </c>
      <c r="BO12" s="11">
        <f>Reg[[#This Row],[STECo26]]-Sug0.2[[#This Row],[STECo26]]</f>
        <v>2494.435599999968</v>
      </c>
      <c r="BP12" s="11">
        <f>Reg[[#This Row],[STECo27]]-Sug0.2[[#This Row],[STECo27]]</f>
        <v>2164.1457000000519</v>
      </c>
      <c r="BQ12" s="11">
        <f>Reg[STECo0]-Sug0.2[STECo0]</f>
        <v>0</v>
      </c>
      <c r="BR12" s="11">
        <f>Reg[STECo1]-Sug0.2[STECo1]</f>
        <v>0</v>
      </c>
      <c r="BS12" s="11">
        <f>Reg[STECo2]-Sug0.2[STECo2]</f>
        <v>0</v>
      </c>
      <c r="BT12" s="11">
        <f>Reg[STECo3]-Sug0.2[STECo3]</f>
        <v>0</v>
      </c>
      <c r="BU12" s="11">
        <f>Reg[STECo4]-Sug0.2[STECo4]</f>
        <v>0</v>
      </c>
      <c r="BV12" s="11">
        <f>Reg[STECo5]-Sug0.2[STECo5]</f>
        <v>0</v>
      </c>
      <c r="BW12" s="11">
        <f>Reg[STECo6]-Sug0.2[STECo6]</f>
        <v>0</v>
      </c>
      <c r="BX12" s="11">
        <f>Reg[[#This Row],[STECo7]]-Sug0.5[[#This Row],[STECo7]]</f>
        <v>23172.934999999939</v>
      </c>
      <c r="BY12" s="11">
        <f>Reg[[#This Row],[STECo8]]-Sug0.5[[#This Row],[STECo8]]</f>
        <v>24034.002899999963</v>
      </c>
      <c r="BZ12" s="11">
        <f>Reg[[#This Row],[STECo9]]-Sug0.5[[#This Row],[STECo9]]</f>
        <v>24562.087799999979</v>
      </c>
      <c r="CA12" s="11">
        <f>Reg[[#This Row],[STECo10]]-Sug0.5[[#This Row],[STECo10]]</f>
        <v>23080.186499999953</v>
      </c>
      <c r="CB12" s="11">
        <f>Reg[[#This Row],[STECo11]]-Sug0.5[[#This Row],[STECo11]]</f>
        <v>24227.043499999912</v>
      </c>
      <c r="CC12" s="11">
        <f>Reg[[#This Row],[STECo12]]-Sug0.5[[#This Row],[STECo12]]</f>
        <v>24404.457500000019</v>
      </c>
      <c r="CD12" s="11">
        <f>Reg[[#This Row],[STECo13]]-Sug0.5[[#This Row],[STECo13]]</f>
        <v>23537.768700000015</v>
      </c>
      <c r="CE12" s="11">
        <f>Reg[[#This Row],[STECo14]]-Sug0.5[[#This Row],[STECo14]]</f>
        <v>22549.524499999941</v>
      </c>
      <c r="CF12" s="11">
        <f>Reg[[#This Row],[STECo15]]-Sug0.5[[#This Row],[STECo15]]</f>
        <v>21598.879900000058</v>
      </c>
      <c r="CG12" s="11">
        <f>Reg[[#This Row],[STECo16]]-Sug0.5[[#This Row],[STECo16]]</f>
        <v>22110.999199999962</v>
      </c>
      <c r="CH12" s="11">
        <f>Reg[[#This Row],[STECo17]]-Sug0.5[[#This Row],[STECo17]]</f>
        <v>20289.767499999958</v>
      </c>
      <c r="CI12" s="11">
        <f>Reg[[#This Row],[STECo18]]-Sug0.5[[#This Row],[STECo18]]</f>
        <v>19026.489300000016</v>
      </c>
      <c r="CJ12" s="11">
        <f>Reg[[#This Row],[STECo19]]-Sug0.5[[#This Row],[STECo19]]</f>
        <v>17166.8554</v>
      </c>
      <c r="CK12" s="11">
        <f>Reg[[#This Row],[STECo20]]-Sug0.5[[#This Row],[STECo20]]</f>
        <v>16856.966000000015</v>
      </c>
      <c r="CL12" s="11">
        <f>Reg[[#This Row],[STECo21]]-Sug0.5[[#This Row],[STECo21]]</f>
        <v>16304.460300000035</v>
      </c>
      <c r="CM12" s="11">
        <f>Reg[[#This Row],[STECo22]]-Sug0.5[[#This Row],[STECo22]]</f>
        <v>14754.35679999995</v>
      </c>
      <c r="CN12" s="11">
        <f>Reg[[#This Row],[STECo23]]-Sug0.5[[#This Row],[STECo23]]</f>
        <v>13396.707700000028</v>
      </c>
      <c r="CO12" s="11">
        <f>Reg[[#This Row],[STECo24]]-Sug0.5[[#This Row],[STECo24]]</f>
        <v>11486.270699999994</v>
      </c>
      <c r="CP12" s="11">
        <f>Reg[[#This Row],[STECo25]]-Sug0.5[[#This Row],[STECo25]]</f>
        <v>10878.392600000021</v>
      </c>
      <c r="CQ12" s="11">
        <f>Reg[[#This Row],[STECo26]]-Sug0.5[[#This Row],[STECo26]]</f>
        <v>10667.692500000005</v>
      </c>
      <c r="CR12" s="11">
        <f>Reg[[#This Row],[STECo27]]-Sug0.5[[#This Row],[STECo27]]</f>
        <v>10356.983000000007</v>
      </c>
    </row>
    <row r="13" spans="1:96" x14ac:dyDescent="0.25">
      <c r="A13">
        <v>9</v>
      </c>
      <c r="B13">
        <v>22400</v>
      </c>
      <c r="C13" s="7">
        <f>(SUM(Reg[[#This Row],[STECo0]:[STECo27]]))-(SUM(Sug0.2[[#This Row],[STECo0]:[STECo27]]))</f>
        <v>554715.08190000057</v>
      </c>
      <c r="D13" s="7">
        <f>(SUM(Reg[[#This Row],[NASCo0]:[NASCo27]]))-(SUM(Sug0.2[[#This Row],[NASCo0]:[NASCo27]]))</f>
        <v>399986.44700000063</v>
      </c>
      <c r="E13" s="7">
        <f>(SUM(Reg[[#This Row],[CIRCo0]:[CIRCo27]]))-(SUM(Sug0.2[[#This Row],[CIRCo0]:[CIRCo27]]))</f>
        <v>876959.24320000224</v>
      </c>
      <c r="F13" s="7">
        <f>(SUM(Reg[[#This Row],[HCCCo0]:[HCCCo27]]))-(SUM(Sug0.2[[#This Row],[HCCCo0]:[HCCCo27]]))</f>
        <v>393755.45440000109</v>
      </c>
      <c r="G13" s="7">
        <f>(SUM(Reg[[#This Row],[CHDCo0]:[CHDCo27]]))-(SUM(Sug0.2[[#This Row],[CHDCo0]:[CHDCo27]]))</f>
        <v>4600000</v>
      </c>
      <c r="H13" s="7">
        <f>(SUM(Reg[[#This Row],[T2DCo0]:[T2DCo27]]))-(SUM(Sug0.2[[#This Row],[T2DCo0]:[T2DCo27]]))</f>
        <v>1970000</v>
      </c>
      <c r="I13" s="7">
        <f>(SUM(Reg[[#This Row],[OveCo0]:[OveCo27]]))-(SUM(Sug0.2[[#This Row],[OveCo0]:[OveCo27]]))</f>
        <v>280000</v>
      </c>
      <c r="J13" s="7">
        <f>(SUM(Reg[[#This Row],[ObeCo0]:[ObeCo27]]))-(SUM(Sug0.2[[#This Row],[ObeCo0]:[ObeCo27]]))</f>
        <v>4290000</v>
      </c>
      <c r="K13" s="7">
        <f>(SUM(Reg[[#This Row],[STECo0]:[STECo27]]))-(SUM(Sug0.5[[#This Row],[STECo0]:[STECo27]]))</f>
        <v>1603931.2737999968</v>
      </c>
      <c r="L13" s="7">
        <f>(SUM(Reg[[#This Row],[NASCo0]:[NASCo27]]))-(SUM(Sug0.5[[#This Row],[NASCo0]:[NASCo27]]))</f>
        <v>1248750.7191000003</v>
      </c>
      <c r="M13" s="7">
        <f>(SUM(Reg[[#This Row],[CIRCo0]:[CIRCo27]]))-(SUM(Sug0.5[[#This Row],[CIRCo0]:[CIRCo27]]))</f>
        <v>3132975.5944000017</v>
      </c>
      <c r="N13" s="7">
        <f>(SUM(Reg[[#This Row],[HCCCo0]:[HCCCo27]]))-(SUM(Sug0.5[[#This Row],[HCCCo0]:[HCCCo27]]))</f>
        <v>2092008.4815000016</v>
      </c>
      <c r="O13" s="7">
        <f>(SUM(Reg[[#This Row],[CHDCo0]:[CHDCo27]]))-(SUM(Sug0.5[[#This Row],[CHDCo0]:[CHDCo27]]))</f>
        <v>11500000</v>
      </c>
      <c r="P13" s="7">
        <f>(SUM(Reg[[#This Row],[T2DCo0]:[T2DCo27]]))-(SUM(Sug0.5[[#This Row],[T2DCo0]:[T2DCo27]]))</f>
        <v>5510000</v>
      </c>
      <c r="Q13" s="7">
        <f>(SUM(Reg[[#This Row],[OveCo0]:[OveCo27]]))-(SUM(Sug0.5[[#This Row],[OveCo0]:[OveCo27]]))</f>
        <v>570000</v>
      </c>
      <c r="R13" s="7">
        <f>(SUM(Reg[[#This Row],[ObeCo0]:[ObeCo27]]))-(SUM(Sug0.5[[#This Row],[ObeCo0]:[ObeCo27]]))</f>
        <v>13560000</v>
      </c>
      <c r="S13" s="7">
        <f>(SUM(Reg[[#This Row],[SteDa0]:[SteDa27]]))-(SUM(Sug0.2[[#This Row],[SteDa0]:[SteDa27]]))</f>
        <v>0</v>
      </c>
      <c r="T13" s="7">
        <f>(SUM(Reg[[#This Row],[NASDa0]:[NASDa27]]))-(SUM(Sug0.2[[#This Row],[NASDa0]:[NASDa27]]))</f>
        <v>252.48770539999896</v>
      </c>
      <c r="U13" s="7">
        <f>(SUM(Reg[[#This Row],[CIRDa0]:[CIRDa27]]))-(SUM(Sug0.2[[#This Row],[CIRDa0]:[CIRDa27]]))</f>
        <v>43.640213310000036</v>
      </c>
      <c r="V13" s="14">
        <f>(SUM(Reg[[#This Row],[HCCDa0]:[HCCDa27]]))-(SUM(Sug0.2[[#This Row],[HCCDa0]:[HCCDa27]]))</f>
        <v>2.5546117269999939</v>
      </c>
      <c r="W13" s="7">
        <f>(SUM(Reg[[#This Row],[LIDDa0]:[LIDDa27]]))-(SUM(Sug0.2[[#This Row],[LIDDa0]:[LIDDa27]]))</f>
        <v>287.76142077000031</v>
      </c>
      <c r="X13" s="7">
        <f>(SUM(Reg[[#This Row],[CHDDa0]:[CHDDa27]]))-(SUM(Sug0.2[[#This Row],[CHDDa0]:[CHDDa27]]))</f>
        <v>24.758492049999859</v>
      </c>
      <c r="Y13" s="7">
        <f>(SUM(Reg[[#This Row],[CHDDDa0]:[CHDDDa27]]))-(SUM(Sug0.2[[#This Row],[CHDDDa0]:[CHDDDa27]]))</f>
        <v>25.44891650000045</v>
      </c>
      <c r="Z13" s="7">
        <f>(SUM(Reg[[#This Row],[T2DDa0]:[T2DDa27]]))-(SUM(Sug0.2[[#This Row],[T2DDa0]:[T2DDa27]]))</f>
        <v>21.171098239999992</v>
      </c>
      <c r="AA13" s="7">
        <f>(SUM(Reg[[#This Row],[T2DDDa0]:[T2DDDa27]]))-(SUM(Sug0.2[[#This Row],[T2DDDa0]:[T2DDDa27]]))</f>
        <v>128.73448659999849</v>
      </c>
      <c r="AB13" s="7">
        <f>(SUM(Reg[[#This Row],[OveDa0]:[OveDa27]]))-(SUM(Sug0.2[[#This Row],[OveDa0]:[OveDa27]]))</f>
        <v>0</v>
      </c>
      <c r="AC13" s="7">
        <f>(SUM(Reg[[#This Row],[ObeDa0]:[ObeDa27]]))-(SUM(Sug0.2[[#This Row],[ObeDa0]:[ObeDa27]]))</f>
        <v>48.336500240000305</v>
      </c>
      <c r="AD13" s="7">
        <f>(SUM(Reg[[#This Row],[SteDa0]:[SteDa27]]))-(SUM(Sug0.5[[#This Row],[SteDa0]:[SteDa27]]))</f>
        <v>0</v>
      </c>
      <c r="AE13" s="7">
        <f>(SUM(Reg[[#This Row],[NASDa0]:[NASDa27]]))-(SUM(Sug0.5[[#This Row],[NASDa0]:[NASDa27]]))</f>
        <v>788.26221839999926</v>
      </c>
      <c r="AF13" s="7">
        <f>(SUM(Reg[[#This Row],[CIRDa0]:[CIRDa27]]))-(SUM(Sug0.5[[#This Row],[CIRDa0]:[CIRDa27]]))</f>
        <v>155.90658788000007</v>
      </c>
      <c r="AG13" s="7">
        <f>(SUM(Reg[[#This Row],[HCCDa0]:[HCCDa27]]))-(SUM(Sug0.5[[#This Row],[HCCDa0]:[HCCDa27]]))</f>
        <v>13.57255967599999</v>
      </c>
      <c r="AH13" s="7">
        <f>(SUM(Reg[[#This Row],[LIDDa0]:[LIDDa27]]))-(SUM(Sug0.5[[#This Row],[LIDDa0]:[LIDDa27]]))</f>
        <v>989.47578972000019</v>
      </c>
      <c r="AI13" s="7">
        <f>(SUM(Reg[[#This Row],[CHDDa0]:[CHDDa27]]))-(SUM(Sug0.5[[#This Row],[CHDDa0]:[CHDDa27]]))</f>
        <v>63.509620509999877</v>
      </c>
      <c r="AJ13" s="7">
        <f>(SUM(Reg[[#This Row],[CHDDDa0]:[CHDDDa27]]))-(SUM(Sug0.5[[#This Row],[CHDDDa0]:[CHDDDa27]]))</f>
        <v>121.92527100000098</v>
      </c>
      <c r="AK13" s="7">
        <f>(SUM(Reg[[#This Row],[T2DDa0]:[T2DDa27]]))-(SUM(Sug0.5[[#This Row],[T2DDa0]:[T2DDa27]]))</f>
        <v>59.051621070000238</v>
      </c>
      <c r="AL13" s="7">
        <f>(SUM(Reg[[#This Row],[T2DDDa0]:[T2DDDa27]]))-(SUM(Sug0.5[[#This Row],[T2DDDa0]:[T2DDDa27]]))</f>
        <v>387.69605109999975</v>
      </c>
      <c r="AM13" s="7">
        <f>(SUM(Reg[[#This Row],[OveDa0]:[OveDa27]]))-(SUM(Sug0.5[[#This Row],[OveDa0]:[OveDa27]]))</f>
        <v>0</v>
      </c>
      <c r="AN13" s="7">
        <f>(SUM(Reg[[#This Row],[ObeDa0]:[ObeDa27]]))-(SUM(Sug0.5[[#This Row],[ObeDa0]:[ObeDa27]]))</f>
        <v>153.24074377000011</v>
      </c>
      <c r="AO13" s="11">
        <f>Reg[STECo0]-Sug0.2[STECo0]</f>
        <v>0</v>
      </c>
      <c r="AP13" s="11">
        <f>Reg[STECo1]-Sug0.2[STECo1]</f>
        <v>0</v>
      </c>
      <c r="AQ13" s="11">
        <f>Reg[STECo2]-Sug0.2[STECo2]</f>
        <v>0</v>
      </c>
      <c r="AR13" s="11">
        <f>Reg[STECo3]-Sug0.2[STECo3]</f>
        <v>0</v>
      </c>
      <c r="AS13" s="11">
        <f>Reg[STECo4]-Sug0.2[STECo4]</f>
        <v>0</v>
      </c>
      <c r="AT13" s="11">
        <f>Reg[STECo5]-Sug0.2[STECo5]</f>
        <v>0</v>
      </c>
      <c r="AU13" s="11">
        <f>Reg[STECo6]-Sug0.2[STECo6]</f>
        <v>0</v>
      </c>
      <c r="AV13" s="11">
        <f>Reg[[#This Row],[STECo7]]-Sug0.2[[#This Row],[STECo7]]</f>
        <v>30000</v>
      </c>
      <c r="AW13" s="11">
        <f>Reg[[#This Row],[STECo8]]-Sug0.2[[#This Row],[STECo8]]</f>
        <v>20000</v>
      </c>
      <c r="AX13" s="11">
        <f>Reg[[#This Row],[STECo9]]-Sug0.2[[#This Row],[STECo9]]</f>
        <v>30000</v>
      </c>
      <c r="AY13" s="11">
        <f>Reg[[#This Row],[STECo10]]-Sug0.2[[#This Row],[STECo10]]</f>
        <v>30000</v>
      </c>
      <c r="AZ13" s="11">
        <f>Reg[[#This Row],[STECo11]]-Sug0.2[[#This Row],[STECo11]]</f>
        <v>30000</v>
      </c>
      <c r="BA13" s="11">
        <f>Reg[[#This Row],[STECo12]]-Sug0.2[[#This Row],[STECo12]]</f>
        <v>30000</v>
      </c>
      <c r="BB13" s="11">
        <f>Reg[[#This Row],[STECo13]]-Sug0.2[[#This Row],[STECo13]]</f>
        <v>30000</v>
      </c>
      <c r="BC13" s="11">
        <f>Reg[[#This Row],[STECo14]]-Sug0.2[[#This Row],[STECo14]]</f>
        <v>30000</v>
      </c>
      <c r="BD13" s="11">
        <f>Reg[[#This Row],[STECo15]]-Sug0.2[[#This Row],[STECo15]]</f>
        <v>30000</v>
      </c>
      <c r="BE13" s="11">
        <f>Reg[[#This Row],[STECo16]]-Sug0.2[[#This Row],[STECo16]]</f>
        <v>30000</v>
      </c>
      <c r="BF13" s="11">
        <f>Reg[[#This Row],[STECo17]]-Sug0.2[[#This Row],[STECo17]]</f>
        <v>30000</v>
      </c>
      <c r="BG13" s="11">
        <f>Reg[[#This Row],[STECo18]]-Sug0.2[[#This Row],[STECo18]]</f>
        <v>20000</v>
      </c>
      <c r="BH13" s="11">
        <f>Reg[[#This Row],[STECo19]]-Sug0.2[[#This Row],[STECo19]]</f>
        <v>30000</v>
      </c>
      <c r="BI13" s="11">
        <f>Reg[[#This Row],[STECo20]]-Sug0.2[[#This Row],[STECo20]]</f>
        <v>30000</v>
      </c>
      <c r="BJ13" s="11">
        <f>Reg[[#This Row],[STECo21]]-Sug0.2[[#This Row],[STECo21]]</f>
        <v>30000</v>
      </c>
      <c r="BK13" s="11">
        <f>Reg[[#This Row],[STECo22]]-Sug0.2[[#This Row],[STECo22]]</f>
        <v>20000</v>
      </c>
      <c r="BL13" s="11">
        <f>Reg[[#This Row],[STECo23]]-Sug0.2[[#This Row],[STECo23]]</f>
        <v>30000</v>
      </c>
      <c r="BM13" s="11">
        <f>Reg[[#This Row],[STECo24]]-Sug0.2[[#This Row],[STECo24]]</f>
        <v>20000</v>
      </c>
      <c r="BN13" s="11">
        <f>Reg[[#This Row],[STECo25]]-Sug0.2[[#This Row],[STECo25]]</f>
        <v>18626.070599999977</v>
      </c>
      <c r="BO13" s="11">
        <f>Reg[[#This Row],[STECo26]]-Sug0.2[[#This Row],[STECo26]]</f>
        <v>18459.433799999999</v>
      </c>
      <c r="BP13" s="11">
        <f>Reg[[#This Row],[STECo27]]-Sug0.2[[#This Row],[STECo27]]</f>
        <v>17629.577500000014</v>
      </c>
      <c r="BQ13" s="11">
        <f>Reg[STECo0]-Sug0.2[STECo0]</f>
        <v>0</v>
      </c>
      <c r="BR13" s="11">
        <f>Reg[STECo1]-Sug0.2[STECo1]</f>
        <v>0</v>
      </c>
      <c r="BS13" s="11">
        <f>Reg[STECo2]-Sug0.2[STECo2]</f>
        <v>0</v>
      </c>
      <c r="BT13" s="11">
        <f>Reg[STECo3]-Sug0.2[STECo3]</f>
        <v>0</v>
      </c>
      <c r="BU13" s="11">
        <f>Reg[STECo4]-Sug0.2[STECo4]</f>
        <v>0</v>
      </c>
      <c r="BV13" s="11">
        <f>Reg[STECo5]-Sug0.2[STECo5]</f>
        <v>0</v>
      </c>
      <c r="BW13" s="11">
        <f>Reg[STECo6]-Sug0.2[STECo6]</f>
        <v>0</v>
      </c>
      <c r="BX13" s="11">
        <f>Reg[[#This Row],[STECo7]]-Sug0.5[[#This Row],[STECo7]]</f>
        <v>80000</v>
      </c>
      <c r="BY13" s="11">
        <f>Reg[[#This Row],[STECo8]]-Sug0.5[[#This Row],[STECo8]]</f>
        <v>70000</v>
      </c>
      <c r="BZ13" s="11">
        <f>Reg[[#This Row],[STECo9]]-Sug0.5[[#This Row],[STECo9]]</f>
        <v>80000</v>
      </c>
      <c r="CA13" s="11">
        <f>Reg[[#This Row],[STECo10]]-Sug0.5[[#This Row],[STECo10]]</f>
        <v>80000</v>
      </c>
      <c r="CB13" s="11">
        <f>Reg[[#This Row],[STECo11]]-Sug0.5[[#This Row],[STECo11]]</f>
        <v>80000</v>
      </c>
      <c r="CC13" s="11">
        <f>Reg[[#This Row],[STECo12]]-Sug0.5[[#This Row],[STECo12]]</f>
        <v>80000</v>
      </c>
      <c r="CD13" s="11">
        <f>Reg[[#This Row],[STECo13]]-Sug0.5[[#This Row],[STECo13]]</f>
        <v>80000</v>
      </c>
      <c r="CE13" s="11">
        <f>Reg[[#This Row],[STECo14]]-Sug0.5[[#This Row],[STECo14]]</f>
        <v>80000</v>
      </c>
      <c r="CF13" s="11">
        <f>Reg[[#This Row],[STECo15]]-Sug0.5[[#This Row],[STECo15]]</f>
        <v>80000</v>
      </c>
      <c r="CG13" s="11">
        <f>Reg[[#This Row],[STECo16]]-Sug0.5[[#This Row],[STECo16]]</f>
        <v>80000</v>
      </c>
      <c r="CH13" s="11">
        <f>Reg[[#This Row],[STECo17]]-Sug0.5[[#This Row],[STECo17]]</f>
        <v>80000</v>
      </c>
      <c r="CI13" s="11">
        <f>Reg[[#This Row],[STECo18]]-Sug0.5[[#This Row],[STECo18]]</f>
        <v>80000</v>
      </c>
      <c r="CJ13" s="11">
        <f>Reg[[#This Row],[STECo19]]-Sug0.5[[#This Row],[STECo19]]</f>
        <v>80000</v>
      </c>
      <c r="CK13" s="11">
        <f>Reg[[#This Row],[STECo20]]-Sug0.5[[#This Row],[STECo20]]</f>
        <v>80000</v>
      </c>
      <c r="CL13" s="11">
        <f>Reg[[#This Row],[STECo21]]-Sug0.5[[#This Row],[STECo21]]</f>
        <v>80000</v>
      </c>
      <c r="CM13" s="11">
        <f>Reg[[#This Row],[STECo22]]-Sug0.5[[#This Row],[STECo22]]</f>
        <v>70000</v>
      </c>
      <c r="CN13" s="11">
        <f>Reg[[#This Row],[STECo23]]-Sug0.5[[#This Row],[STECo23]]</f>
        <v>75147.116900000023</v>
      </c>
      <c r="CO13" s="11">
        <f>Reg[[#This Row],[STECo24]]-Sug0.5[[#This Row],[STECo24]]</f>
        <v>69759.674499999965</v>
      </c>
      <c r="CP13" s="11">
        <f>Reg[[#This Row],[STECo25]]-Sug0.5[[#This Row],[STECo25]]</f>
        <v>68122.434200000018</v>
      </c>
      <c r="CQ13" s="11">
        <f>Reg[[#This Row],[STECo26]]-Sug0.5[[#This Row],[STECo26]]</f>
        <v>66714.801800000016</v>
      </c>
      <c r="CR13" s="11">
        <f>Reg[[#This Row],[STECo27]]-Sug0.5[[#This Row],[STECo27]]</f>
        <v>64187.246400000062</v>
      </c>
    </row>
    <row r="14" spans="1:96" x14ac:dyDescent="0.25">
      <c r="A14">
        <v>10</v>
      </c>
    </row>
    <row r="15" spans="1:96" x14ac:dyDescent="0.25">
      <c r="A15">
        <v>11</v>
      </c>
    </row>
    <row r="16" spans="1:96" x14ac:dyDescent="0.25">
      <c r="A16">
        <v>12</v>
      </c>
    </row>
    <row r="17" spans="1:2" x14ac:dyDescent="0.25">
      <c r="A17">
        <v>13</v>
      </c>
    </row>
    <row r="18" spans="1:2" x14ac:dyDescent="0.25">
      <c r="A18">
        <v>14</v>
      </c>
    </row>
    <row r="19" spans="1:2" x14ac:dyDescent="0.25">
      <c r="A19">
        <v>15</v>
      </c>
    </row>
    <row r="20" spans="1:2" x14ac:dyDescent="0.25">
      <c r="A20">
        <v>16</v>
      </c>
    </row>
    <row r="21" spans="1:2" x14ac:dyDescent="0.25">
      <c r="A21">
        <v>17</v>
      </c>
    </row>
    <row r="22" spans="1:2" x14ac:dyDescent="0.25">
      <c r="A22">
        <v>18</v>
      </c>
    </row>
    <row r="23" spans="1:2" x14ac:dyDescent="0.25">
      <c r="A23">
        <v>19</v>
      </c>
    </row>
    <row r="24" spans="1:2" x14ac:dyDescent="0.25">
      <c r="A24">
        <v>20</v>
      </c>
    </row>
    <row r="25" spans="1:2" x14ac:dyDescent="0.25">
      <c r="A25" s="3" t="s">
        <v>1</v>
      </c>
      <c r="B25" s="3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25"/>
  <sheetViews>
    <sheetView workbookViewId="0">
      <selection sqref="A1:B1048576"/>
    </sheetView>
  </sheetViews>
  <sheetFormatPr defaultRowHeight="15" x14ac:dyDescent="0.25"/>
  <cols>
    <col min="1" max="1" width="22.5703125" bestFit="1" customWidth="1"/>
  </cols>
  <sheetData>
    <row r="1" spans="1:625" x14ac:dyDescent="0.25">
      <c r="B1" s="1" t="s">
        <v>9</v>
      </c>
      <c r="CB1" s="1" t="s">
        <v>10</v>
      </c>
      <c r="FB1" t="s">
        <v>11</v>
      </c>
    </row>
    <row r="2" spans="1:625" x14ac:dyDescent="0.25">
      <c r="B2" t="s">
        <v>1209</v>
      </c>
      <c r="C2" t="s">
        <v>1210</v>
      </c>
      <c r="D2" t="s">
        <v>1211</v>
      </c>
      <c r="E2" t="s">
        <v>1212</v>
      </c>
      <c r="F2" t="s">
        <v>1213</v>
      </c>
      <c r="G2" t="s">
        <v>1214</v>
      </c>
      <c r="H2" t="s">
        <v>1215</v>
      </c>
      <c r="I2" t="s">
        <v>1216</v>
      </c>
      <c r="J2" t="s">
        <v>1217</v>
      </c>
      <c r="K2" t="s">
        <v>1218</v>
      </c>
      <c r="L2" t="s">
        <v>1219</v>
      </c>
      <c r="M2" t="s">
        <v>1220</v>
      </c>
      <c r="N2" t="s">
        <v>1221</v>
      </c>
      <c r="O2" t="s">
        <v>1222</v>
      </c>
      <c r="P2" t="s">
        <v>1223</v>
      </c>
      <c r="Q2" t="s">
        <v>1224</v>
      </c>
      <c r="R2" t="s">
        <v>1225</v>
      </c>
      <c r="S2" t="s">
        <v>1226</v>
      </c>
      <c r="T2" t="s">
        <v>1227</v>
      </c>
      <c r="U2" t="s">
        <v>1228</v>
      </c>
      <c r="V2" t="s">
        <v>1229</v>
      </c>
      <c r="W2" t="s">
        <v>1230</v>
      </c>
      <c r="X2" t="s">
        <v>1231</v>
      </c>
      <c r="Y2" t="s">
        <v>1232</v>
      </c>
      <c r="Z2" t="s">
        <v>1233</v>
      </c>
      <c r="AA2" t="s">
        <v>1234</v>
      </c>
      <c r="AB2" t="s">
        <v>1207</v>
      </c>
      <c r="BB2" t="s">
        <v>1208</v>
      </c>
      <c r="CB2" t="s">
        <v>1235</v>
      </c>
      <c r="FB2" t="s">
        <v>1206</v>
      </c>
    </row>
    <row r="3" spans="1:625" x14ac:dyDescent="0.25">
      <c r="A3" s="1" t="s">
        <v>0</v>
      </c>
      <c r="B3" s="7">
        <f>AVERAGE(B5:B17)</f>
        <v>6348.7692307692305</v>
      </c>
      <c r="C3" s="7">
        <f t="shared" ref="C3:BN3" si="0">AVERAGE(C5:C17)</f>
        <v>6673.6923076923076</v>
      </c>
      <c r="D3" s="7">
        <f t="shared" si="0"/>
        <v>6947.2307692307695</v>
      </c>
      <c r="E3" s="7">
        <f t="shared" si="0"/>
        <v>7187.2307692307695</v>
      </c>
      <c r="F3" s="7">
        <f t="shared" si="0"/>
        <v>7385.6923076923076</v>
      </c>
      <c r="G3" s="7">
        <f t="shared" si="0"/>
        <v>7566.3076923076924</v>
      </c>
      <c r="H3" s="7">
        <f t="shared" si="0"/>
        <v>7729.4615384615381</v>
      </c>
      <c r="I3" s="7">
        <f t="shared" si="0"/>
        <v>7867.1538461538457</v>
      </c>
      <c r="J3" s="7">
        <f t="shared" si="0"/>
        <v>7974.3076923076924</v>
      </c>
      <c r="K3" s="7">
        <f t="shared" si="0"/>
        <v>8076.7692307692305</v>
      </c>
      <c r="L3" s="7">
        <f t="shared" si="0"/>
        <v>8160.4615384615381</v>
      </c>
      <c r="M3" s="7">
        <f t="shared" si="0"/>
        <v>8217.538461538461</v>
      </c>
      <c r="N3" s="7">
        <f t="shared" si="0"/>
        <v>8293.538461538461</v>
      </c>
      <c r="O3" s="7">
        <f t="shared" si="0"/>
        <v>8354.3076923076915</v>
      </c>
      <c r="P3" s="7">
        <f t="shared" si="0"/>
        <v>8398</v>
      </c>
      <c r="Q3" s="7">
        <f t="shared" si="0"/>
        <v>8448.7692307692305</v>
      </c>
      <c r="R3" s="7">
        <f t="shared" si="0"/>
        <v>8470.1538461538457</v>
      </c>
      <c r="S3" s="7">
        <f t="shared" si="0"/>
        <v>8515</v>
      </c>
      <c r="T3" s="7">
        <f t="shared" si="0"/>
        <v>8522.3076923076915</v>
      </c>
      <c r="U3" s="7">
        <f t="shared" si="0"/>
        <v>8538.6923076923085</v>
      </c>
      <c r="V3" s="7">
        <f t="shared" si="0"/>
        <v>8548.6923076923085</v>
      </c>
      <c r="W3" s="7">
        <f t="shared" si="0"/>
        <v>8562.461538461539</v>
      </c>
      <c r="X3" s="7">
        <f t="shared" si="0"/>
        <v>8550.3076923076915</v>
      </c>
      <c r="Y3" s="7">
        <f t="shared" si="0"/>
        <v>8553.461538461539</v>
      </c>
      <c r="Z3" s="7">
        <f t="shared" si="0"/>
        <v>8548.6923076923085</v>
      </c>
      <c r="AA3" s="7">
        <f t="shared" si="0"/>
        <v>8556.461538461539</v>
      </c>
      <c r="AB3" s="7">
        <f t="shared" si="0"/>
        <v>6348.7692307692305</v>
      </c>
      <c r="AC3" s="7">
        <f t="shared" si="0"/>
        <v>6643.4615384615381</v>
      </c>
      <c r="AD3" s="7">
        <f t="shared" si="0"/>
        <v>6896.1538461538457</v>
      </c>
      <c r="AE3" s="7">
        <f t="shared" si="0"/>
        <v>7121.0769230769229</v>
      </c>
      <c r="AF3" s="7">
        <f t="shared" si="0"/>
        <v>7301</v>
      </c>
      <c r="AG3" s="7">
        <f t="shared" si="0"/>
        <v>7471.3846153846152</v>
      </c>
      <c r="AH3" s="7">
        <f t="shared" si="0"/>
        <v>7625.6923076923076</v>
      </c>
      <c r="AI3" s="7">
        <f t="shared" si="0"/>
        <v>7754.6923076923076</v>
      </c>
      <c r="AJ3" s="7">
        <f t="shared" si="0"/>
        <v>7856.3846153846152</v>
      </c>
      <c r="AK3" s="7">
        <f t="shared" si="0"/>
        <v>7957.2307692307695</v>
      </c>
      <c r="AL3" s="7">
        <f t="shared" si="0"/>
        <v>8038.9230769230771</v>
      </c>
      <c r="AM3" s="7">
        <f t="shared" si="0"/>
        <v>8097.6153846153848</v>
      </c>
      <c r="AN3" s="7">
        <f t="shared" si="0"/>
        <v>8167.6153846153848</v>
      </c>
      <c r="AO3" s="7">
        <f t="shared" si="0"/>
        <v>8230.1538461538457</v>
      </c>
      <c r="AP3" s="7">
        <f t="shared" si="0"/>
        <v>8277.0769230769238</v>
      </c>
      <c r="AQ3" s="7">
        <f t="shared" si="0"/>
        <v>8331.6153846153848</v>
      </c>
      <c r="AR3" s="7">
        <f t="shared" si="0"/>
        <v>8354</v>
      </c>
      <c r="AS3" s="7">
        <f t="shared" si="0"/>
        <v>8391.6153846153848</v>
      </c>
      <c r="AT3" s="7">
        <f t="shared" si="0"/>
        <v>8406.7692307692305</v>
      </c>
      <c r="AU3" s="7">
        <f t="shared" si="0"/>
        <v>8424.6923076923085</v>
      </c>
      <c r="AV3" s="7">
        <f t="shared" si="0"/>
        <v>8442.3846153846152</v>
      </c>
      <c r="AW3" s="7">
        <f t="shared" si="0"/>
        <v>8457.538461538461</v>
      </c>
      <c r="AX3" s="7">
        <f t="shared" si="0"/>
        <v>8455.6923076923085</v>
      </c>
      <c r="AY3" s="7">
        <f t="shared" si="0"/>
        <v>8470.2307692307695</v>
      </c>
      <c r="AZ3" s="7">
        <f t="shared" si="0"/>
        <v>8468.8461538461543</v>
      </c>
      <c r="BA3" s="7">
        <f t="shared" si="0"/>
        <v>8475.461538461539</v>
      </c>
      <c r="BB3" s="7">
        <f t="shared" si="0"/>
        <v>6348.7692307692305</v>
      </c>
      <c r="BC3" s="7">
        <f t="shared" si="0"/>
        <v>6582.9230769230771</v>
      </c>
      <c r="BD3" s="7">
        <f t="shared" si="0"/>
        <v>6789.9230769230771</v>
      </c>
      <c r="BE3" s="7">
        <f t="shared" si="0"/>
        <v>6981.0769230769229</v>
      </c>
      <c r="BF3" s="7">
        <f t="shared" si="0"/>
        <v>7131.0769230769229</v>
      </c>
      <c r="BG3" s="7">
        <f t="shared" si="0"/>
        <v>7276.7692307692305</v>
      </c>
      <c r="BH3" s="7">
        <f t="shared" si="0"/>
        <v>7415.5384615384619</v>
      </c>
      <c r="BI3" s="7">
        <f t="shared" si="0"/>
        <v>7526.3846153846152</v>
      </c>
      <c r="BJ3" s="7">
        <f t="shared" si="0"/>
        <v>7619.4615384615381</v>
      </c>
      <c r="BK3" s="7">
        <f t="shared" si="0"/>
        <v>7718.2307692307695</v>
      </c>
      <c r="BL3" s="7">
        <f t="shared" si="0"/>
        <v>7799.9230769230771</v>
      </c>
      <c r="BM3" s="7">
        <f t="shared" si="0"/>
        <v>7856.8461538461543</v>
      </c>
      <c r="BN3" s="7">
        <f t="shared" si="0"/>
        <v>7924.5384615384619</v>
      </c>
      <c r="BO3" s="7">
        <f t="shared" ref="BO3:CA3" si="1">AVERAGE(BO5:BO17)</f>
        <v>7988.7692307692305</v>
      </c>
      <c r="BP3" s="7">
        <f t="shared" si="1"/>
        <v>8033.9230769230771</v>
      </c>
      <c r="BQ3" s="7">
        <f t="shared" si="1"/>
        <v>8088.4615384615381</v>
      </c>
      <c r="BR3" s="7">
        <f t="shared" si="1"/>
        <v>8111.5384615384619</v>
      </c>
      <c r="BS3" s="7">
        <f t="shared" si="1"/>
        <v>8157.6923076923076</v>
      </c>
      <c r="BT3" s="7">
        <f t="shared" si="1"/>
        <v>8181.7692307692305</v>
      </c>
      <c r="BU3" s="7">
        <f t="shared" si="1"/>
        <v>8199.6153846153848</v>
      </c>
      <c r="BV3" s="7">
        <f t="shared" si="1"/>
        <v>8222.6153846153848</v>
      </c>
      <c r="BW3" s="7">
        <f t="shared" si="1"/>
        <v>8242.6923076923085</v>
      </c>
      <c r="BX3" s="7">
        <f t="shared" si="1"/>
        <v>8250.6923076923085</v>
      </c>
      <c r="BY3" s="7">
        <f t="shared" si="1"/>
        <v>8268.6923076923085</v>
      </c>
      <c r="BZ3" s="7">
        <f t="shared" si="1"/>
        <v>8276.0769230769238</v>
      </c>
      <c r="CA3" s="7">
        <f t="shared" si="1"/>
        <v>8287.0769230769238</v>
      </c>
      <c r="CB3" s="7">
        <f t="shared" ref="CB3:EM3" si="2">AVERAGE(CB5:CB17)</f>
        <v>704.30769230769226</v>
      </c>
      <c r="CC3" s="7">
        <f t="shared" si="2"/>
        <v>859.23076923076928</v>
      </c>
      <c r="CD3" s="7">
        <f t="shared" si="2"/>
        <v>1025.1538461538462</v>
      </c>
      <c r="CE3" s="7">
        <f t="shared" si="2"/>
        <v>1188.3076923076924</v>
      </c>
      <c r="CF3" s="7">
        <f t="shared" si="2"/>
        <v>1359.9230769230769</v>
      </c>
      <c r="CG3" s="7">
        <f t="shared" si="2"/>
        <v>1521.8461538461538</v>
      </c>
      <c r="CH3" s="7">
        <f t="shared" si="2"/>
        <v>1689.4615384615386</v>
      </c>
      <c r="CI3" s="7">
        <f t="shared" si="2"/>
        <v>1827.4615384615386</v>
      </c>
      <c r="CJ3" s="7">
        <f t="shared" si="2"/>
        <v>1976.6153846153845</v>
      </c>
      <c r="CK3" s="7">
        <f t="shared" si="2"/>
        <v>2119.7692307692309</v>
      </c>
      <c r="CL3" s="7">
        <f t="shared" si="2"/>
        <v>2263</v>
      </c>
      <c r="CM3" s="7">
        <f t="shared" si="2"/>
        <v>2406.3846153846152</v>
      </c>
      <c r="CN3" s="7">
        <f t="shared" si="2"/>
        <v>2524.1538461538462</v>
      </c>
      <c r="CO3" s="7">
        <f t="shared" si="2"/>
        <v>2641.3846153846152</v>
      </c>
      <c r="CP3" s="7">
        <f t="shared" si="2"/>
        <v>2757.0769230769229</v>
      </c>
      <c r="CQ3" s="7">
        <f t="shared" si="2"/>
        <v>2863.0769230769229</v>
      </c>
      <c r="CR3" s="7">
        <f t="shared" si="2"/>
        <v>2964.4615384615386</v>
      </c>
      <c r="CS3" s="7">
        <f t="shared" si="2"/>
        <v>3045.4615384615386</v>
      </c>
      <c r="CT3" s="7">
        <f t="shared" si="2"/>
        <v>3139.1538461538462</v>
      </c>
      <c r="CU3" s="7">
        <f t="shared" si="2"/>
        <v>3215.3846153846152</v>
      </c>
      <c r="CV3" s="7">
        <f t="shared" si="2"/>
        <v>3302.6923076923076</v>
      </c>
      <c r="CW3" s="7">
        <f t="shared" si="2"/>
        <v>3360.1538461538462</v>
      </c>
      <c r="CX3" s="7">
        <f t="shared" si="2"/>
        <v>3422.3076923076924</v>
      </c>
      <c r="CY3" s="7">
        <f t="shared" si="2"/>
        <v>3490.7692307692309</v>
      </c>
      <c r="CZ3" s="7">
        <f t="shared" si="2"/>
        <v>3544.8461538461538</v>
      </c>
      <c r="DA3" s="7">
        <f t="shared" si="2"/>
        <v>3587.5384615384614</v>
      </c>
      <c r="DB3" s="7">
        <f t="shared" si="2"/>
        <v>704.30769230769226</v>
      </c>
      <c r="DC3" s="7">
        <f t="shared" si="2"/>
        <v>849.53846153846155</v>
      </c>
      <c r="DD3" s="7">
        <f t="shared" si="2"/>
        <v>1002.4615384615385</v>
      </c>
      <c r="DE3" s="7">
        <f t="shared" si="2"/>
        <v>1152.9230769230769</v>
      </c>
      <c r="DF3" s="7">
        <f t="shared" si="2"/>
        <v>1310.8461538461538</v>
      </c>
      <c r="DG3" s="7">
        <f t="shared" si="2"/>
        <v>1457.0769230769231</v>
      </c>
      <c r="DH3" s="7">
        <f t="shared" si="2"/>
        <v>1610.5384615384614</v>
      </c>
      <c r="DI3" s="7">
        <f t="shared" si="2"/>
        <v>1735.6153846153845</v>
      </c>
      <c r="DJ3" s="7">
        <f t="shared" si="2"/>
        <v>1872.0769230769231</v>
      </c>
      <c r="DK3" s="7">
        <f t="shared" si="2"/>
        <v>2001.6153846153845</v>
      </c>
      <c r="DL3" s="7">
        <f t="shared" si="2"/>
        <v>2132.8461538461538</v>
      </c>
      <c r="DM3" s="7">
        <f t="shared" si="2"/>
        <v>2264.6923076923076</v>
      </c>
      <c r="DN3" s="7">
        <f t="shared" si="2"/>
        <v>2375.2307692307691</v>
      </c>
      <c r="DO3" s="7">
        <f t="shared" si="2"/>
        <v>2482.3846153846152</v>
      </c>
      <c r="DP3" s="7">
        <f t="shared" si="2"/>
        <v>2585.6153846153848</v>
      </c>
      <c r="DQ3" s="7">
        <f t="shared" si="2"/>
        <v>2680.0769230769229</v>
      </c>
      <c r="DR3" s="7">
        <f t="shared" si="2"/>
        <v>2776.6923076923076</v>
      </c>
      <c r="DS3" s="7">
        <f t="shared" si="2"/>
        <v>2853.8461538461538</v>
      </c>
      <c r="DT3" s="7">
        <f t="shared" si="2"/>
        <v>2938.5384615384614</v>
      </c>
      <c r="DU3" s="7">
        <f t="shared" si="2"/>
        <v>3009.1538461538462</v>
      </c>
      <c r="DV3" s="7">
        <f t="shared" si="2"/>
        <v>3087</v>
      </c>
      <c r="DW3" s="7">
        <f t="shared" si="2"/>
        <v>3141.3846153846152</v>
      </c>
      <c r="DX3" s="7">
        <f t="shared" si="2"/>
        <v>3197.3076923076924</v>
      </c>
      <c r="DY3" s="7">
        <f t="shared" si="2"/>
        <v>3256.4615384615386</v>
      </c>
      <c r="DZ3" s="7">
        <f t="shared" si="2"/>
        <v>3307.1538461538462</v>
      </c>
      <c r="EA3" s="7">
        <f t="shared" si="2"/>
        <v>3348.5384615384614</v>
      </c>
      <c r="EB3" s="7">
        <f t="shared" si="2"/>
        <v>704.30769230769226</v>
      </c>
      <c r="EC3" s="7">
        <f t="shared" si="2"/>
        <v>823.69230769230774</v>
      </c>
      <c r="ED3" s="7">
        <f t="shared" si="2"/>
        <v>948.92307692307691</v>
      </c>
      <c r="EE3" s="7">
        <f t="shared" si="2"/>
        <v>1069.7692307692307</v>
      </c>
      <c r="EF3" s="7">
        <f t="shared" si="2"/>
        <v>1196.7692307692307</v>
      </c>
      <c r="EG3" s="7">
        <f t="shared" si="2"/>
        <v>1313.8461538461538</v>
      </c>
      <c r="EH3" s="7">
        <f t="shared" si="2"/>
        <v>1436.2307692307693</v>
      </c>
      <c r="EI3" s="7">
        <f t="shared" si="2"/>
        <v>1535.4615384615386</v>
      </c>
      <c r="EJ3" s="7">
        <f t="shared" si="2"/>
        <v>1645.3076923076924</v>
      </c>
      <c r="EK3" s="7">
        <f t="shared" si="2"/>
        <v>1745.6923076923076</v>
      </c>
      <c r="EL3" s="7">
        <f t="shared" si="2"/>
        <v>1849.4615384615386</v>
      </c>
      <c r="EM3" s="7">
        <f t="shared" si="2"/>
        <v>1955.7692307692307</v>
      </c>
      <c r="EN3" s="7">
        <f t="shared" ref="EN3:FA3" si="3">AVERAGE(EN5:EN17)</f>
        <v>2043.6153846153845</v>
      </c>
      <c r="EO3" s="7">
        <f t="shared" si="3"/>
        <v>2129.9230769230771</v>
      </c>
      <c r="EP3" s="7">
        <f t="shared" si="3"/>
        <v>2217.3846153846152</v>
      </c>
      <c r="EQ3" s="7">
        <f t="shared" si="3"/>
        <v>2295.4615384615386</v>
      </c>
      <c r="ER3" s="7">
        <f t="shared" si="3"/>
        <v>2371.2307692307691</v>
      </c>
      <c r="ES3" s="7">
        <f t="shared" si="3"/>
        <v>2435.3846153846152</v>
      </c>
      <c r="ET3" s="7">
        <f t="shared" si="3"/>
        <v>2505.3846153846152</v>
      </c>
      <c r="EU3" s="7">
        <f t="shared" si="3"/>
        <v>2566.8461538461538</v>
      </c>
      <c r="EV3" s="7">
        <f t="shared" si="3"/>
        <v>2630.4615384615386</v>
      </c>
      <c r="EW3" s="7">
        <f t="shared" si="3"/>
        <v>2680.6923076923076</v>
      </c>
      <c r="EX3" s="7">
        <f t="shared" si="3"/>
        <v>2726.5384615384614</v>
      </c>
      <c r="EY3" s="7">
        <f t="shared" si="3"/>
        <v>2782</v>
      </c>
      <c r="EZ3" s="7">
        <f t="shared" si="3"/>
        <v>2822.4615384615386</v>
      </c>
      <c r="FA3" s="7">
        <f t="shared" si="3"/>
        <v>2861.3076923076924</v>
      </c>
      <c r="FB3" s="7">
        <f t="shared" ref="FB3:HM3" si="4">AVERAGE(FB5:FB17)</f>
        <v>70.84615384615384</v>
      </c>
      <c r="FC3" s="7">
        <f t="shared" si="4"/>
        <v>79.384615384615387</v>
      </c>
      <c r="FD3" s="7">
        <f t="shared" si="4"/>
        <v>90.07692307692308</v>
      </c>
      <c r="FE3" s="7">
        <f t="shared" si="4"/>
        <v>102.84615384615384</v>
      </c>
      <c r="FF3" s="7">
        <f t="shared" si="4"/>
        <v>115.61538461538461</v>
      </c>
      <c r="FG3" s="7">
        <f t="shared" si="4"/>
        <v>131.38461538461539</v>
      </c>
      <c r="FH3" s="7">
        <f t="shared" si="4"/>
        <v>146.30769230769232</v>
      </c>
      <c r="FI3" s="7">
        <f t="shared" si="4"/>
        <v>165.30769230769232</v>
      </c>
      <c r="FJ3" s="7">
        <f t="shared" si="4"/>
        <v>186.30769230769232</v>
      </c>
      <c r="FK3" s="7">
        <f t="shared" si="4"/>
        <v>204.69230769230768</v>
      </c>
      <c r="FL3" s="7">
        <f t="shared" si="4"/>
        <v>222.15384615384616</v>
      </c>
      <c r="FM3" s="7">
        <f t="shared" si="4"/>
        <v>239.92307692307693</v>
      </c>
      <c r="FN3" s="7">
        <f t="shared" si="4"/>
        <v>261.23076923076923</v>
      </c>
      <c r="FO3" s="7">
        <f t="shared" si="4"/>
        <v>281.30769230769232</v>
      </c>
      <c r="FP3" s="7">
        <f t="shared" si="4"/>
        <v>297.30769230769232</v>
      </c>
      <c r="FQ3" s="7">
        <f t="shared" si="4"/>
        <v>315.07692307692309</v>
      </c>
      <c r="FR3" s="7">
        <f t="shared" si="4"/>
        <v>335.15384615384613</v>
      </c>
      <c r="FS3" s="7">
        <f t="shared" si="4"/>
        <v>353.61538461538464</v>
      </c>
      <c r="FT3" s="7">
        <f t="shared" si="4"/>
        <v>372.76923076923077</v>
      </c>
      <c r="FU3" s="7">
        <f t="shared" si="4"/>
        <v>386.53846153846155</v>
      </c>
      <c r="FV3" s="7">
        <f t="shared" si="4"/>
        <v>402.46153846153845</v>
      </c>
      <c r="FW3" s="7">
        <f t="shared" si="4"/>
        <v>420</v>
      </c>
      <c r="FX3" s="7">
        <f t="shared" si="4"/>
        <v>432.38461538461536</v>
      </c>
      <c r="FY3" s="7">
        <f t="shared" si="4"/>
        <v>444.84615384615387</v>
      </c>
      <c r="FZ3" s="7">
        <f t="shared" si="4"/>
        <v>459.15384615384613</v>
      </c>
      <c r="GA3" s="7">
        <f t="shared" si="4"/>
        <v>473</v>
      </c>
      <c r="GB3" s="7">
        <f t="shared" si="4"/>
        <v>70.84615384615384</v>
      </c>
      <c r="GC3" s="7">
        <f t="shared" si="4"/>
        <v>78.307692307692307</v>
      </c>
      <c r="GD3" s="7">
        <f t="shared" si="4"/>
        <v>87.692307692307693</v>
      </c>
      <c r="GE3" s="7">
        <f t="shared" si="4"/>
        <v>98.615384615384613</v>
      </c>
      <c r="GF3" s="7">
        <f t="shared" si="4"/>
        <v>110.15384615384616</v>
      </c>
      <c r="GG3" s="7">
        <f t="shared" si="4"/>
        <v>124.30769230769231</v>
      </c>
      <c r="GH3" s="7">
        <f t="shared" si="4"/>
        <v>137.61538461538461</v>
      </c>
      <c r="GI3" s="7">
        <f t="shared" si="4"/>
        <v>153.84615384615384</v>
      </c>
      <c r="GJ3" s="7">
        <f t="shared" si="4"/>
        <v>172.61538461538461</v>
      </c>
      <c r="GK3" s="7">
        <f t="shared" si="4"/>
        <v>189.69230769230768</v>
      </c>
      <c r="GL3" s="7">
        <f t="shared" si="4"/>
        <v>204.69230769230768</v>
      </c>
      <c r="GM3" s="7">
        <f t="shared" si="4"/>
        <v>220.30769230769232</v>
      </c>
      <c r="GN3" s="7">
        <f t="shared" si="4"/>
        <v>239.15384615384616</v>
      </c>
      <c r="GO3" s="7">
        <f t="shared" si="4"/>
        <v>256.53846153846155</v>
      </c>
      <c r="GP3" s="7">
        <f t="shared" si="4"/>
        <v>271.30769230769232</v>
      </c>
      <c r="GQ3" s="7">
        <f t="shared" si="4"/>
        <v>287.23076923076923</v>
      </c>
      <c r="GR3" s="7">
        <f t="shared" si="4"/>
        <v>303</v>
      </c>
      <c r="GS3" s="7">
        <f t="shared" si="4"/>
        <v>318.23076923076923</v>
      </c>
      <c r="GT3" s="7">
        <f t="shared" si="4"/>
        <v>335.53846153846155</v>
      </c>
      <c r="GU3" s="7">
        <f t="shared" si="4"/>
        <v>347.76923076923077</v>
      </c>
      <c r="GV3" s="7">
        <f t="shared" si="4"/>
        <v>362.61538461538464</v>
      </c>
      <c r="GW3" s="7">
        <f t="shared" si="4"/>
        <v>377.15384615384613</v>
      </c>
      <c r="GX3" s="7">
        <f t="shared" si="4"/>
        <v>388.84615384615387</v>
      </c>
      <c r="GY3" s="7">
        <f t="shared" si="4"/>
        <v>398.38461538461536</v>
      </c>
      <c r="GZ3" s="7">
        <f t="shared" si="4"/>
        <v>409.61538461538464</v>
      </c>
      <c r="HA3" s="7">
        <f t="shared" si="4"/>
        <v>421.84615384615387</v>
      </c>
      <c r="HB3" s="7">
        <f t="shared" si="4"/>
        <v>70.84615384615384</v>
      </c>
      <c r="HC3" s="7">
        <f t="shared" si="4"/>
        <v>76.769230769230774</v>
      </c>
      <c r="HD3" s="7">
        <f t="shared" si="4"/>
        <v>83.84615384615384</v>
      </c>
      <c r="HE3" s="7">
        <f t="shared" si="4"/>
        <v>91.769230769230774</v>
      </c>
      <c r="HF3" s="7">
        <f t="shared" si="4"/>
        <v>98.92307692307692</v>
      </c>
      <c r="HG3" s="7">
        <f t="shared" si="4"/>
        <v>109</v>
      </c>
      <c r="HH3" s="7">
        <f t="shared" si="4"/>
        <v>118.61538461538461</v>
      </c>
      <c r="HI3" s="7">
        <f t="shared" si="4"/>
        <v>130.46153846153845</v>
      </c>
      <c r="HJ3" s="7">
        <f t="shared" si="4"/>
        <v>143.07692307692307</v>
      </c>
      <c r="HK3" s="7">
        <f t="shared" si="4"/>
        <v>154.30769230769232</v>
      </c>
      <c r="HL3" s="7">
        <f t="shared" si="4"/>
        <v>164.46153846153845</v>
      </c>
      <c r="HM3" s="7">
        <f t="shared" si="4"/>
        <v>176.92307692307693</v>
      </c>
      <c r="HN3" s="7">
        <f t="shared" ref="HN3:JY3" si="5">AVERAGE(HN5:HN17)</f>
        <v>189.61538461538461</v>
      </c>
      <c r="HO3" s="7">
        <f t="shared" si="5"/>
        <v>201.46153846153845</v>
      </c>
      <c r="HP3" s="7">
        <f t="shared" si="5"/>
        <v>211.07692307692307</v>
      </c>
      <c r="HQ3" s="7">
        <f t="shared" si="5"/>
        <v>221.23076923076923</v>
      </c>
      <c r="HR3" s="7">
        <f t="shared" si="5"/>
        <v>233.92307692307693</v>
      </c>
      <c r="HS3" s="7">
        <f t="shared" si="5"/>
        <v>242.69230769230768</v>
      </c>
      <c r="HT3" s="7">
        <f t="shared" si="5"/>
        <v>254.23076923076923</v>
      </c>
      <c r="HU3" s="7">
        <f t="shared" si="5"/>
        <v>263.76923076923077</v>
      </c>
      <c r="HV3" s="7">
        <f t="shared" si="5"/>
        <v>273.84615384615387</v>
      </c>
      <c r="HW3" s="7">
        <f t="shared" si="5"/>
        <v>282.46153846153845</v>
      </c>
      <c r="HX3" s="7">
        <f t="shared" si="5"/>
        <v>291</v>
      </c>
      <c r="HY3" s="7">
        <f t="shared" si="5"/>
        <v>295.30769230769232</v>
      </c>
      <c r="HZ3" s="7">
        <f t="shared" si="5"/>
        <v>305.53846153846155</v>
      </c>
      <c r="IA3" s="7">
        <f t="shared" si="5"/>
        <v>313.69230769230768</v>
      </c>
      <c r="IB3" s="7">
        <f t="shared" si="5"/>
        <v>6.2307692307692308</v>
      </c>
      <c r="IC3" s="7">
        <f t="shared" si="5"/>
        <v>4.6923076923076925</v>
      </c>
      <c r="ID3" s="7">
        <f t="shared" si="5"/>
        <v>4.7692307692307692</v>
      </c>
      <c r="IE3" s="7">
        <f t="shared" si="5"/>
        <v>5.1538461538461542</v>
      </c>
      <c r="IF3" s="7">
        <f t="shared" si="5"/>
        <v>5.0769230769230766</v>
      </c>
      <c r="IG3" s="7">
        <f t="shared" si="5"/>
        <v>5.384615384615385</v>
      </c>
      <c r="IH3" s="7">
        <f t="shared" si="5"/>
        <v>6.6923076923076925</v>
      </c>
      <c r="II3" s="7">
        <f t="shared" si="5"/>
        <v>8</v>
      </c>
      <c r="IJ3" s="7">
        <f t="shared" si="5"/>
        <v>8.5384615384615383</v>
      </c>
      <c r="IK3" s="7">
        <f t="shared" si="5"/>
        <v>9.2307692307692299</v>
      </c>
      <c r="IL3" s="7">
        <f t="shared" si="5"/>
        <v>10.384615384615385</v>
      </c>
      <c r="IM3" s="7">
        <f t="shared" si="5"/>
        <v>10.461538461538462</v>
      </c>
      <c r="IN3" s="7">
        <f t="shared" si="5"/>
        <v>11.615384615384615</v>
      </c>
      <c r="IO3" s="7">
        <f t="shared" si="5"/>
        <v>12.76923076923077</v>
      </c>
      <c r="IP3" s="7">
        <f t="shared" si="5"/>
        <v>13.384615384615385</v>
      </c>
      <c r="IQ3" s="7">
        <f t="shared" si="5"/>
        <v>15.23076923076923</v>
      </c>
      <c r="IR3" s="7">
        <f t="shared" si="5"/>
        <v>15.153846153846153</v>
      </c>
      <c r="IS3" s="7">
        <f t="shared" si="5"/>
        <v>17.615384615384617</v>
      </c>
      <c r="IT3" s="7">
        <f t="shared" si="5"/>
        <v>16.923076923076923</v>
      </c>
      <c r="IU3" s="7">
        <f t="shared" si="5"/>
        <v>19.23076923076923</v>
      </c>
      <c r="IV3" s="7">
        <f t="shared" si="5"/>
        <v>18.384615384615383</v>
      </c>
      <c r="IW3" s="7">
        <f t="shared" si="5"/>
        <v>21.076923076923077</v>
      </c>
      <c r="IX3" s="7">
        <f t="shared" si="5"/>
        <v>23.692307692307693</v>
      </c>
      <c r="IY3" s="7">
        <f t="shared" si="5"/>
        <v>23.76923076923077</v>
      </c>
      <c r="IZ3" s="7">
        <f t="shared" si="5"/>
        <v>25.923076923076923</v>
      </c>
      <c r="JA3" s="7">
        <f t="shared" si="5"/>
        <v>26</v>
      </c>
      <c r="JB3" s="7">
        <f t="shared" si="5"/>
        <v>6.2307692307692308</v>
      </c>
      <c r="JC3" s="7">
        <f t="shared" si="5"/>
        <v>4.6923076923076925</v>
      </c>
      <c r="JD3" s="7">
        <f t="shared" si="5"/>
        <v>4.7692307692307692</v>
      </c>
      <c r="JE3" s="7">
        <f t="shared" si="5"/>
        <v>5</v>
      </c>
      <c r="JF3" s="7">
        <f t="shared" si="5"/>
        <v>5</v>
      </c>
      <c r="JG3" s="7">
        <f t="shared" si="5"/>
        <v>5.1538461538461542</v>
      </c>
      <c r="JH3" s="7">
        <f t="shared" si="5"/>
        <v>6.3076923076923075</v>
      </c>
      <c r="JI3" s="7">
        <f t="shared" si="5"/>
        <v>7.3076923076923075</v>
      </c>
      <c r="JJ3" s="7">
        <f t="shared" si="5"/>
        <v>8.1538461538461533</v>
      </c>
      <c r="JK3" s="7">
        <f t="shared" si="5"/>
        <v>8.5384615384615383</v>
      </c>
      <c r="JL3" s="7">
        <f t="shared" si="5"/>
        <v>9.3076923076923084</v>
      </c>
      <c r="JM3" s="7">
        <f t="shared" si="5"/>
        <v>9.3076923076923084</v>
      </c>
      <c r="JN3" s="7">
        <f t="shared" si="5"/>
        <v>10.461538461538462</v>
      </c>
      <c r="JO3" s="7">
        <f t="shared" si="5"/>
        <v>11.384615384615385</v>
      </c>
      <c r="JP3" s="7">
        <f t="shared" si="5"/>
        <v>12.076923076923077</v>
      </c>
      <c r="JQ3" s="7">
        <f t="shared" si="5"/>
        <v>14.153846153846153</v>
      </c>
      <c r="JR3" s="7">
        <f t="shared" si="5"/>
        <v>14</v>
      </c>
      <c r="JS3" s="7">
        <f t="shared" si="5"/>
        <v>15.76923076923077</v>
      </c>
      <c r="JT3" s="7">
        <f t="shared" si="5"/>
        <v>15.23076923076923</v>
      </c>
      <c r="JU3" s="7">
        <f t="shared" si="5"/>
        <v>17.23076923076923</v>
      </c>
      <c r="JV3" s="7">
        <f t="shared" si="5"/>
        <v>16.692307692307693</v>
      </c>
      <c r="JW3" s="7">
        <f t="shared" si="5"/>
        <v>19</v>
      </c>
      <c r="JX3" s="7">
        <f t="shared" si="5"/>
        <v>21.384615384615383</v>
      </c>
      <c r="JY3" s="7">
        <f t="shared" si="5"/>
        <v>21.307692307692307</v>
      </c>
      <c r="JZ3" s="7">
        <f t="shared" ref="JZ3:MK3" si="6">AVERAGE(JZ5:JZ17)</f>
        <v>23.307692307692307</v>
      </c>
      <c r="KA3" s="7">
        <f t="shared" si="6"/>
        <v>22.692307692307693</v>
      </c>
      <c r="KB3" s="7">
        <f t="shared" si="6"/>
        <v>6.2307692307692308</v>
      </c>
      <c r="KC3" s="7">
        <f t="shared" si="6"/>
        <v>4.6923076923076925</v>
      </c>
      <c r="KD3" s="7">
        <f t="shared" si="6"/>
        <v>4.7692307692307692</v>
      </c>
      <c r="KE3" s="7">
        <f t="shared" si="6"/>
        <v>4.7692307692307692</v>
      </c>
      <c r="KF3" s="7">
        <f t="shared" si="6"/>
        <v>4.8461538461538458</v>
      </c>
      <c r="KG3" s="7">
        <f t="shared" si="6"/>
        <v>4.8461538461538458</v>
      </c>
      <c r="KH3" s="7">
        <f t="shared" si="6"/>
        <v>5.6923076923076925</v>
      </c>
      <c r="KI3" s="7">
        <f t="shared" si="6"/>
        <v>6.4615384615384617</v>
      </c>
      <c r="KJ3" s="7">
        <f t="shared" si="6"/>
        <v>6.9230769230769234</v>
      </c>
      <c r="KK3" s="7">
        <f t="shared" si="6"/>
        <v>7.4615384615384617</v>
      </c>
      <c r="KL3" s="7">
        <f t="shared" si="6"/>
        <v>7.615384615384615</v>
      </c>
      <c r="KM3" s="7">
        <f t="shared" si="6"/>
        <v>7.8461538461538458</v>
      </c>
      <c r="KN3" s="7">
        <f t="shared" si="6"/>
        <v>8.615384615384615</v>
      </c>
      <c r="KO3" s="7">
        <f t="shared" si="6"/>
        <v>9.1538461538461533</v>
      </c>
      <c r="KP3" s="7">
        <f t="shared" si="6"/>
        <v>10.076923076923077</v>
      </c>
      <c r="KQ3" s="7">
        <f t="shared" si="6"/>
        <v>11.615384615384615</v>
      </c>
      <c r="KR3" s="7">
        <f t="shared" si="6"/>
        <v>11.153846153846153</v>
      </c>
      <c r="KS3" s="7">
        <f t="shared" si="6"/>
        <v>12.384615384615385</v>
      </c>
      <c r="KT3" s="7">
        <f t="shared" si="6"/>
        <v>12.153846153846153</v>
      </c>
      <c r="KU3" s="7">
        <f t="shared" si="6"/>
        <v>12.615384615384615</v>
      </c>
      <c r="KV3" s="7">
        <f t="shared" si="6"/>
        <v>12.153846153846153</v>
      </c>
      <c r="KW3" s="7">
        <f t="shared" si="6"/>
        <v>14.615384615384615</v>
      </c>
      <c r="KX3" s="7">
        <f t="shared" si="6"/>
        <v>16.615384615384617</v>
      </c>
      <c r="KY3" s="7">
        <f t="shared" si="6"/>
        <v>16.53846153846154</v>
      </c>
      <c r="KZ3" s="7">
        <f t="shared" si="6"/>
        <v>17.692307692307693</v>
      </c>
      <c r="LA3" s="7">
        <f t="shared" si="6"/>
        <v>17.692307692307693</v>
      </c>
      <c r="LB3" s="7">
        <f t="shared" si="6"/>
        <v>1471.6923076923076</v>
      </c>
      <c r="LC3" s="7">
        <f t="shared" si="6"/>
        <v>1514</v>
      </c>
      <c r="LD3" s="7">
        <f t="shared" si="6"/>
        <v>1557.8461538461538</v>
      </c>
      <c r="LE3" s="7">
        <f t="shared" si="6"/>
        <v>1595.7692307692307</v>
      </c>
      <c r="LF3" s="7">
        <f t="shared" si="6"/>
        <v>1634.2307692307693</v>
      </c>
      <c r="LG3" s="7">
        <f t="shared" si="6"/>
        <v>1665.7692307692307</v>
      </c>
      <c r="LH3" s="7">
        <f t="shared" si="6"/>
        <v>1711.9230769230769</v>
      </c>
      <c r="LI3" s="7">
        <f t="shared" si="6"/>
        <v>1748.6923076923076</v>
      </c>
      <c r="LJ3" s="7">
        <f t="shared" si="6"/>
        <v>1777.3076923076924</v>
      </c>
      <c r="LK3" s="7">
        <f t="shared" si="6"/>
        <v>1812.5384615384614</v>
      </c>
      <c r="LL3" s="7">
        <f t="shared" si="6"/>
        <v>1849.0769230769231</v>
      </c>
      <c r="LM3" s="7">
        <f t="shared" si="6"/>
        <v>1876.6923076923076</v>
      </c>
      <c r="LN3" s="7">
        <f t="shared" si="6"/>
        <v>1911.4615384615386</v>
      </c>
      <c r="LO3" s="7">
        <f t="shared" si="6"/>
        <v>1945.9230769230769</v>
      </c>
      <c r="LP3" s="7">
        <f t="shared" si="6"/>
        <v>1982.7692307692307</v>
      </c>
      <c r="LQ3" s="7">
        <f t="shared" si="6"/>
        <v>2020.6923076923076</v>
      </c>
      <c r="LR3" s="7">
        <f t="shared" si="6"/>
        <v>2063.8461538461538</v>
      </c>
      <c r="LS3" s="7">
        <f t="shared" si="6"/>
        <v>2092.9230769230771</v>
      </c>
      <c r="LT3" s="7">
        <f t="shared" si="6"/>
        <v>2129.0769230769229</v>
      </c>
      <c r="LU3" s="7">
        <f t="shared" si="6"/>
        <v>2162</v>
      </c>
      <c r="LV3" s="7">
        <f t="shared" si="6"/>
        <v>2200.8461538461538</v>
      </c>
      <c r="LW3" s="7">
        <f t="shared" si="6"/>
        <v>2225.1538461538462</v>
      </c>
      <c r="LX3" s="7">
        <f t="shared" si="6"/>
        <v>2244.1538461538462</v>
      </c>
      <c r="LY3" s="7">
        <f t="shared" si="6"/>
        <v>2262.9230769230771</v>
      </c>
      <c r="LZ3" s="7">
        <f t="shared" si="6"/>
        <v>2290.5384615384614</v>
      </c>
      <c r="MA3" s="7">
        <f t="shared" si="6"/>
        <v>2310.3076923076924</v>
      </c>
      <c r="MB3" s="7">
        <f t="shared" si="6"/>
        <v>1471.6923076923076</v>
      </c>
      <c r="MC3" s="7">
        <f t="shared" si="6"/>
        <v>1514</v>
      </c>
      <c r="MD3" s="7">
        <f t="shared" si="6"/>
        <v>1557.3846153846155</v>
      </c>
      <c r="ME3" s="7">
        <f t="shared" si="6"/>
        <v>1594.5384615384614</v>
      </c>
      <c r="MF3" s="7">
        <f t="shared" si="6"/>
        <v>1631.8461538461538</v>
      </c>
      <c r="MG3" s="7">
        <f t="shared" si="6"/>
        <v>1662.1538461538462</v>
      </c>
      <c r="MH3" s="7">
        <f t="shared" si="6"/>
        <v>1707.5384615384614</v>
      </c>
      <c r="MI3" s="7">
        <f t="shared" si="6"/>
        <v>1742.3846153846155</v>
      </c>
      <c r="MJ3" s="7">
        <f t="shared" si="6"/>
        <v>1769.7692307692307</v>
      </c>
      <c r="MK3" s="7">
        <f t="shared" si="6"/>
        <v>1802.7692307692307</v>
      </c>
      <c r="ML3" s="7">
        <f t="shared" ref="ML3:OW3" si="7">AVERAGE(ML5:ML17)</f>
        <v>1838</v>
      </c>
      <c r="MM3" s="7">
        <f t="shared" si="7"/>
        <v>1863.7692307692307</v>
      </c>
      <c r="MN3" s="7">
        <f t="shared" si="7"/>
        <v>1897.3846153846155</v>
      </c>
      <c r="MO3" s="7">
        <f t="shared" si="7"/>
        <v>1930.6153846153845</v>
      </c>
      <c r="MP3" s="7">
        <f t="shared" si="7"/>
        <v>1965.1538461538462</v>
      </c>
      <c r="MQ3" s="7">
        <f t="shared" si="7"/>
        <v>2001.1538461538462</v>
      </c>
      <c r="MR3" s="7">
        <f t="shared" si="7"/>
        <v>2042.9230769230769</v>
      </c>
      <c r="MS3" s="7">
        <f t="shared" si="7"/>
        <v>2069.8461538461538</v>
      </c>
      <c r="MT3" s="7">
        <f t="shared" si="7"/>
        <v>2104.3076923076924</v>
      </c>
      <c r="MU3" s="7">
        <f t="shared" si="7"/>
        <v>2134.6153846153848</v>
      </c>
      <c r="MV3" s="7">
        <f t="shared" si="7"/>
        <v>2172.3846153846152</v>
      </c>
      <c r="MW3" s="7">
        <f t="shared" si="7"/>
        <v>2196.3846153846152</v>
      </c>
      <c r="MX3" s="7">
        <f t="shared" si="7"/>
        <v>2213.8461538461538</v>
      </c>
      <c r="MY3" s="7">
        <f t="shared" si="7"/>
        <v>2232</v>
      </c>
      <c r="MZ3" s="7">
        <f t="shared" si="7"/>
        <v>2259.9230769230771</v>
      </c>
      <c r="NA3" s="7">
        <f t="shared" si="7"/>
        <v>2278.7692307692309</v>
      </c>
      <c r="NB3" s="7">
        <f t="shared" si="7"/>
        <v>1471.6923076923076</v>
      </c>
      <c r="NC3" s="7">
        <f t="shared" si="7"/>
        <v>1514</v>
      </c>
      <c r="ND3" s="7">
        <f t="shared" si="7"/>
        <v>1556.8461538461538</v>
      </c>
      <c r="NE3" s="7">
        <f t="shared" si="7"/>
        <v>1593.0769230769231</v>
      </c>
      <c r="NF3" s="7">
        <f t="shared" si="7"/>
        <v>1628</v>
      </c>
      <c r="NG3" s="7">
        <f t="shared" si="7"/>
        <v>1654.8461538461538</v>
      </c>
      <c r="NH3" s="7">
        <f t="shared" si="7"/>
        <v>1696.3076923076924</v>
      </c>
      <c r="NI3" s="7">
        <f t="shared" si="7"/>
        <v>1728.6923076923076</v>
      </c>
      <c r="NJ3" s="7">
        <f t="shared" si="7"/>
        <v>1753.2307692307693</v>
      </c>
      <c r="NK3" s="7">
        <f t="shared" si="7"/>
        <v>1782</v>
      </c>
      <c r="NL3" s="7">
        <f t="shared" si="7"/>
        <v>1814.7692307692307</v>
      </c>
      <c r="NM3" s="7">
        <f t="shared" si="7"/>
        <v>1838.9230769230769</v>
      </c>
      <c r="NN3" s="7">
        <f t="shared" si="7"/>
        <v>1869.0769230769231</v>
      </c>
      <c r="NO3" s="7">
        <f t="shared" si="7"/>
        <v>1898.2307692307693</v>
      </c>
      <c r="NP3" s="7">
        <f t="shared" si="7"/>
        <v>1928.7692307692307</v>
      </c>
      <c r="NQ3" s="7">
        <f t="shared" si="7"/>
        <v>1963.9230769230769</v>
      </c>
      <c r="NR3" s="7">
        <f t="shared" si="7"/>
        <v>2000.9230769230769</v>
      </c>
      <c r="NS3" s="7">
        <f t="shared" si="7"/>
        <v>2025.6923076923076</v>
      </c>
      <c r="NT3" s="7">
        <f t="shared" si="7"/>
        <v>2058.2307692307691</v>
      </c>
      <c r="NU3" s="7">
        <f t="shared" si="7"/>
        <v>2087.0769230769229</v>
      </c>
      <c r="NV3" s="7">
        <f t="shared" si="7"/>
        <v>2123.1538461538462</v>
      </c>
      <c r="NW3" s="7">
        <f t="shared" si="7"/>
        <v>2145.2307692307691</v>
      </c>
      <c r="NX3" s="7">
        <f t="shared" si="7"/>
        <v>2157.7692307692309</v>
      </c>
      <c r="NY3" s="7">
        <f t="shared" si="7"/>
        <v>2175.7692307692309</v>
      </c>
      <c r="NZ3" s="7">
        <f t="shared" si="7"/>
        <v>2201.3076923076924</v>
      </c>
      <c r="OA3" s="7">
        <f t="shared" si="7"/>
        <v>2219.7692307692309</v>
      </c>
      <c r="OB3" s="7">
        <f t="shared" si="7"/>
        <v>2120.9230769230771</v>
      </c>
      <c r="OC3" s="7">
        <f t="shared" si="7"/>
        <v>2271.5384615384614</v>
      </c>
      <c r="OD3" s="7">
        <f t="shared" si="7"/>
        <v>2429.9230769230771</v>
      </c>
      <c r="OE3" s="7">
        <f t="shared" si="7"/>
        <v>2587.7692307692309</v>
      </c>
      <c r="OF3" s="7">
        <f t="shared" si="7"/>
        <v>2743.9230769230771</v>
      </c>
      <c r="OG3" s="7">
        <f t="shared" si="7"/>
        <v>2898.6923076923076</v>
      </c>
      <c r="OH3" s="7">
        <f t="shared" si="7"/>
        <v>3060.1538461538462</v>
      </c>
      <c r="OI3" s="7">
        <f t="shared" si="7"/>
        <v>3200.5384615384614</v>
      </c>
      <c r="OJ3" s="7">
        <f t="shared" si="7"/>
        <v>3352.7692307692309</v>
      </c>
      <c r="OK3" s="7">
        <f t="shared" si="7"/>
        <v>3501.5384615384614</v>
      </c>
      <c r="OL3" s="7">
        <f t="shared" si="7"/>
        <v>3633.0769230769229</v>
      </c>
      <c r="OM3" s="7">
        <f t="shared" si="7"/>
        <v>3775.0769230769229</v>
      </c>
      <c r="ON3" s="7">
        <f t="shared" si="7"/>
        <v>3890.6153846153848</v>
      </c>
      <c r="OO3" s="7">
        <f t="shared" si="7"/>
        <v>4012.3846153846152</v>
      </c>
      <c r="OP3" s="7">
        <f t="shared" si="7"/>
        <v>4127.7692307692305</v>
      </c>
      <c r="OQ3" s="7">
        <f t="shared" si="7"/>
        <v>4232.8461538461543</v>
      </c>
      <c r="OR3" s="7">
        <f t="shared" si="7"/>
        <v>4342.2307692307695</v>
      </c>
      <c r="OS3" s="7">
        <f t="shared" si="7"/>
        <v>4430.8461538461543</v>
      </c>
      <c r="OT3" s="7">
        <f t="shared" si="7"/>
        <v>4514.3076923076924</v>
      </c>
      <c r="OU3" s="7">
        <f t="shared" si="7"/>
        <v>4602</v>
      </c>
      <c r="OV3" s="7">
        <f t="shared" si="7"/>
        <v>4677.7692307692305</v>
      </c>
      <c r="OW3" s="7">
        <f t="shared" si="7"/>
        <v>4739.0769230769229</v>
      </c>
      <c r="OX3" s="7">
        <f t="shared" ref="OX3:RI3" si="8">AVERAGE(OX5:OX17)</f>
        <v>4793.6923076923076</v>
      </c>
      <c r="OY3" s="7">
        <f t="shared" si="8"/>
        <v>4847.7692307692305</v>
      </c>
      <c r="OZ3" s="7">
        <f t="shared" si="8"/>
        <v>4907.8461538461543</v>
      </c>
      <c r="PA3" s="7">
        <f t="shared" si="8"/>
        <v>4960.3846153846152</v>
      </c>
      <c r="PB3" s="7">
        <f t="shared" si="8"/>
        <v>2120.9230769230771</v>
      </c>
      <c r="PC3" s="7">
        <f t="shared" si="8"/>
        <v>2271.5384615384614</v>
      </c>
      <c r="PD3" s="7">
        <f t="shared" si="8"/>
        <v>2427.6923076923076</v>
      </c>
      <c r="PE3" s="7">
        <f t="shared" si="8"/>
        <v>2583.8461538461538</v>
      </c>
      <c r="PF3" s="7">
        <f t="shared" si="8"/>
        <v>2736.5384615384614</v>
      </c>
      <c r="PG3" s="7">
        <f t="shared" si="8"/>
        <v>2888.3846153846152</v>
      </c>
      <c r="PH3" s="7">
        <f t="shared" si="8"/>
        <v>3044.4615384615386</v>
      </c>
      <c r="PI3" s="7">
        <f t="shared" si="8"/>
        <v>3180.2307692307691</v>
      </c>
      <c r="PJ3" s="7">
        <f t="shared" si="8"/>
        <v>3327.9230769230771</v>
      </c>
      <c r="PK3" s="7">
        <f t="shared" si="8"/>
        <v>3472.5384615384614</v>
      </c>
      <c r="PL3" s="7">
        <f t="shared" si="8"/>
        <v>3599.5384615384614</v>
      </c>
      <c r="PM3" s="7">
        <f t="shared" si="8"/>
        <v>3737.1538461538462</v>
      </c>
      <c r="PN3" s="7">
        <f t="shared" si="8"/>
        <v>3848.2307692307691</v>
      </c>
      <c r="PO3" s="7">
        <f t="shared" si="8"/>
        <v>3964</v>
      </c>
      <c r="PP3" s="7">
        <f t="shared" si="8"/>
        <v>4074.9230769230771</v>
      </c>
      <c r="PQ3" s="7">
        <f t="shared" si="8"/>
        <v>4176.3076923076924</v>
      </c>
      <c r="PR3" s="7">
        <f t="shared" si="8"/>
        <v>4281.9230769230771</v>
      </c>
      <c r="PS3" s="7">
        <f t="shared" si="8"/>
        <v>4366.8461538461543</v>
      </c>
      <c r="PT3" s="7">
        <f t="shared" si="8"/>
        <v>4446.3076923076924</v>
      </c>
      <c r="PU3" s="7">
        <f t="shared" si="8"/>
        <v>4529.3846153846152</v>
      </c>
      <c r="PV3" s="7">
        <f t="shared" si="8"/>
        <v>4602.8461538461543</v>
      </c>
      <c r="PW3" s="7">
        <f t="shared" si="8"/>
        <v>4661.7692307692305</v>
      </c>
      <c r="PX3" s="7">
        <f t="shared" si="8"/>
        <v>4714.6153846153848</v>
      </c>
      <c r="PY3" s="7">
        <f t="shared" si="8"/>
        <v>4766</v>
      </c>
      <c r="PZ3" s="7">
        <f t="shared" si="8"/>
        <v>4822.5384615384619</v>
      </c>
      <c r="QA3" s="7">
        <f t="shared" si="8"/>
        <v>4874.7692307692305</v>
      </c>
      <c r="QB3" s="7">
        <f t="shared" si="8"/>
        <v>2120.9230769230771</v>
      </c>
      <c r="QC3" s="7">
        <f t="shared" si="8"/>
        <v>2271.5384615384614</v>
      </c>
      <c r="QD3" s="7">
        <f t="shared" si="8"/>
        <v>2425</v>
      </c>
      <c r="QE3" s="7">
        <f t="shared" si="8"/>
        <v>2576</v>
      </c>
      <c r="QF3" s="7">
        <f t="shared" si="8"/>
        <v>2723.5384615384614</v>
      </c>
      <c r="QG3" s="7">
        <f t="shared" si="8"/>
        <v>2867.7692307692309</v>
      </c>
      <c r="QH3" s="7">
        <f t="shared" si="8"/>
        <v>3015.7692307692309</v>
      </c>
      <c r="QI3" s="7">
        <f t="shared" si="8"/>
        <v>3142.3076923076924</v>
      </c>
      <c r="QJ3" s="7">
        <f t="shared" si="8"/>
        <v>3279.6153846153848</v>
      </c>
      <c r="QK3" s="7">
        <f t="shared" si="8"/>
        <v>3413.6923076923076</v>
      </c>
      <c r="QL3" s="7">
        <f t="shared" si="8"/>
        <v>3530.4615384615386</v>
      </c>
      <c r="QM3" s="7">
        <f t="shared" si="8"/>
        <v>3655.6153846153848</v>
      </c>
      <c r="QN3" s="7">
        <f t="shared" si="8"/>
        <v>3758.8461538461538</v>
      </c>
      <c r="QO3" s="7">
        <f t="shared" si="8"/>
        <v>3866.8461538461538</v>
      </c>
      <c r="QP3" s="7">
        <f t="shared" si="8"/>
        <v>3969.9230769230771</v>
      </c>
      <c r="QQ3" s="7">
        <f t="shared" si="8"/>
        <v>4062.6923076923076</v>
      </c>
      <c r="QR3" s="7">
        <f t="shared" si="8"/>
        <v>4161.5384615384619</v>
      </c>
      <c r="QS3" s="7">
        <f t="shared" si="8"/>
        <v>4240.0769230769229</v>
      </c>
      <c r="QT3" s="7">
        <f t="shared" si="8"/>
        <v>4311.9230769230771</v>
      </c>
      <c r="QU3" s="7">
        <f t="shared" si="8"/>
        <v>4385.3846153846152</v>
      </c>
      <c r="QV3" s="7">
        <f t="shared" si="8"/>
        <v>4450.6153846153848</v>
      </c>
      <c r="QW3" s="7">
        <f t="shared" si="8"/>
        <v>4505.0769230769229</v>
      </c>
      <c r="QX3" s="7">
        <f t="shared" si="8"/>
        <v>4553.3076923076924</v>
      </c>
      <c r="QY3" s="7">
        <f t="shared" si="8"/>
        <v>4599.4615384615381</v>
      </c>
      <c r="QZ3" s="7">
        <f t="shared" si="8"/>
        <v>4651.4615384615381</v>
      </c>
      <c r="RA3" s="7">
        <f t="shared" si="8"/>
        <v>4700.6923076923076</v>
      </c>
      <c r="RB3" s="7">
        <f t="shared" si="8"/>
        <v>7458.3076923076924</v>
      </c>
      <c r="RC3" s="7">
        <f t="shared" si="8"/>
        <v>7941.6153846153848</v>
      </c>
      <c r="RD3" s="7">
        <f t="shared" si="8"/>
        <v>8248.7692307692305</v>
      </c>
      <c r="RE3" s="7">
        <f t="shared" si="8"/>
        <v>8433.461538461539</v>
      </c>
      <c r="RF3" s="7">
        <f t="shared" si="8"/>
        <v>8561.6153846153848</v>
      </c>
      <c r="RG3" s="7">
        <f t="shared" si="8"/>
        <v>8633.9230769230762</v>
      </c>
      <c r="RH3" s="7">
        <f t="shared" si="8"/>
        <v>8686.0769230769238</v>
      </c>
      <c r="RI3" s="7">
        <f t="shared" si="8"/>
        <v>8715.8461538461543</v>
      </c>
      <c r="RJ3" s="7">
        <f t="shared" ref="RJ3:TU3" si="9">AVERAGE(RJ5:RJ17)</f>
        <v>8754.3846153846152</v>
      </c>
      <c r="RK3" s="7">
        <f t="shared" si="9"/>
        <v>8806.0769230769238</v>
      </c>
      <c r="RL3" s="7">
        <f t="shared" si="9"/>
        <v>8819.461538461539</v>
      </c>
      <c r="RM3" s="7">
        <f t="shared" si="9"/>
        <v>8857.538461538461</v>
      </c>
      <c r="RN3" s="7">
        <f t="shared" si="9"/>
        <v>8864.6923076923085</v>
      </c>
      <c r="RO3" s="7">
        <f t="shared" si="9"/>
        <v>8865</v>
      </c>
      <c r="RP3" s="7">
        <f t="shared" si="9"/>
        <v>8869.0769230769238</v>
      </c>
      <c r="RQ3" s="7">
        <f t="shared" si="9"/>
        <v>8859.8461538461543</v>
      </c>
      <c r="RR3" s="7">
        <f t="shared" si="9"/>
        <v>8854.9230769230762</v>
      </c>
      <c r="RS3" s="7">
        <f t="shared" si="9"/>
        <v>8859.3846153846152</v>
      </c>
      <c r="RT3" s="7">
        <f t="shared" si="9"/>
        <v>8853.3076923076915</v>
      </c>
      <c r="RU3" s="7">
        <f t="shared" si="9"/>
        <v>8853.9230769230762</v>
      </c>
      <c r="RV3" s="7">
        <f t="shared" si="9"/>
        <v>8872.461538461539</v>
      </c>
      <c r="RW3" s="7">
        <f t="shared" si="9"/>
        <v>8864.6153846153848</v>
      </c>
      <c r="RX3" s="7">
        <f t="shared" si="9"/>
        <v>8847.9230769230762</v>
      </c>
      <c r="RY3" s="7">
        <f t="shared" si="9"/>
        <v>8862.0769230769238</v>
      </c>
      <c r="RZ3" s="7">
        <f t="shared" si="9"/>
        <v>8869.6923076923085</v>
      </c>
      <c r="SA3" s="7">
        <f t="shared" si="9"/>
        <v>8877.1538461538457</v>
      </c>
      <c r="SB3" s="7">
        <f t="shared" si="9"/>
        <v>7458.3076923076924</v>
      </c>
      <c r="SC3" s="7">
        <f t="shared" si="9"/>
        <v>7896.7692307692305</v>
      </c>
      <c r="SD3" s="7">
        <f t="shared" si="9"/>
        <v>8189.3076923076924</v>
      </c>
      <c r="SE3" s="7">
        <f t="shared" si="9"/>
        <v>8377.0769230769238</v>
      </c>
      <c r="SF3" s="7">
        <f t="shared" si="9"/>
        <v>8509.6923076923085</v>
      </c>
      <c r="SG3" s="7">
        <f t="shared" si="9"/>
        <v>8591.3846153846152</v>
      </c>
      <c r="SH3" s="7">
        <f t="shared" si="9"/>
        <v>8646.7692307692305</v>
      </c>
      <c r="SI3" s="7">
        <f t="shared" si="9"/>
        <v>8691.3076923076915</v>
      </c>
      <c r="SJ3" s="7">
        <f t="shared" si="9"/>
        <v>8741.1538461538457</v>
      </c>
      <c r="SK3" s="7">
        <f t="shared" si="9"/>
        <v>8800.8461538461543</v>
      </c>
      <c r="SL3" s="7">
        <f t="shared" si="9"/>
        <v>8822.7692307692305</v>
      </c>
      <c r="SM3" s="7">
        <f t="shared" si="9"/>
        <v>8869.6153846153848</v>
      </c>
      <c r="SN3" s="7">
        <f t="shared" si="9"/>
        <v>8883.538461538461</v>
      </c>
      <c r="SO3" s="7">
        <f t="shared" si="9"/>
        <v>8896.8461538461543</v>
      </c>
      <c r="SP3" s="7">
        <f t="shared" si="9"/>
        <v>8905.2307692307695</v>
      </c>
      <c r="SQ3" s="7">
        <f t="shared" si="9"/>
        <v>8918.7692307692305</v>
      </c>
      <c r="SR3" s="7">
        <f t="shared" si="9"/>
        <v>8919.1538461538457</v>
      </c>
      <c r="SS3" s="7">
        <f t="shared" si="9"/>
        <v>8932.461538461539</v>
      </c>
      <c r="ST3" s="7">
        <f t="shared" si="9"/>
        <v>8930</v>
      </c>
      <c r="SU3" s="7">
        <f t="shared" si="9"/>
        <v>8941.7692307692305</v>
      </c>
      <c r="SV3" s="7">
        <f t="shared" si="9"/>
        <v>8962.1538461538457</v>
      </c>
      <c r="SW3" s="7">
        <f t="shared" si="9"/>
        <v>8962.461538461539</v>
      </c>
      <c r="SX3" s="7">
        <f t="shared" si="9"/>
        <v>8953.3076923076915</v>
      </c>
      <c r="SY3" s="7">
        <f t="shared" si="9"/>
        <v>8971.8461538461543</v>
      </c>
      <c r="SZ3" s="7">
        <f t="shared" si="9"/>
        <v>8984.9230769230762</v>
      </c>
      <c r="TA3" s="7">
        <f t="shared" si="9"/>
        <v>9005.3846153846152</v>
      </c>
      <c r="TB3" s="7">
        <f t="shared" si="9"/>
        <v>7458.3076923076924</v>
      </c>
      <c r="TC3" s="7">
        <f t="shared" si="9"/>
        <v>7808.9230769230771</v>
      </c>
      <c r="TD3" s="7">
        <f t="shared" si="9"/>
        <v>8065.5384615384619</v>
      </c>
      <c r="TE3" s="7">
        <f t="shared" si="9"/>
        <v>8253.9230769230762</v>
      </c>
      <c r="TF3" s="7">
        <f t="shared" si="9"/>
        <v>8391.7692307692305</v>
      </c>
      <c r="TG3" s="7">
        <f t="shared" si="9"/>
        <v>8488.8461538461543</v>
      </c>
      <c r="TH3" s="7">
        <f t="shared" si="9"/>
        <v>8573.8461538461543</v>
      </c>
      <c r="TI3" s="7">
        <f t="shared" si="9"/>
        <v>8638.6153846153848</v>
      </c>
      <c r="TJ3" s="7">
        <f t="shared" si="9"/>
        <v>8709.8461538461543</v>
      </c>
      <c r="TK3" s="7">
        <f t="shared" si="9"/>
        <v>8797.3846153846152</v>
      </c>
      <c r="TL3" s="7">
        <f t="shared" si="9"/>
        <v>8839.0769230769238</v>
      </c>
      <c r="TM3" s="7">
        <f t="shared" si="9"/>
        <v>8900.461538461539</v>
      </c>
      <c r="TN3" s="7">
        <f t="shared" si="9"/>
        <v>8940.2307692307695</v>
      </c>
      <c r="TO3" s="7">
        <f t="shared" si="9"/>
        <v>8977.0769230769238</v>
      </c>
      <c r="TP3" s="7">
        <f t="shared" si="9"/>
        <v>9003.6153846153848</v>
      </c>
      <c r="TQ3" s="7">
        <f t="shared" si="9"/>
        <v>9039.6153846153848</v>
      </c>
      <c r="TR3" s="7">
        <f t="shared" si="9"/>
        <v>9060.6153846153848</v>
      </c>
      <c r="TS3" s="7">
        <f t="shared" si="9"/>
        <v>9093</v>
      </c>
      <c r="TT3" s="7">
        <f t="shared" si="9"/>
        <v>9101.6153846153848</v>
      </c>
      <c r="TU3" s="7">
        <f t="shared" si="9"/>
        <v>9121.0769230769238</v>
      </c>
      <c r="TV3" s="7">
        <f t="shared" ref="TV3:WG3" si="10">AVERAGE(TV5:TV17)</f>
        <v>9150</v>
      </c>
      <c r="TW3" s="7">
        <f t="shared" si="10"/>
        <v>9170.538461538461</v>
      </c>
      <c r="TX3" s="7">
        <f t="shared" si="10"/>
        <v>9171.461538461539</v>
      </c>
      <c r="TY3" s="7">
        <f t="shared" si="10"/>
        <v>9200.7692307692305</v>
      </c>
      <c r="TZ3" s="7">
        <f t="shared" si="10"/>
        <v>9223.3076923076915</v>
      </c>
      <c r="UA3" s="7">
        <f t="shared" si="10"/>
        <v>9251.9230769230762</v>
      </c>
      <c r="UB3" s="7">
        <f t="shared" si="10"/>
        <v>8417.8461538461543</v>
      </c>
      <c r="UC3" s="7">
        <f t="shared" si="10"/>
        <v>8479.3076923076915</v>
      </c>
      <c r="UD3" s="7">
        <f t="shared" si="10"/>
        <v>8566</v>
      </c>
      <c r="UE3" s="7">
        <f t="shared" si="10"/>
        <v>8671.1538461538457</v>
      </c>
      <c r="UF3" s="7">
        <f t="shared" si="10"/>
        <v>8771.0769230769238</v>
      </c>
      <c r="UG3" s="7">
        <f t="shared" si="10"/>
        <v>8871.1538461538457</v>
      </c>
      <c r="UH3" s="7">
        <f t="shared" si="10"/>
        <v>8953.2307692307695</v>
      </c>
      <c r="UI3" s="7">
        <f t="shared" si="10"/>
        <v>9048.2307692307695</v>
      </c>
      <c r="UJ3" s="7">
        <f t="shared" si="10"/>
        <v>9133.2307692307695</v>
      </c>
      <c r="UK3" s="7">
        <f t="shared" si="10"/>
        <v>9192.1538461538457</v>
      </c>
      <c r="UL3" s="7">
        <f t="shared" si="10"/>
        <v>9272.9230769230762</v>
      </c>
      <c r="UM3" s="7">
        <f t="shared" si="10"/>
        <v>9334.1538461538457</v>
      </c>
      <c r="UN3" s="7">
        <f t="shared" si="10"/>
        <v>9395</v>
      </c>
      <c r="UO3" s="7">
        <f t="shared" si="10"/>
        <v>9459.9230769230762</v>
      </c>
      <c r="UP3" s="7">
        <f t="shared" si="10"/>
        <v>9498.9230769230762</v>
      </c>
      <c r="UQ3" s="7">
        <f t="shared" si="10"/>
        <v>9560.2307692307695</v>
      </c>
      <c r="UR3" s="7">
        <f t="shared" si="10"/>
        <v>9609</v>
      </c>
      <c r="US3" s="7">
        <f t="shared" si="10"/>
        <v>9648.461538461539</v>
      </c>
      <c r="UT3" s="7">
        <f t="shared" si="10"/>
        <v>9679.0769230769238</v>
      </c>
      <c r="UU3" s="7">
        <f t="shared" si="10"/>
        <v>9708.9230769230762</v>
      </c>
      <c r="UV3" s="7">
        <f t="shared" si="10"/>
        <v>9724.2307692307695</v>
      </c>
      <c r="UW3" s="7">
        <f t="shared" si="10"/>
        <v>9747.6923076923085</v>
      </c>
      <c r="UX3" s="7">
        <f t="shared" si="10"/>
        <v>9764.1538461538457</v>
      </c>
      <c r="UY3" s="7">
        <f t="shared" si="10"/>
        <v>9757.3846153846152</v>
      </c>
      <c r="UZ3" s="7">
        <f t="shared" si="10"/>
        <v>9761.6153846153848</v>
      </c>
      <c r="VA3" s="7">
        <f t="shared" si="10"/>
        <v>9758.3076923076915</v>
      </c>
      <c r="VB3" s="7">
        <f t="shared" si="10"/>
        <v>8417.8461538461543</v>
      </c>
      <c r="VC3" s="7">
        <f t="shared" si="10"/>
        <v>8444.2307692307695</v>
      </c>
      <c r="VD3" s="7">
        <f t="shared" si="10"/>
        <v>8494</v>
      </c>
      <c r="VE3" s="7">
        <f t="shared" si="10"/>
        <v>8561.6153846153848</v>
      </c>
      <c r="VF3" s="7">
        <f t="shared" si="10"/>
        <v>8630.461538461539</v>
      </c>
      <c r="VG3" s="7">
        <f t="shared" si="10"/>
        <v>8696.6923076923085</v>
      </c>
      <c r="VH3" s="7">
        <f t="shared" si="10"/>
        <v>8753.3846153846152</v>
      </c>
      <c r="VI3" s="7">
        <f t="shared" si="10"/>
        <v>8820.1538461538457</v>
      </c>
      <c r="VJ3" s="7">
        <f t="shared" si="10"/>
        <v>8880.0769230769238</v>
      </c>
      <c r="VK3" s="7">
        <f t="shared" si="10"/>
        <v>8918.1538461538457</v>
      </c>
      <c r="VL3" s="7">
        <f t="shared" si="10"/>
        <v>8982.1538461538457</v>
      </c>
      <c r="VM3" s="7">
        <f t="shared" si="10"/>
        <v>9028.538461538461</v>
      </c>
      <c r="VN3" s="7">
        <f t="shared" si="10"/>
        <v>9073.3076923076915</v>
      </c>
      <c r="VO3" s="7">
        <f t="shared" si="10"/>
        <v>9119.1538461538457</v>
      </c>
      <c r="VP3" s="7">
        <f t="shared" si="10"/>
        <v>9147.0769230769238</v>
      </c>
      <c r="VQ3" s="7">
        <f t="shared" si="10"/>
        <v>9189.538461538461</v>
      </c>
      <c r="VR3" s="7">
        <f t="shared" si="10"/>
        <v>9230.1538461538457</v>
      </c>
      <c r="VS3" s="7">
        <f t="shared" si="10"/>
        <v>9258</v>
      </c>
      <c r="VT3" s="7">
        <f t="shared" si="10"/>
        <v>9282.461538461539</v>
      </c>
      <c r="VU3" s="7">
        <f t="shared" si="10"/>
        <v>9304.6923076923085</v>
      </c>
      <c r="VV3" s="7">
        <f t="shared" si="10"/>
        <v>9315.538461538461</v>
      </c>
      <c r="VW3" s="7">
        <f t="shared" si="10"/>
        <v>9331.8461538461543</v>
      </c>
      <c r="VX3" s="7">
        <f t="shared" si="10"/>
        <v>9342.6923076923085</v>
      </c>
      <c r="VY3" s="7">
        <f t="shared" si="10"/>
        <v>9332.7692307692305</v>
      </c>
      <c r="VZ3" s="7">
        <f t="shared" si="10"/>
        <v>9334.1538461538457</v>
      </c>
      <c r="WA3" s="7">
        <f t="shared" si="10"/>
        <v>9325.2307692307695</v>
      </c>
      <c r="WB3" s="7">
        <f t="shared" si="10"/>
        <v>8417.8461538461543</v>
      </c>
      <c r="WC3" s="7">
        <f t="shared" si="10"/>
        <v>8370.538461538461</v>
      </c>
      <c r="WD3" s="7">
        <f t="shared" si="10"/>
        <v>8347.538461538461</v>
      </c>
      <c r="WE3" s="7">
        <f t="shared" si="10"/>
        <v>8339.2307692307695</v>
      </c>
      <c r="WF3" s="7">
        <f t="shared" si="10"/>
        <v>8341.0769230769238</v>
      </c>
      <c r="WG3" s="7">
        <f t="shared" si="10"/>
        <v>8348.7692307692305</v>
      </c>
      <c r="WH3" s="7">
        <f t="shared" ref="WH3:XA3" si="11">AVERAGE(WH5:WH17)</f>
        <v>8342.3846153846152</v>
      </c>
      <c r="WI3" s="7">
        <f t="shared" si="11"/>
        <v>8356</v>
      </c>
      <c r="WJ3" s="7">
        <f t="shared" si="11"/>
        <v>8362.0769230769238</v>
      </c>
      <c r="WK3" s="7">
        <f t="shared" si="11"/>
        <v>8351.461538461539</v>
      </c>
      <c r="WL3" s="7">
        <f t="shared" si="11"/>
        <v>8374.461538461539</v>
      </c>
      <c r="WM3" s="7">
        <f t="shared" si="11"/>
        <v>8388.6153846153848</v>
      </c>
      <c r="WN3" s="7">
        <f t="shared" si="11"/>
        <v>8399.6153846153848</v>
      </c>
      <c r="WO3" s="7">
        <f t="shared" si="11"/>
        <v>8414.3846153846152</v>
      </c>
      <c r="WP3" s="7">
        <f t="shared" si="11"/>
        <v>8416.3846153846152</v>
      </c>
      <c r="WQ3" s="7">
        <f t="shared" si="11"/>
        <v>8429.8461538461543</v>
      </c>
      <c r="WR3" s="7">
        <f t="shared" si="11"/>
        <v>8444.3076923076915</v>
      </c>
      <c r="WS3" s="7">
        <f t="shared" si="11"/>
        <v>8450</v>
      </c>
      <c r="WT3" s="7">
        <f t="shared" si="11"/>
        <v>8458.2307692307695</v>
      </c>
      <c r="WU3" s="7">
        <f t="shared" si="11"/>
        <v>8467.0769230769238</v>
      </c>
      <c r="WV3" s="7">
        <f t="shared" si="11"/>
        <v>8468.0769230769238</v>
      </c>
      <c r="WW3" s="7">
        <f t="shared" si="11"/>
        <v>8472.461538461539</v>
      </c>
      <c r="WX3" s="7">
        <f t="shared" si="11"/>
        <v>8474.6153846153848</v>
      </c>
      <c r="WY3" s="7">
        <f t="shared" si="11"/>
        <v>8455.8461538461543</v>
      </c>
      <c r="WZ3" s="7">
        <f t="shared" si="11"/>
        <v>8447.7692307692305</v>
      </c>
      <c r="XA3" s="7">
        <f t="shared" si="11"/>
        <v>8435.2307692307695</v>
      </c>
    </row>
    <row r="4" spans="1:625" x14ac:dyDescent="0.25">
      <c r="A4" s="2" t="s">
        <v>2</v>
      </c>
      <c r="B4" s="7">
        <f>_xlfn.STDEV.P(B5:B17)</f>
        <v>1019.6386353731218</v>
      </c>
      <c r="C4" s="7">
        <f t="shared" ref="C4:BN4" si="12">_xlfn.STDEV.P(C5:C17)</f>
        <v>916.0064985170377</v>
      </c>
      <c r="D4" s="7">
        <f t="shared" si="12"/>
        <v>851.5557846893355</v>
      </c>
      <c r="E4" s="7">
        <f t="shared" si="12"/>
        <v>799.24639060768254</v>
      </c>
      <c r="F4" s="7">
        <f t="shared" si="12"/>
        <v>748.03531226965936</v>
      </c>
      <c r="G4" s="7">
        <f t="shared" si="12"/>
        <v>725.17651799304747</v>
      </c>
      <c r="H4" s="7">
        <f t="shared" si="12"/>
        <v>696.24958117756944</v>
      </c>
      <c r="I4" s="7">
        <f t="shared" si="12"/>
        <v>675.15637461073777</v>
      </c>
      <c r="J4" s="7">
        <f t="shared" si="12"/>
        <v>662.14597328748323</v>
      </c>
      <c r="K4" s="7">
        <f t="shared" si="12"/>
        <v>666.35289262881793</v>
      </c>
      <c r="L4" s="7">
        <f t="shared" si="12"/>
        <v>674.2152835116616</v>
      </c>
      <c r="M4" s="7">
        <f t="shared" si="12"/>
        <v>674.4294016066317</v>
      </c>
      <c r="N4" s="7">
        <f t="shared" si="12"/>
        <v>669.48287912670855</v>
      </c>
      <c r="O4" s="7">
        <f t="shared" si="12"/>
        <v>684.03299342551793</v>
      </c>
      <c r="P4" s="7">
        <f t="shared" si="12"/>
        <v>689.70517670177799</v>
      </c>
      <c r="Q4" s="7">
        <f t="shared" si="12"/>
        <v>685.06014939129523</v>
      </c>
      <c r="R4" s="7">
        <f t="shared" si="12"/>
        <v>699.3640898541438</v>
      </c>
      <c r="S4" s="7">
        <f t="shared" si="12"/>
        <v>694.6810003934844</v>
      </c>
      <c r="T4" s="7">
        <f t="shared" si="12"/>
        <v>717.41302175732926</v>
      </c>
      <c r="U4" s="7">
        <f t="shared" si="12"/>
        <v>740.56874034190616</v>
      </c>
      <c r="V4" s="7">
        <f t="shared" si="12"/>
        <v>744.81225147068335</v>
      </c>
      <c r="W4" s="7">
        <f t="shared" si="12"/>
        <v>756.14799277803309</v>
      </c>
      <c r="X4" s="7">
        <f t="shared" si="12"/>
        <v>772.53482715771304</v>
      </c>
      <c r="Y4" s="7">
        <f t="shared" si="12"/>
        <v>792.10980351741796</v>
      </c>
      <c r="Z4" s="7">
        <f t="shared" si="12"/>
        <v>818.40505154988318</v>
      </c>
      <c r="AA4" s="7">
        <f t="shared" si="12"/>
        <v>840.64028851498438</v>
      </c>
      <c r="AB4" s="7">
        <f t="shared" si="12"/>
        <v>1019.6386353731218</v>
      </c>
      <c r="AC4" s="7">
        <f t="shared" si="12"/>
        <v>923.46059974962702</v>
      </c>
      <c r="AD4" s="7">
        <f t="shared" si="12"/>
        <v>860.44799120117079</v>
      </c>
      <c r="AE4" s="7">
        <f t="shared" si="12"/>
        <v>808.50740556414883</v>
      </c>
      <c r="AF4" s="7">
        <f t="shared" si="12"/>
        <v>756.94202602922689</v>
      </c>
      <c r="AG4" s="7">
        <f t="shared" si="12"/>
        <v>734.51035898455598</v>
      </c>
      <c r="AH4" s="7">
        <f t="shared" si="12"/>
        <v>706.35068481656367</v>
      </c>
      <c r="AI4" s="7">
        <f t="shared" si="12"/>
        <v>688.06634123522451</v>
      </c>
      <c r="AJ4" s="7">
        <f t="shared" si="12"/>
        <v>674.39312188087797</v>
      </c>
      <c r="AK4" s="7">
        <f t="shared" si="12"/>
        <v>676.34016860499935</v>
      </c>
      <c r="AL4" s="7">
        <f t="shared" si="12"/>
        <v>682.07324911607805</v>
      </c>
      <c r="AM4" s="7">
        <f t="shared" si="12"/>
        <v>684.70448858349869</v>
      </c>
      <c r="AN4" s="7">
        <f t="shared" si="12"/>
        <v>677.82123107923906</v>
      </c>
      <c r="AO4" s="7">
        <f t="shared" si="12"/>
        <v>693.98258082260759</v>
      </c>
      <c r="AP4" s="7">
        <f t="shared" si="12"/>
        <v>697.10516385080348</v>
      </c>
      <c r="AQ4" s="7">
        <f t="shared" si="12"/>
        <v>692.58773823099762</v>
      </c>
      <c r="AR4" s="7">
        <f t="shared" si="12"/>
        <v>705.98703409318523</v>
      </c>
      <c r="AS4" s="7">
        <f t="shared" si="12"/>
        <v>697.4130812632925</v>
      </c>
      <c r="AT4" s="7">
        <f t="shared" si="12"/>
        <v>709.6563798873317</v>
      </c>
      <c r="AU4" s="7">
        <f t="shared" si="12"/>
        <v>732.56350573914642</v>
      </c>
      <c r="AV4" s="7">
        <f t="shared" si="12"/>
        <v>733.07304059025159</v>
      </c>
      <c r="AW4" s="7">
        <f t="shared" si="12"/>
        <v>737.98140641415739</v>
      </c>
      <c r="AX4" s="7">
        <f t="shared" si="12"/>
        <v>755.27614762522296</v>
      </c>
      <c r="AY4" s="7">
        <f t="shared" si="12"/>
        <v>775.11390268152047</v>
      </c>
      <c r="AZ4" s="7">
        <f t="shared" si="12"/>
        <v>794.90510765594831</v>
      </c>
      <c r="BA4" s="7">
        <f t="shared" si="12"/>
        <v>815.47179504916676</v>
      </c>
      <c r="BB4" s="7">
        <f t="shared" si="12"/>
        <v>1019.6386353731218</v>
      </c>
      <c r="BC4" s="7">
        <f t="shared" si="12"/>
        <v>938.20142675214652</v>
      </c>
      <c r="BD4" s="7">
        <f t="shared" si="12"/>
        <v>879.52806064812717</v>
      </c>
      <c r="BE4" s="7">
        <f t="shared" si="12"/>
        <v>831.50368531848665</v>
      </c>
      <c r="BF4" s="7">
        <f t="shared" si="12"/>
        <v>783.33640101795561</v>
      </c>
      <c r="BG4" s="7">
        <f t="shared" si="12"/>
        <v>759.01121445512183</v>
      </c>
      <c r="BH4" s="7">
        <f t="shared" si="12"/>
        <v>734.31114924487247</v>
      </c>
      <c r="BI4" s="7">
        <f t="shared" si="12"/>
        <v>715.72088870770324</v>
      </c>
      <c r="BJ4" s="7">
        <f t="shared" si="12"/>
        <v>704.17508917386283</v>
      </c>
      <c r="BK4" s="7">
        <f t="shared" si="12"/>
        <v>702.25561353794967</v>
      </c>
      <c r="BL4" s="7">
        <f t="shared" si="12"/>
        <v>703.76880617456948</v>
      </c>
      <c r="BM4" s="7">
        <f t="shared" si="12"/>
        <v>705.83751084507844</v>
      </c>
      <c r="BN4" s="7">
        <f t="shared" si="12"/>
        <v>701.76038156631114</v>
      </c>
      <c r="BO4" s="7">
        <f t="shared" ref="BO4:CA4" si="13">_xlfn.STDEV.P(BO5:BO17)</f>
        <v>717.70169010274128</v>
      </c>
      <c r="BP4" s="7">
        <f t="shared" si="13"/>
        <v>712.00480352079535</v>
      </c>
      <c r="BQ4" s="7">
        <f t="shared" si="13"/>
        <v>706.7875989709861</v>
      </c>
      <c r="BR4" s="7">
        <f t="shared" si="13"/>
        <v>708.95335806054652</v>
      </c>
      <c r="BS4" s="7">
        <f t="shared" si="13"/>
        <v>698.88607904242144</v>
      </c>
      <c r="BT4" s="7">
        <f t="shared" si="13"/>
        <v>699.14950022769733</v>
      </c>
      <c r="BU4" s="7">
        <f t="shared" si="13"/>
        <v>721.22785671504334</v>
      </c>
      <c r="BV4" s="7">
        <f t="shared" si="13"/>
        <v>723.29454990146291</v>
      </c>
      <c r="BW4" s="7">
        <f t="shared" si="13"/>
        <v>725.93371011359568</v>
      </c>
      <c r="BX4" s="7">
        <f t="shared" si="13"/>
        <v>739.46804004535636</v>
      </c>
      <c r="BY4" s="7">
        <f t="shared" si="13"/>
        <v>751.04362104345125</v>
      </c>
      <c r="BZ4" s="7">
        <f t="shared" si="13"/>
        <v>761.3694606571122</v>
      </c>
      <c r="CA4" s="7">
        <f t="shared" si="13"/>
        <v>770.21370276631296</v>
      </c>
      <c r="CB4" s="7">
        <f t="shared" ref="CB4" si="14">_xlfn.STDEV.P(CB5:CB17)</f>
        <v>75.696138114462528</v>
      </c>
      <c r="CC4" s="7">
        <f t="shared" ref="CC4" si="15">_xlfn.STDEV.P(CC5:CC17)</f>
        <v>116.45279918434689</v>
      </c>
      <c r="CD4" s="7">
        <f t="shared" ref="CD4" si="16">_xlfn.STDEV.P(CD5:CD17)</f>
        <v>196.3728189533079</v>
      </c>
      <c r="CE4" s="7">
        <f t="shared" ref="CE4" si="17">_xlfn.STDEV.P(CE5:CE17)</f>
        <v>278.580297667514</v>
      </c>
      <c r="CF4" s="7">
        <f t="shared" ref="CF4" si="18">_xlfn.STDEV.P(CF5:CF17)</f>
        <v>364.18960859134512</v>
      </c>
      <c r="CG4" s="7">
        <f t="shared" ref="CG4" si="19">_xlfn.STDEV.P(CG5:CG17)</f>
        <v>458.35942332054827</v>
      </c>
      <c r="CH4" s="7">
        <f t="shared" ref="CH4" si="20">_xlfn.STDEV.P(CH5:CH17)</f>
        <v>544.88356065728044</v>
      </c>
      <c r="CI4" s="7">
        <f t="shared" ref="CI4" si="21">_xlfn.STDEV.P(CI5:CI17)</f>
        <v>616.59743947478728</v>
      </c>
      <c r="CJ4" s="7">
        <f t="shared" ref="CJ4" si="22">_xlfn.STDEV.P(CJ5:CJ17)</f>
        <v>693.26823962374476</v>
      </c>
      <c r="CK4" s="7">
        <f t="shared" ref="CK4" si="23">_xlfn.STDEV.P(CK5:CK17)</f>
        <v>764.97744097920997</v>
      </c>
      <c r="CL4" s="7">
        <f t="shared" ref="CL4" si="24">_xlfn.STDEV.P(CL5:CL17)</f>
        <v>844.88451645999885</v>
      </c>
      <c r="CM4" s="7">
        <f t="shared" ref="CM4" si="25">_xlfn.STDEV.P(CM5:CM17)</f>
        <v>903.93469288111896</v>
      </c>
      <c r="CN4" s="7">
        <f t="shared" ref="CN4" si="26">_xlfn.STDEV.P(CN5:CN17)</f>
        <v>942.90368593337553</v>
      </c>
      <c r="CO4" s="7">
        <f t="shared" ref="CO4" si="27">_xlfn.STDEV.P(CO5:CO17)</f>
        <v>996.30390316189232</v>
      </c>
      <c r="CP4" s="7">
        <f t="shared" ref="CP4" si="28">_xlfn.STDEV.P(CP5:CP17)</f>
        <v>1046.3117245123801</v>
      </c>
      <c r="CQ4" s="7">
        <f t="shared" ref="CQ4" si="29">_xlfn.STDEV.P(CQ5:CQ17)</f>
        <v>1084.3613832424389</v>
      </c>
      <c r="CR4" s="7">
        <f t="shared" ref="CR4" si="30">_xlfn.STDEV.P(CR5:CR17)</f>
        <v>1132.4985050344771</v>
      </c>
      <c r="CS4" s="7">
        <f t="shared" ref="CS4" si="31">_xlfn.STDEV.P(CS5:CS17)</f>
        <v>1151.9625805477574</v>
      </c>
      <c r="CT4" s="7">
        <f t="shared" ref="CT4" si="32">_xlfn.STDEV.P(CT5:CT17)</f>
        <v>1183.3315320707461</v>
      </c>
      <c r="CU4" s="7">
        <f t="shared" ref="CU4" si="33">_xlfn.STDEV.P(CU5:CU17)</f>
        <v>1202.293675788173</v>
      </c>
      <c r="CV4" s="7">
        <f t="shared" ref="CV4" si="34">_xlfn.STDEV.P(CV5:CV17)</f>
        <v>1229.7120603943388</v>
      </c>
      <c r="CW4" s="7">
        <f t="shared" ref="CW4" si="35">_xlfn.STDEV.P(CW5:CW17)</f>
        <v>1232.7819600183748</v>
      </c>
      <c r="CX4" s="7">
        <f t="shared" ref="CX4" si="36">_xlfn.STDEV.P(CX5:CX17)</f>
        <v>1237.6414532746976</v>
      </c>
      <c r="CY4" s="7">
        <f t="shared" ref="CY4" si="37">_xlfn.STDEV.P(CY5:CY17)</f>
        <v>1269.0333785903078</v>
      </c>
      <c r="CZ4" s="7">
        <f t="shared" ref="CZ4" si="38">_xlfn.STDEV.P(CZ5:CZ17)</f>
        <v>1271.4621411317605</v>
      </c>
      <c r="DA4" s="7">
        <f t="shared" ref="DA4" si="39">_xlfn.STDEV.P(DA5:DA17)</f>
        <v>1270.925684166685</v>
      </c>
      <c r="DB4" s="7">
        <f t="shared" ref="DB4" si="40">_xlfn.STDEV.P(DB5:DB17)</f>
        <v>75.696138114462528</v>
      </c>
      <c r="DC4" s="7">
        <f t="shared" ref="DC4" si="41">_xlfn.STDEV.P(DC5:DC17)</f>
        <v>112.5717654070678</v>
      </c>
      <c r="DD4" s="7">
        <f t="shared" ref="DD4" si="42">_xlfn.STDEV.P(DD5:DD17)</f>
        <v>183.12652850908026</v>
      </c>
      <c r="DE4" s="7">
        <f t="shared" ref="DE4" si="43">_xlfn.STDEV.P(DE5:DE17)</f>
        <v>256.2220976293994</v>
      </c>
      <c r="DF4" s="7">
        <f t="shared" ref="DF4" si="44">_xlfn.STDEV.P(DF5:DF17)</f>
        <v>333.33670806970173</v>
      </c>
      <c r="DG4" s="7">
        <f t="shared" ref="DG4" si="45">_xlfn.STDEV.P(DG5:DG17)</f>
        <v>416.96309771018224</v>
      </c>
      <c r="DH4" s="7">
        <f t="shared" ref="DH4" si="46">_xlfn.STDEV.P(DH5:DH17)</f>
        <v>494.63220452319854</v>
      </c>
      <c r="DI4" s="7">
        <f t="shared" ref="DI4" si="47">_xlfn.STDEV.P(DI5:DI17)</f>
        <v>560.45977533032078</v>
      </c>
      <c r="DJ4" s="7">
        <f t="shared" ref="DJ4" si="48">_xlfn.STDEV.P(DJ5:DJ17)</f>
        <v>628.41197431896182</v>
      </c>
      <c r="DK4" s="7">
        <f t="shared" ref="DK4" si="49">_xlfn.STDEV.P(DK5:DK17)</f>
        <v>692.86057410414753</v>
      </c>
      <c r="DL4" s="7">
        <f t="shared" ref="DL4" si="50">_xlfn.STDEV.P(DL5:DL17)</f>
        <v>764.84637433367038</v>
      </c>
      <c r="DM4" s="7">
        <f t="shared" ref="DM4" si="51">_xlfn.STDEV.P(DM5:DM17)</f>
        <v>819.85433833985087</v>
      </c>
      <c r="DN4" s="7">
        <f t="shared" ref="DN4" si="52">_xlfn.STDEV.P(DN5:DN17)</f>
        <v>854.54154634977806</v>
      </c>
      <c r="DO4" s="7">
        <f t="shared" ref="DO4" si="53">_xlfn.STDEV.P(DO5:DO17)</f>
        <v>900.89874257804263</v>
      </c>
      <c r="DP4" s="7">
        <f t="shared" ref="DP4" si="54">_xlfn.STDEV.P(DP5:DP17)</f>
        <v>944.93146177679012</v>
      </c>
      <c r="DQ4" s="7">
        <f t="shared" ref="DQ4" si="55">_xlfn.STDEV.P(DQ5:DQ17)</f>
        <v>979.38877811532279</v>
      </c>
      <c r="DR4" s="7">
        <f t="shared" ref="DR4" si="56">_xlfn.STDEV.P(DR5:DR17)</f>
        <v>1025.4635263074852</v>
      </c>
      <c r="DS4" s="7">
        <f t="shared" ref="DS4" si="57">_xlfn.STDEV.P(DS5:DS17)</f>
        <v>1039.6715343839535</v>
      </c>
      <c r="DT4" s="7">
        <f t="shared" ref="DT4" si="58">_xlfn.STDEV.P(DT5:DT17)</f>
        <v>1066.607606846233</v>
      </c>
      <c r="DU4" s="7">
        <f t="shared" ref="DU4" si="59">_xlfn.STDEV.P(DU5:DU17)</f>
        <v>1087.3168702505084</v>
      </c>
      <c r="DV4" s="7">
        <f t="shared" ref="DV4" si="60">_xlfn.STDEV.P(DV5:DV17)</f>
        <v>1110.6198546480525</v>
      </c>
      <c r="DW4" s="7">
        <f t="shared" ref="DW4" si="61">_xlfn.STDEV.P(DW5:DW17)</f>
        <v>1119.091289220619</v>
      </c>
      <c r="DX4" s="7">
        <f t="shared" ref="DX4" si="62">_xlfn.STDEV.P(DX5:DX17)</f>
        <v>1126.6131261860367</v>
      </c>
      <c r="DY4" s="7">
        <f t="shared" ref="DY4" si="63">_xlfn.STDEV.P(DY5:DY17)</f>
        <v>1153.6743718281245</v>
      </c>
      <c r="DZ4" s="7">
        <f t="shared" ref="DZ4" si="64">_xlfn.STDEV.P(DZ5:DZ17)</f>
        <v>1159.4749372787301</v>
      </c>
      <c r="EA4" s="7">
        <f t="shared" ref="EA4" si="65">_xlfn.STDEV.P(EA5:EA17)</f>
        <v>1160.5637632291946</v>
      </c>
      <c r="EB4" s="7">
        <f t="shared" ref="EB4" si="66">_xlfn.STDEV.P(EB5:EB17)</f>
        <v>75.696138114462528</v>
      </c>
      <c r="EC4" s="7">
        <f t="shared" ref="EC4" si="67">_xlfn.STDEV.P(EC5:EC17)</f>
        <v>106.21776225166617</v>
      </c>
      <c r="ED4" s="7">
        <f t="shared" ref="ED4" si="68">_xlfn.STDEV.P(ED5:ED17)</f>
        <v>154.28567984721448</v>
      </c>
      <c r="EE4" s="7">
        <f t="shared" ref="EE4" si="69">_xlfn.STDEV.P(EE5:EE17)</f>
        <v>208.14423765417831</v>
      </c>
      <c r="EF4" s="7">
        <f t="shared" ref="EF4" si="70">_xlfn.STDEV.P(EF5:EF17)</f>
        <v>266.30264848798629</v>
      </c>
      <c r="EG4" s="7">
        <f t="shared" ref="EG4" si="71">_xlfn.STDEV.P(EG5:EG17)</f>
        <v>326.53774576346302</v>
      </c>
      <c r="EH4" s="7">
        <f t="shared" ref="EH4" si="72">_xlfn.STDEV.P(EH5:EH17)</f>
        <v>381.87778025600608</v>
      </c>
      <c r="EI4" s="7">
        <f t="shared" ref="EI4" si="73">_xlfn.STDEV.P(EI5:EI17)</f>
        <v>432.00741008328077</v>
      </c>
      <c r="EJ4" s="7">
        <f t="shared" ref="EJ4" si="74">_xlfn.STDEV.P(EJ5:EJ17)</f>
        <v>483.33383663171782</v>
      </c>
      <c r="EK4" s="7">
        <f t="shared" ref="EK4" si="75">_xlfn.STDEV.P(EK5:EK17)</f>
        <v>532.27167508207174</v>
      </c>
      <c r="EL4" s="7">
        <f t="shared" ref="EL4" si="76">_xlfn.STDEV.P(EL5:EL17)</f>
        <v>585.65881579697066</v>
      </c>
      <c r="EM4" s="7">
        <f t="shared" ref="EM4" si="77">_xlfn.STDEV.P(EM5:EM17)</f>
        <v>629.55749463671259</v>
      </c>
      <c r="EN4" s="7">
        <f t="shared" ref="EN4" si="78">_xlfn.STDEV.P(EN5:EN17)</f>
        <v>657.9029082519628</v>
      </c>
      <c r="EO4" s="7">
        <f t="shared" ref="EO4" si="79">_xlfn.STDEV.P(EO5:EO17)</f>
        <v>693.96635493022848</v>
      </c>
      <c r="EP4" s="7">
        <f t="shared" ref="EP4" si="80">_xlfn.STDEV.P(EP5:EP17)</f>
        <v>732.40032542755637</v>
      </c>
      <c r="EQ4" s="7">
        <f t="shared" ref="EQ4" si="81">_xlfn.STDEV.P(EQ5:EQ17)</f>
        <v>760.83583748245792</v>
      </c>
      <c r="ER4" s="7">
        <f t="shared" ref="ER4" si="82">_xlfn.STDEV.P(ER5:ER17)</f>
        <v>795.1052328848973</v>
      </c>
      <c r="ES4" s="7">
        <f t="shared" ref="ES4" si="83">_xlfn.STDEV.P(ES5:ES17)</f>
        <v>808.39532774327665</v>
      </c>
      <c r="ET4" s="7">
        <f t="shared" ref="ET4" si="84">_xlfn.STDEV.P(ET5:ET17)</f>
        <v>831.9112876578514</v>
      </c>
      <c r="EU4" s="7">
        <f t="shared" ref="EU4" si="85">_xlfn.STDEV.P(EU5:EU17)</f>
        <v>847.19554060657606</v>
      </c>
      <c r="EV4" s="7">
        <f t="shared" ref="EV4" si="86">_xlfn.STDEV.P(EV5:EV17)</f>
        <v>864.76743119706555</v>
      </c>
      <c r="EW4" s="7">
        <f t="shared" ref="EW4" si="87">_xlfn.STDEV.P(EW5:EW17)</f>
        <v>876.69478809862323</v>
      </c>
      <c r="EX4" s="7">
        <f t="shared" ref="EX4" si="88">_xlfn.STDEV.P(EX5:EX17)</f>
        <v>883.83766481830776</v>
      </c>
      <c r="EY4" s="7">
        <f t="shared" ref="EY4" si="89">_xlfn.STDEV.P(EY5:EY17)</f>
        <v>911.33376474770796</v>
      </c>
      <c r="EZ4" s="7">
        <f t="shared" ref="EZ4" si="90">_xlfn.STDEV.P(EZ5:EZ17)</f>
        <v>919.51179482832219</v>
      </c>
      <c r="FA4" s="7">
        <f t="shared" ref="FA4" si="91">_xlfn.STDEV.P(FA5:FA17)</f>
        <v>922.85388331026081</v>
      </c>
      <c r="FB4" s="7">
        <f t="shared" ref="FB4" si="92">_xlfn.STDEV.P(FB5:FB17)</f>
        <v>17.2619909442957</v>
      </c>
      <c r="FC4" s="7">
        <f t="shared" ref="FC4" si="93">_xlfn.STDEV.P(FC5:FC17)</f>
        <v>15.329902712012339</v>
      </c>
      <c r="FD4" s="7">
        <f t="shared" ref="FD4" si="94">_xlfn.STDEV.P(FD5:FD17)</f>
        <v>19.874458051484993</v>
      </c>
      <c r="FE4" s="7">
        <f t="shared" ref="FE4" si="95">_xlfn.STDEV.P(FE5:FE17)</f>
        <v>27.250536067687388</v>
      </c>
      <c r="FF4" s="7">
        <f t="shared" ref="FF4" si="96">_xlfn.STDEV.P(FF5:FF17)</f>
        <v>33.865204428822175</v>
      </c>
      <c r="FG4" s="7">
        <f t="shared" ref="FG4" si="97">_xlfn.STDEV.P(FG5:FG17)</f>
        <v>41.732736571846665</v>
      </c>
      <c r="FH4" s="7">
        <f t="shared" ref="FH4" si="98">_xlfn.STDEV.P(FH5:FH17)</f>
        <v>51.736588177159668</v>
      </c>
      <c r="FI4" s="7">
        <f t="shared" ref="FI4" si="99">_xlfn.STDEV.P(FI5:FI17)</f>
        <v>66.792888400101418</v>
      </c>
      <c r="FJ4" s="7">
        <f t="shared" ref="FJ4" si="100">_xlfn.STDEV.P(FJ5:FJ17)</f>
        <v>80.57522487654208</v>
      </c>
      <c r="FK4" s="7">
        <f t="shared" ref="FK4" si="101">_xlfn.STDEV.P(FK5:FK17)</f>
        <v>97.882492042860804</v>
      </c>
      <c r="FL4" s="7">
        <f t="shared" ref="FL4" si="102">_xlfn.STDEV.P(FL5:FL17)</f>
        <v>110.06840261599997</v>
      </c>
      <c r="FM4" s="7">
        <f t="shared" ref="FM4" si="103">_xlfn.STDEV.P(FM5:FM17)</f>
        <v>120.30311815030561</v>
      </c>
      <c r="FN4" s="7">
        <f t="shared" ref="FN4" si="104">_xlfn.STDEV.P(FN5:FN17)</f>
        <v>138.89019118390107</v>
      </c>
      <c r="FO4" s="7">
        <f t="shared" ref="FO4" si="105">_xlfn.STDEV.P(FO5:FO17)</f>
        <v>154.8092546505014</v>
      </c>
      <c r="FP4" s="7">
        <f t="shared" ref="FP4" si="106">_xlfn.STDEV.P(FP5:FP17)</f>
        <v>166.38296169027765</v>
      </c>
      <c r="FQ4" s="7">
        <f t="shared" ref="FQ4" si="107">_xlfn.STDEV.P(FQ5:FQ17)</f>
        <v>178.74152439872134</v>
      </c>
      <c r="FR4" s="7">
        <f t="shared" ref="FR4" si="108">_xlfn.STDEV.P(FR5:FR17)</f>
        <v>194.17630614939219</v>
      </c>
      <c r="FS4" s="7">
        <f t="shared" ref="FS4" si="109">_xlfn.STDEV.P(FS5:FS17)</f>
        <v>214.14464502780086</v>
      </c>
      <c r="FT4" s="7">
        <f t="shared" ref="FT4" si="110">_xlfn.STDEV.P(FT5:FT17)</f>
        <v>229.49984208010449</v>
      </c>
      <c r="FU4" s="7">
        <f t="shared" ref="FU4" si="111">_xlfn.STDEV.P(FU5:FU17)</f>
        <v>241.04663301929946</v>
      </c>
      <c r="FV4" s="7">
        <f t="shared" ref="FV4" si="112">_xlfn.STDEV.P(FV5:FV17)</f>
        <v>255.773522231204</v>
      </c>
      <c r="FW4" s="7">
        <f t="shared" ref="FW4" si="113">_xlfn.STDEV.P(FW5:FW17)</f>
        <v>269.07848440414324</v>
      </c>
      <c r="FX4" s="7">
        <f t="shared" ref="FX4" si="114">_xlfn.STDEV.P(FX5:FX17)</f>
        <v>281.82824514819947</v>
      </c>
      <c r="FY4" s="7">
        <f t="shared" ref="FY4" si="115">_xlfn.STDEV.P(FY5:FY17)</f>
        <v>292.12322114368271</v>
      </c>
      <c r="FZ4" s="7">
        <f t="shared" ref="FZ4" si="116">_xlfn.STDEV.P(FZ5:FZ17)</f>
        <v>307.22576167869329</v>
      </c>
      <c r="GA4" s="7">
        <f t="shared" ref="GA4" si="117">_xlfn.STDEV.P(GA5:GA17)</f>
        <v>315.69459438368108</v>
      </c>
      <c r="GB4" s="7">
        <f t="shared" ref="GB4" si="118">_xlfn.STDEV.P(GB5:GB17)</f>
        <v>17.2619909442957</v>
      </c>
      <c r="GC4" s="7">
        <f t="shared" ref="GC4" si="119">_xlfn.STDEV.P(GC5:GC17)</f>
        <v>15.710773449033752</v>
      </c>
      <c r="GD4" s="7">
        <f t="shared" ref="GD4" si="120">_xlfn.STDEV.P(GD5:GD17)</f>
        <v>19.100481731277458</v>
      </c>
      <c r="GE4" s="7">
        <f t="shared" ref="GE4" si="121">_xlfn.STDEV.P(GE5:GE17)</f>
        <v>24.512284083820447</v>
      </c>
      <c r="GF4" s="7">
        <f t="shared" ref="GF4" si="122">_xlfn.STDEV.P(GF5:GF17)</f>
        <v>29.855668586477211</v>
      </c>
      <c r="GG4" s="7">
        <f t="shared" ref="GG4" si="123">_xlfn.STDEV.P(GG5:GG17)</f>
        <v>36.218109824919644</v>
      </c>
      <c r="GH4" s="7">
        <f t="shared" ref="GH4" si="124">_xlfn.STDEV.P(GH5:GH17)</f>
        <v>44.849386346095102</v>
      </c>
      <c r="GI4" s="7">
        <f t="shared" ref="GI4" si="125">_xlfn.STDEV.P(GI5:GI17)</f>
        <v>57.908211393079327</v>
      </c>
      <c r="GJ4" s="7">
        <f t="shared" ref="GJ4" si="126">_xlfn.STDEV.P(GJ5:GJ17)</f>
        <v>70.550078734665178</v>
      </c>
      <c r="GK4" s="7">
        <f t="shared" ref="GK4" si="127">_xlfn.STDEV.P(GK5:GK17)</f>
        <v>86.487335324876511</v>
      </c>
      <c r="GL4" s="7">
        <f t="shared" ref="GL4" si="128">_xlfn.STDEV.P(GL5:GL17)</f>
        <v>96.021940293619764</v>
      </c>
      <c r="GM4" s="7">
        <f t="shared" ref="GM4" si="129">_xlfn.STDEV.P(GM5:GM17)</f>
        <v>103.42919139747779</v>
      </c>
      <c r="GN4" s="7">
        <f t="shared" ref="GN4" si="130">_xlfn.STDEV.P(GN5:GN17)</f>
        <v>121.14317413314402</v>
      </c>
      <c r="GO4" s="7">
        <f t="shared" ref="GO4" si="131">_xlfn.STDEV.P(GO5:GO17)</f>
        <v>134.18965647666531</v>
      </c>
      <c r="GP4" s="7">
        <f t="shared" ref="GP4" si="132">_xlfn.STDEV.P(GP5:GP17)</f>
        <v>145.21198542151805</v>
      </c>
      <c r="GQ4" s="7">
        <f t="shared" ref="GQ4" si="133">_xlfn.STDEV.P(GQ5:GQ17)</f>
        <v>157.19373340717246</v>
      </c>
      <c r="GR4" s="7">
        <f t="shared" ref="GR4" si="134">_xlfn.STDEV.P(GR5:GR17)</f>
        <v>169.368964553268</v>
      </c>
      <c r="GS4" s="7">
        <f t="shared" ref="GS4" si="135">_xlfn.STDEV.P(GS5:GS17)</f>
        <v>186.8994603631152</v>
      </c>
      <c r="GT4" s="7">
        <f t="shared" ref="GT4" si="136">_xlfn.STDEV.P(GT5:GT17)</f>
        <v>199.73429095237634</v>
      </c>
      <c r="GU4" s="7">
        <f t="shared" ref="GU4" si="137">_xlfn.STDEV.P(GU5:GU17)</f>
        <v>209.33857516772784</v>
      </c>
      <c r="GV4" s="7">
        <f t="shared" ref="GV4" si="138">_xlfn.STDEV.P(GV5:GV17)</f>
        <v>222.45536750670769</v>
      </c>
      <c r="GW4" s="7">
        <f t="shared" ref="GW4" si="139">_xlfn.STDEV.P(GW5:GW17)</f>
        <v>233.87565603372894</v>
      </c>
      <c r="GX4" s="7">
        <f t="shared" ref="GX4" si="140">_xlfn.STDEV.P(GX5:GX17)</f>
        <v>246.37365186107249</v>
      </c>
      <c r="GY4" s="7">
        <f t="shared" ref="GY4" si="141">_xlfn.STDEV.P(GY5:GY17)</f>
        <v>252.87349785448012</v>
      </c>
      <c r="GZ4" s="7">
        <f t="shared" ref="GZ4" si="142">_xlfn.STDEV.P(GZ5:GZ17)</f>
        <v>265.79909661869357</v>
      </c>
      <c r="HA4" s="7">
        <f t="shared" ref="HA4" si="143">_xlfn.STDEV.P(HA5:HA17)</f>
        <v>274.93547387141479</v>
      </c>
      <c r="HB4" s="7">
        <f t="shared" ref="HB4" si="144">_xlfn.STDEV.P(HB5:HB17)</f>
        <v>17.2619909442957</v>
      </c>
      <c r="HC4" s="7">
        <f t="shared" ref="HC4" si="145">_xlfn.STDEV.P(HC5:HC17)</f>
        <v>15.507585469717448</v>
      </c>
      <c r="HD4" s="7">
        <f t="shared" ref="HD4" si="146">_xlfn.STDEV.P(HD5:HD17)</f>
        <v>17.870672811776341</v>
      </c>
      <c r="HE4" s="7">
        <f t="shared" ref="HE4" si="147">_xlfn.STDEV.P(HE5:HE17)</f>
        <v>19.760698547890247</v>
      </c>
      <c r="HF4" s="7">
        <f t="shared" ref="HF4" si="148">_xlfn.STDEV.P(HF5:HF17)</f>
        <v>22.348503782172422</v>
      </c>
      <c r="HG4" s="7">
        <f t="shared" ref="HG4" si="149">_xlfn.STDEV.P(HG5:HG17)</f>
        <v>26.238550616631599</v>
      </c>
      <c r="HH4" s="7">
        <f t="shared" ref="HH4" si="150">_xlfn.STDEV.P(HH5:HH17)</f>
        <v>30.928051647302727</v>
      </c>
      <c r="HI4" s="7">
        <f t="shared" ref="HI4" si="151">_xlfn.STDEV.P(HI5:HI17)</f>
        <v>39.763948466332366</v>
      </c>
      <c r="HJ4" s="7">
        <f t="shared" ref="HJ4" si="152">_xlfn.STDEV.P(HJ5:HJ17)</f>
        <v>48.058396430339009</v>
      </c>
      <c r="HK4" s="7">
        <f t="shared" ref="HK4" si="153">_xlfn.STDEV.P(HK5:HK17)</f>
        <v>58.877166287612482</v>
      </c>
      <c r="HL4" s="7">
        <f t="shared" ref="HL4" si="154">_xlfn.STDEV.P(HL5:HL17)</f>
        <v>64.713112908038354</v>
      </c>
      <c r="HM4" s="7">
        <f t="shared" ref="HM4" si="155">_xlfn.STDEV.P(HM5:HM17)</f>
        <v>71.944916470291076</v>
      </c>
      <c r="HN4" s="7">
        <f t="shared" ref="HN4" si="156">_xlfn.STDEV.P(HN5:HN17)</f>
        <v>85.979012163110937</v>
      </c>
      <c r="HO4" s="7">
        <f t="shared" ref="HO4" si="157">_xlfn.STDEV.P(HO5:HO17)</f>
        <v>94.259556042480085</v>
      </c>
      <c r="HP4" s="7">
        <f t="shared" ref="HP4" si="158">_xlfn.STDEV.P(HP5:HP17)</f>
        <v>101.57790609141911</v>
      </c>
      <c r="HQ4" s="7">
        <f t="shared" ref="HQ4" si="159">_xlfn.STDEV.P(HQ5:HQ17)</f>
        <v>108.21783860212685</v>
      </c>
      <c r="HR4" s="7">
        <f t="shared" ref="HR4" si="160">_xlfn.STDEV.P(HR5:HR17)</f>
        <v>115.61239056464063</v>
      </c>
      <c r="HS4" s="7">
        <f t="shared" ref="HS4" si="161">_xlfn.STDEV.P(HS5:HS17)</f>
        <v>123.99589609547854</v>
      </c>
      <c r="HT4" s="7">
        <f t="shared" ref="HT4" si="162">_xlfn.STDEV.P(HT5:HT17)</f>
        <v>132.59722345750325</v>
      </c>
      <c r="HU4" s="7">
        <f t="shared" ref="HU4" si="163">_xlfn.STDEV.P(HU5:HU17)</f>
        <v>142.27500664133845</v>
      </c>
      <c r="HV4" s="7">
        <f t="shared" ref="HV4" si="164">_xlfn.STDEV.P(HV5:HV17)</f>
        <v>151.72893145031128</v>
      </c>
      <c r="HW4" s="7">
        <f t="shared" ref="HW4" si="165">_xlfn.STDEV.P(HW5:HW17)</f>
        <v>156.44395181396945</v>
      </c>
      <c r="HX4" s="7">
        <f t="shared" ref="HX4" si="166">_xlfn.STDEV.P(HX5:HX17)</f>
        <v>166.35365478864136</v>
      </c>
      <c r="HY4" s="7">
        <f t="shared" ref="HY4" si="167">_xlfn.STDEV.P(HY5:HY17)</f>
        <v>168.42591825734067</v>
      </c>
      <c r="HZ4" s="7">
        <f t="shared" ref="HZ4" si="168">_xlfn.STDEV.P(HZ5:HZ17)</f>
        <v>178.02835356918914</v>
      </c>
      <c r="IA4" s="7">
        <f t="shared" ref="IA4" si="169">_xlfn.STDEV.P(IA5:IA17)</f>
        <v>182.66294500880559</v>
      </c>
      <c r="IB4" s="7">
        <f t="shared" ref="IB4" si="170">_xlfn.STDEV.P(IB5:IB17)</f>
        <v>2.6063191301688331</v>
      </c>
      <c r="IC4" s="7">
        <f t="shared" ref="IC4" si="171">_xlfn.STDEV.P(IC5:IC17)</f>
        <v>2.5232645333625729</v>
      </c>
      <c r="ID4" s="7">
        <f t="shared" ref="ID4" si="172">_xlfn.STDEV.P(ID5:ID17)</f>
        <v>2.5162195744301732</v>
      </c>
      <c r="IE4" s="7">
        <f t="shared" ref="IE4" si="173">_xlfn.STDEV.P(IE5:IE17)</f>
        <v>2.6846043640946382</v>
      </c>
      <c r="IF4" s="7">
        <f t="shared" ref="IF4" si="174">_xlfn.STDEV.P(IF5:IF17)</f>
        <v>2.9472683170258489</v>
      </c>
      <c r="IG4" s="7">
        <f t="shared" ref="IG4" si="175">_xlfn.STDEV.P(IG5:IG17)</f>
        <v>2.2715112400359079</v>
      </c>
      <c r="IH4" s="7">
        <f t="shared" ref="IH4" si="176">_xlfn.STDEV.P(IH5:IH17)</f>
        <v>2.5835162498071793</v>
      </c>
      <c r="II4" s="7">
        <f t="shared" ref="II4" si="177">_xlfn.STDEV.P(II5:II17)</f>
        <v>3.5082320772281168</v>
      </c>
      <c r="IJ4" s="7">
        <f t="shared" ref="IJ4" si="178">_xlfn.STDEV.P(IJ5:IJ17)</f>
        <v>3.0537589601968014</v>
      </c>
      <c r="IK4" s="7">
        <f t="shared" ref="IK4" si="179">_xlfn.STDEV.P(IK5:IK17)</f>
        <v>4.0029574865408266</v>
      </c>
      <c r="IL4" s="7">
        <f t="shared" ref="IL4" si="180">_xlfn.STDEV.P(IL5:IL17)</f>
        <v>5.1221759429496894</v>
      </c>
      <c r="IM4" s="7">
        <f t="shared" ref="IM4" si="181">_xlfn.STDEV.P(IM5:IM17)</f>
        <v>4.6179480060934255</v>
      </c>
      <c r="IN4" s="7">
        <f t="shared" ref="IN4" si="182">_xlfn.STDEV.P(IN5:IN17)</f>
        <v>5.9683583819294839</v>
      </c>
      <c r="IO4" s="7">
        <f t="shared" ref="IO4" si="183">_xlfn.STDEV.P(IO5:IO17)</f>
        <v>7.6274186192249473</v>
      </c>
      <c r="IP4" s="7">
        <f t="shared" ref="IP4" si="184">_xlfn.STDEV.P(IP5:IP17)</f>
        <v>8.3715494525617178</v>
      </c>
      <c r="IQ4" s="7">
        <f t="shared" ref="IQ4" si="185">_xlfn.STDEV.P(IQ5:IQ17)</f>
        <v>8.806936480837976</v>
      </c>
      <c r="IR4" s="7">
        <f t="shared" ref="IR4" si="186">_xlfn.STDEV.P(IR5:IR17)</f>
        <v>8.8998371104035368</v>
      </c>
      <c r="IS4" s="7">
        <f t="shared" ref="IS4" si="187">_xlfn.STDEV.P(IS5:IS17)</f>
        <v>11.945636226341023</v>
      </c>
      <c r="IT4" s="7">
        <f t="shared" ref="IT4" si="188">_xlfn.STDEV.P(IT5:IT17)</f>
        <v>9.7148699540885293</v>
      </c>
      <c r="IU4" s="7">
        <f t="shared" ref="IU4" si="189">_xlfn.STDEV.P(IU5:IU17)</f>
        <v>12.515552455023224</v>
      </c>
      <c r="IV4" s="7">
        <f t="shared" ref="IV4" si="190">_xlfn.STDEV.P(IV5:IV17)</f>
        <v>11.652259348684018</v>
      </c>
      <c r="IW4" s="7">
        <f t="shared" ref="IW4" si="191">_xlfn.STDEV.P(IW5:IW17)</f>
        <v>10.766483165979205</v>
      </c>
      <c r="IX4" s="7">
        <f t="shared" ref="IX4" si="192">_xlfn.STDEV.P(IX5:IX17)</f>
        <v>15.096533557204017</v>
      </c>
      <c r="IY4" s="7">
        <f t="shared" ref="IY4" si="193">_xlfn.STDEV.P(IY5:IY17)</f>
        <v>17.142631725765071</v>
      </c>
      <c r="IZ4" s="7">
        <f t="shared" ref="IZ4" si="194">_xlfn.STDEV.P(IZ5:IZ17)</f>
        <v>18.636034319241016</v>
      </c>
      <c r="JA4" s="7">
        <f t="shared" ref="JA4" si="195">_xlfn.STDEV.P(JA5:JA17)</f>
        <v>18.55552996569196</v>
      </c>
      <c r="JB4" s="7">
        <f t="shared" ref="JB4" si="196">_xlfn.STDEV.P(JB5:JB17)</f>
        <v>2.6063191301688331</v>
      </c>
      <c r="JC4" s="7">
        <f t="shared" ref="JC4" si="197">_xlfn.STDEV.P(JC5:JC17)</f>
        <v>2.5232645333625729</v>
      </c>
      <c r="JD4" s="7">
        <f t="shared" ref="JD4" si="198">_xlfn.STDEV.P(JD5:JD17)</f>
        <v>2.5162195744301732</v>
      </c>
      <c r="JE4" s="7">
        <f t="shared" ref="JE4" si="199">_xlfn.STDEV.P(JE5:JE17)</f>
        <v>2.8010986855435576</v>
      </c>
      <c r="JF4" s="7">
        <f t="shared" ref="JF4" si="200">_xlfn.STDEV.P(JF5:JF17)</f>
        <v>2.8010986855435576</v>
      </c>
      <c r="JG4" s="7">
        <f t="shared" ref="JG4" si="201">_xlfn.STDEV.P(JG5:JG17)</f>
        <v>2.0322838174804474</v>
      </c>
      <c r="JH4" s="7">
        <f t="shared" ref="JH4" si="202">_xlfn.STDEV.P(JH5:JH17)</f>
        <v>2.5535681034919739</v>
      </c>
      <c r="JI4" s="7">
        <f t="shared" ref="JI4" si="203">_xlfn.STDEV.P(JI5:JI17)</f>
        <v>3.3370787636129018</v>
      </c>
      <c r="JJ4" s="7">
        <f t="shared" ref="JJ4" si="204">_xlfn.STDEV.P(JJ5:JJ17)</f>
        <v>2.9311629051165617</v>
      </c>
      <c r="JK4" s="7">
        <f t="shared" ref="JK4" si="205">_xlfn.STDEV.P(JK5:JK17)</f>
        <v>3.9147725076921454</v>
      </c>
      <c r="JL4" s="7">
        <f t="shared" ref="JL4" si="206">_xlfn.STDEV.P(JL5:JL17)</f>
        <v>4.7779077394675493</v>
      </c>
      <c r="JM4" s="7">
        <f t="shared" ref="JM4" si="207">_xlfn.STDEV.P(JM5:JM17)</f>
        <v>4.0645676349608948</v>
      </c>
      <c r="JN4" s="7">
        <f t="shared" ref="JN4" si="208">_xlfn.STDEV.P(JN5:JN17)</f>
        <v>5.0477014512378204</v>
      </c>
      <c r="JO4" s="7">
        <f t="shared" ref="JO4" si="209">_xlfn.STDEV.P(JO5:JO17)</f>
        <v>6.8336099429270183</v>
      </c>
      <c r="JP4" s="7">
        <f t="shared" ref="JP4" si="210">_xlfn.STDEV.P(JP5:JP17)</f>
        <v>7.3741913607426861</v>
      </c>
      <c r="JQ4" s="7">
        <f t="shared" ref="JQ4" si="211">_xlfn.STDEV.P(JQ5:JQ17)</f>
        <v>8.1320463300938535</v>
      </c>
      <c r="JR4" s="7">
        <f t="shared" ref="JR4" si="212">_xlfn.STDEV.P(JR5:JR17)</f>
        <v>7.8935221737632633</v>
      </c>
      <c r="JS4" s="7">
        <f t="shared" ref="JS4" si="213">_xlfn.STDEV.P(JS5:JS17)</f>
        <v>10.474539432899231</v>
      </c>
      <c r="JT4" s="7">
        <f t="shared" ref="JT4" si="214">_xlfn.STDEV.P(JT5:JT17)</f>
        <v>7.7474943458548751</v>
      </c>
      <c r="JU4" s="7">
        <f t="shared" ref="JU4" si="215">_xlfn.STDEV.P(JU5:JU17)</f>
        <v>11.060350850978715</v>
      </c>
      <c r="JV4" s="7">
        <f t="shared" ref="JV4" si="216">_xlfn.STDEV.P(JV5:JV17)</f>
        <v>9.9335067429894952</v>
      </c>
      <c r="JW4" s="7">
        <f t="shared" ref="JW4" si="217">_xlfn.STDEV.P(JW5:JW17)</f>
        <v>8.7001326249838105</v>
      </c>
      <c r="JX4" s="7">
        <f t="shared" ref="JX4" si="218">_xlfn.STDEV.P(JX5:JX17)</f>
        <v>13.153171372705645</v>
      </c>
      <c r="JY4" s="7">
        <f t="shared" ref="JY4" si="219">_xlfn.STDEV.P(JY5:JY17)</f>
        <v>14.953181371738079</v>
      </c>
      <c r="JZ4" s="7">
        <f t="shared" ref="JZ4" si="220">_xlfn.STDEV.P(JZ5:JZ17)</f>
        <v>15.582952299447749</v>
      </c>
      <c r="KA4" s="7">
        <f t="shared" ref="KA4" si="221">_xlfn.STDEV.P(KA5:KA17)</f>
        <v>14.045993764358661</v>
      </c>
      <c r="KB4" s="7">
        <f t="shared" ref="KB4" si="222">_xlfn.STDEV.P(KB5:KB17)</f>
        <v>2.6063191301688331</v>
      </c>
      <c r="KC4" s="7">
        <f t="shared" ref="KC4" si="223">_xlfn.STDEV.P(KC5:KC17)</f>
        <v>2.5232645333625729</v>
      </c>
      <c r="KD4" s="7">
        <f t="shared" ref="KD4" si="224">_xlfn.STDEV.P(KD5:KD17)</f>
        <v>2.5162195744301732</v>
      </c>
      <c r="KE4" s="7">
        <f t="shared" ref="KE4" si="225">_xlfn.STDEV.P(KE5:KE17)</f>
        <v>2.664693550105965</v>
      </c>
      <c r="KF4" s="7">
        <f t="shared" ref="KF4" si="226">_xlfn.STDEV.P(KF5:KF17)</f>
        <v>2.796870609645822</v>
      </c>
      <c r="KG4" s="7">
        <f t="shared" ref="KG4" si="227">_xlfn.STDEV.P(KG5:KG17)</f>
        <v>2.2134607030674092</v>
      </c>
      <c r="KH4" s="7">
        <f t="shared" ref="KH4" si="228">_xlfn.STDEV.P(KH5:KH17)</f>
        <v>2.4300875382971254</v>
      </c>
      <c r="KI4" s="7">
        <f t="shared" ref="KI4" si="229">_xlfn.STDEV.P(KI5:KI17)</f>
        <v>2.619905594757908</v>
      </c>
      <c r="KJ4" s="7">
        <f t="shared" ref="KJ4" si="230">_xlfn.STDEV.P(KJ5:KJ17)</f>
        <v>2.6735611072281178</v>
      </c>
      <c r="KK4" s="7">
        <f t="shared" ref="KK4" si="231">_xlfn.STDEV.P(KK5:KK17)</f>
        <v>3.9343728777059757</v>
      </c>
      <c r="KL4" s="7">
        <f t="shared" ref="KL4" si="232">_xlfn.STDEV.P(KL5:KL17)</f>
        <v>4.2523922957185398</v>
      </c>
      <c r="KM4" s="7">
        <f t="shared" ref="KM4" si="233">_xlfn.STDEV.P(KM5:KM17)</f>
        <v>3.2780424234865411</v>
      </c>
      <c r="KN4" s="7">
        <f t="shared" ref="KN4" si="234">_xlfn.STDEV.P(KN5:KN17)</f>
        <v>3.3635709398577607</v>
      </c>
      <c r="KO4" s="7">
        <f t="shared" ref="KO4" si="235">_xlfn.STDEV.P(KO5:KO17)</f>
        <v>5.4468926052616862</v>
      </c>
      <c r="KP4" s="7">
        <f t="shared" ref="KP4" si="236">_xlfn.STDEV.P(KP5:KP17)</f>
        <v>6.3423065260996268</v>
      </c>
      <c r="KQ4" s="7">
        <f t="shared" ref="KQ4" si="237">_xlfn.STDEV.P(KQ5:KQ17)</f>
        <v>6.8672966525125059</v>
      </c>
      <c r="KR4" s="7">
        <f t="shared" ref="KR4" si="238">_xlfn.STDEV.P(KR5:KR17)</f>
        <v>6.1374782324057522</v>
      </c>
      <c r="KS4" s="7">
        <f t="shared" ref="KS4" si="239">_xlfn.STDEV.P(KS5:KS17)</f>
        <v>7.4682761015507504</v>
      </c>
      <c r="KT4" s="7">
        <f t="shared" ref="KT4" si="240">_xlfn.STDEV.P(KT5:KT17)</f>
        <v>4.817374865184977</v>
      </c>
      <c r="KU4" s="7">
        <f t="shared" ref="KU4" si="241">_xlfn.STDEV.P(KU5:KU17)</f>
        <v>7.0223649483244337</v>
      </c>
      <c r="KV4" s="7">
        <f t="shared" ref="KV4" si="242">_xlfn.STDEV.P(KV5:KV17)</f>
        <v>6.1123601616365946</v>
      </c>
      <c r="KW4" s="7">
        <f t="shared" ref="KW4" si="243">_xlfn.STDEV.P(KW5:KW17)</f>
        <v>6.1084866757205605</v>
      </c>
      <c r="KX4" s="7">
        <f t="shared" ref="KX4" si="244">_xlfn.STDEV.P(KX5:KX17)</f>
        <v>9.7707448856933006</v>
      </c>
      <c r="KY4" s="7">
        <f t="shared" ref="KY4" si="245">_xlfn.STDEV.P(KY5:KY17)</f>
        <v>11.283857664246844</v>
      </c>
      <c r="KZ4" s="7">
        <f t="shared" ref="KZ4" si="246">_xlfn.STDEV.P(KZ5:KZ17)</f>
        <v>11.50507991738108</v>
      </c>
      <c r="LA4" s="7">
        <f t="shared" ref="LA4" si="247">_xlfn.STDEV.P(LA5:LA17)</f>
        <v>10.563978092371011</v>
      </c>
      <c r="LB4" s="7">
        <f t="shared" ref="LB4" si="248">_xlfn.STDEV.P(LB5:LB17)</f>
        <v>39.563745283130146</v>
      </c>
      <c r="LC4" s="7">
        <f t="shared" ref="LC4" si="249">_xlfn.STDEV.P(LC5:LC17)</f>
        <v>52.557660643408518</v>
      </c>
      <c r="LD4" s="7">
        <f t="shared" ref="LD4" si="250">_xlfn.STDEV.P(LD5:LD17)</f>
        <v>75.909709679781002</v>
      </c>
      <c r="LE4" s="7">
        <f t="shared" ref="LE4" si="251">_xlfn.STDEV.P(LE5:LE17)</f>
        <v>84.954425652050773</v>
      </c>
      <c r="LF4" s="7">
        <f t="shared" ref="LF4" si="252">_xlfn.STDEV.P(LF5:LF17)</f>
        <v>98.115437385023355</v>
      </c>
      <c r="LG4" s="7">
        <f t="shared" ref="LG4" si="253">_xlfn.STDEV.P(LG5:LG17)</f>
        <v>114.96899504860085</v>
      </c>
      <c r="LH4" s="7">
        <f t="shared" ref="LH4" si="254">_xlfn.STDEV.P(LH5:LH17)</f>
        <v>129.05184500124301</v>
      </c>
      <c r="LI4" s="7">
        <f t="shared" ref="LI4" si="255">_xlfn.STDEV.P(LI5:LI17)</f>
        <v>140.86184427160407</v>
      </c>
      <c r="LJ4" s="7">
        <f t="shared" ref="LJ4" si="256">_xlfn.STDEV.P(LJ5:LJ17)</f>
        <v>156.06477186652816</v>
      </c>
      <c r="LK4" s="7">
        <f t="shared" ref="LK4" si="257">_xlfn.STDEV.P(LK5:LK17)</f>
        <v>168.7650234381955</v>
      </c>
      <c r="LL4" s="7">
        <f t="shared" ref="LL4" si="258">_xlfn.STDEV.P(LL5:LL17)</f>
        <v>184.2107745693927</v>
      </c>
      <c r="LM4" s="7">
        <f t="shared" ref="LM4" si="259">_xlfn.STDEV.P(LM5:LM17)</f>
        <v>196.59970444276422</v>
      </c>
      <c r="LN4" s="7">
        <f t="shared" ref="LN4" si="260">_xlfn.STDEV.P(LN5:LN17)</f>
        <v>205.04431617977889</v>
      </c>
      <c r="LO4" s="7">
        <f t="shared" ref="LO4" si="261">_xlfn.STDEV.P(LO5:LO17)</f>
        <v>219.08497176226169</v>
      </c>
      <c r="LP4" s="7">
        <f t="shared" ref="LP4" si="262">_xlfn.STDEV.P(LP5:LP17)</f>
        <v>225.98133137535393</v>
      </c>
      <c r="LQ4" s="7">
        <f t="shared" ref="LQ4" si="263">_xlfn.STDEV.P(LQ5:LQ17)</f>
        <v>242.97558744588838</v>
      </c>
      <c r="LR4" s="7">
        <f t="shared" ref="LR4" si="264">_xlfn.STDEV.P(LR5:LR17)</f>
        <v>252.13514268644661</v>
      </c>
      <c r="LS4" s="7">
        <f t="shared" ref="LS4" si="265">_xlfn.STDEV.P(LS5:LS17)</f>
        <v>261.38785256292158</v>
      </c>
      <c r="LT4" s="7">
        <f t="shared" ref="LT4" si="266">_xlfn.STDEV.P(LT5:LT17)</f>
        <v>275.00754158567014</v>
      </c>
      <c r="LU4" s="7">
        <f t="shared" ref="LU4" si="267">_xlfn.STDEV.P(LU5:LU17)</f>
        <v>276.25434211693675</v>
      </c>
      <c r="LV4" s="7">
        <f t="shared" ref="LV4" si="268">_xlfn.STDEV.P(LV5:LV17)</f>
        <v>289.63474243203052</v>
      </c>
      <c r="LW4" s="7">
        <f t="shared" ref="LW4" si="269">_xlfn.STDEV.P(LW5:LW17)</f>
        <v>303.49777496430517</v>
      </c>
      <c r="LX4" s="7">
        <f t="shared" ref="LX4" si="270">_xlfn.STDEV.P(LX5:LX17)</f>
        <v>313.73846191566486</v>
      </c>
      <c r="LY4" s="7">
        <f t="shared" ref="LY4" si="271">_xlfn.STDEV.P(LY5:LY17)</f>
        <v>319.47756910268885</v>
      </c>
      <c r="LZ4" s="7">
        <f t="shared" ref="LZ4" si="272">_xlfn.STDEV.P(LZ5:LZ17)</f>
        <v>338.32951970723076</v>
      </c>
      <c r="MA4" s="7">
        <f t="shared" ref="MA4" si="273">_xlfn.STDEV.P(MA5:MA17)</f>
        <v>350.42883280903885</v>
      </c>
      <c r="MB4" s="7">
        <f t="shared" ref="MB4" si="274">_xlfn.STDEV.P(MB5:MB17)</f>
        <v>39.563745283130146</v>
      </c>
      <c r="MC4" s="7">
        <f t="shared" ref="MC4" si="275">_xlfn.STDEV.P(MC5:MC17)</f>
        <v>52.557660643408518</v>
      </c>
      <c r="MD4" s="7">
        <f t="shared" ref="MD4" si="276">_xlfn.STDEV.P(MD5:MD17)</f>
        <v>75.765364993144317</v>
      </c>
      <c r="ME4" s="7">
        <f t="shared" ref="ME4" si="277">_xlfn.STDEV.P(ME5:ME17)</f>
        <v>84.37062502354658</v>
      </c>
      <c r="MF4" s="7">
        <f t="shared" ref="MF4" si="278">_xlfn.STDEV.P(MF5:MF17)</f>
        <v>97.57746126409296</v>
      </c>
      <c r="MG4" s="7">
        <f t="shared" ref="MG4" si="279">_xlfn.STDEV.P(MG5:MG17)</f>
        <v>113.92497271574842</v>
      </c>
      <c r="MH4" s="7">
        <f t="shared" ref="MH4" si="280">_xlfn.STDEV.P(MH5:MH17)</f>
        <v>128.57599691329841</v>
      </c>
      <c r="MI4" s="7">
        <f t="shared" ref="MI4" si="281">_xlfn.STDEV.P(MI5:MI17)</f>
        <v>140.1035542631227</v>
      </c>
      <c r="MJ4" s="7">
        <f t="shared" ref="MJ4" si="282">_xlfn.STDEV.P(MJ5:MJ17)</f>
        <v>155.45573391515859</v>
      </c>
      <c r="MK4" s="7">
        <f t="shared" ref="MK4" si="283">_xlfn.STDEV.P(MK5:MK17)</f>
        <v>167.36884823929077</v>
      </c>
      <c r="ML4" s="7">
        <f t="shared" ref="ML4" si="284">_xlfn.STDEV.P(ML5:ML17)</f>
        <v>182.4457769817146</v>
      </c>
      <c r="MM4" s="7">
        <f t="shared" ref="MM4" si="285">_xlfn.STDEV.P(MM5:MM17)</f>
        <v>194.80055040443244</v>
      </c>
      <c r="MN4" s="7">
        <f t="shared" ref="MN4" si="286">_xlfn.STDEV.P(MN5:MN17)</f>
        <v>202.81235680058037</v>
      </c>
      <c r="MO4" s="7">
        <f t="shared" ref="MO4" si="287">_xlfn.STDEV.P(MO5:MO17)</f>
        <v>216.54366710507517</v>
      </c>
      <c r="MP4" s="7">
        <f t="shared" ref="MP4" si="288">_xlfn.STDEV.P(MP5:MP17)</f>
        <v>223.70270317607702</v>
      </c>
      <c r="MQ4" s="7">
        <f t="shared" ref="MQ4" si="289">_xlfn.STDEV.P(MQ5:MQ17)</f>
        <v>240.1361300319999</v>
      </c>
      <c r="MR4" s="7">
        <f t="shared" ref="MR4" si="290">_xlfn.STDEV.P(MR5:MR17)</f>
        <v>248.32963872130856</v>
      </c>
      <c r="MS4" s="7">
        <f t="shared" ref="MS4" si="291">_xlfn.STDEV.P(MS5:MS17)</f>
        <v>257.7425209401656</v>
      </c>
      <c r="MT4" s="7">
        <f t="shared" ref="MT4" si="292">_xlfn.STDEV.P(MT5:MT17)</f>
        <v>270.54969246826829</v>
      </c>
      <c r="MU4" s="7">
        <f t="shared" ref="MU4" si="293">_xlfn.STDEV.P(MU5:MU17)</f>
        <v>270.53125468846224</v>
      </c>
      <c r="MV4" s="7">
        <f t="shared" ref="MV4" si="294">_xlfn.STDEV.P(MV5:MV17)</f>
        <v>282.94808941177735</v>
      </c>
      <c r="MW4" s="7">
        <f t="shared" ref="MW4" si="295">_xlfn.STDEV.P(MW5:MW17)</f>
        <v>297.09608351547939</v>
      </c>
      <c r="MX4" s="7">
        <f t="shared" ref="MX4" si="296">_xlfn.STDEV.P(MX5:MX17)</f>
        <v>306.18391812108018</v>
      </c>
      <c r="MY4" s="7">
        <f t="shared" ref="MY4" si="297">_xlfn.STDEV.P(MY5:MY17)</f>
        <v>311.37289047551479</v>
      </c>
      <c r="MZ4" s="7">
        <f t="shared" ref="MZ4" si="298">_xlfn.STDEV.P(MZ5:MZ17)</f>
        <v>330.33792989754306</v>
      </c>
      <c r="NA4" s="7">
        <f t="shared" ref="NA4" si="299">_xlfn.STDEV.P(NA5:NA17)</f>
        <v>339.99912982833303</v>
      </c>
      <c r="NB4" s="7">
        <f t="shared" ref="NB4" si="300">_xlfn.STDEV.P(NB5:NB17)</f>
        <v>39.563745283130146</v>
      </c>
      <c r="NC4" s="7">
        <f t="shared" ref="NC4" si="301">_xlfn.STDEV.P(NC5:NC17)</f>
        <v>52.557660643408518</v>
      </c>
      <c r="ND4" s="7">
        <f t="shared" ref="ND4" si="302">_xlfn.STDEV.P(ND5:ND17)</f>
        <v>75.509394376151988</v>
      </c>
      <c r="NE4" s="7">
        <f t="shared" ref="NE4" si="303">_xlfn.STDEV.P(NE5:NE17)</f>
        <v>83.848270968331235</v>
      </c>
      <c r="NF4" s="7">
        <f t="shared" ref="NF4" si="304">_xlfn.STDEV.P(NF5:NF17)</f>
        <v>97.416631023660429</v>
      </c>
      <c r="NG4" s="7">
        <f t="shared" ref="NG4" si="305">_xlfn.STDEV.P(NG5:NG17)</f>
        <v>112.42012285916005</v>
      </c>
      <c r="NH4" s="7">
        <f t="shared" ref="NH4" si="306">_xlfn.STDEV.P(NH5:NH17)</f>
        <v>127.58851203132227</v>
      </c>
      <c r="NI4" s="7">
        <f t="shared" ref="NI4" si="307">_xlfn.STDEV.P(NI5:NI17)</f>
        <v>138.88478047835449</v>
      </c>
      <c r="NJ4" s="7">
        <f t="shared" ref="NJ4" si="308">_xlfn.STDEV.P(NJ5:NJ17)</f>
        <v>152.73967488515768</v>
      </c>
      <c r="NK4" s="7">
        <f t="shared" ref="NK4" si="309">_xlfn.STDEV.P(NK5:NK17)</f>
        <v>164.43797053553706</v>
      </c>
      <c r="NL4" s="7">
        <f t="shared" ref="NL4" si="310">_xlfn.STDEV.P(NL5:NL17)</f>
        <v>178.66692425428161</v>
      </c>
      <c r="NM4" s="7">
        <f t="shared" ref="NM4" si="311">_xlfn.STDEV.P(NM5:NM17)</f>
        <v>190.52133397135569</v>
      </c>
      <c r="NN4" s="7">
        <f t="shared" ref="NN4" si="312">_xlfn.STDEV.P(NN5:NN17)</f>
        <v>197.37487235381911</v>
      </c>
      <c r="NO4" s="7">
        <f t="shared" ref="NO4" si="313">_xlfn.STDEV.P(NO5:NO17)</f>
        <v>209.46494248484044</v>
      </c>
      <c r="NP4" s="7">
        <f t="shared" ref="NP4" si="314">_xlfn.STDEV.P(NP5:NP17)</f>
        <v>216.45505976855401</v>
      </c>
      <c r="NQ4" s="7">
        <f t="shared" ref="NQ4" si="315">_xlfn.STDEV.P(NQ5:NQ17)</f>
        <v>232.31426378886707</v>
      </c>
      <c r="NR4" s="7">
        <f t="shared" ref="NR4" si="316">_xlfn.STDEV.P(NR5:NR17)</f>
        <v>238.79133521790092</v>
      </c>
      <c r="NS4" s="7">
        <f t="shared" ref="NS4" si="317">_xlfn.STDEV.P(NS5:NS17)</f>
        <v>247.06473291127713</v>
      </c>
      <c r="NT4" s="7">
        <f t="shared" ref="NT4" si="318">_xlfn.STDEV.P(NT5:NT17)</f>
        <v>258.81390815266172</v>
      </c>
      <c r="NU4" s="7">
        <f t="shared" ref="NU4" si="319">_xlfn.STDEV.P(NU5:NU17)</f>
        <v>256.41326664899668</v>
      </c>
      <c r="NV4" s="7">
        <f t="shared" ref="NV4" si="320">_xlfn.STDEV.P(NV5:NV17)</f>
        <v>268.91830219313425</v>
      </c>
      <c r="NW4" s="7">
        <f t="shared" ref="NW4" si="321">_xlfn.STDEV.P(NW5:NW17)</f>
        <v>283.2050504346912</v>
      </c>
      <c r="NX4" s="7">
        <f t="shared" ref="NX4" si="322">_xlfn.STDEV.P(NX5:NX17)</f>
        <v>291.24352851077788</v>
      </c>
      <c r="NY4" s="7">
        <f t="shared" ref="NY4" si="323">_xlfn.STDEV.P(NY5:NY17)</f>
        <v>295.09533110144224</v>
      </c>
      <c r="NZ4" s="7">
        <f t="shared" ref="NZ4" si="324">_xlfn.STDEV.P(NZ5:NZ17)</f>
        <v>315.45215036768673</v>
      </c>
      <c r="OA4" s="7">
        <f t="shared" ref="OA4" si="325">_xlfn.STDEV.P(OA5:OA17)</f>
        <v>323.18728884137607</v>
      </c>
      <c r="OB4" s="7">
        <f t="shared" ref="OB4" si="326">_xlfn.STDEV.P(OB5:OB17)</f>
        <v>42.185417711048224</v>
      </c>
      <c r="OC4" s="7">
        <f t="shared" ref="OC4" si="327">_xlfn.STDEV.P(OC5:OC17)</f>
        <v>80.714706871334457</v>
      </c>
      <c r="OD4" s="7">
        <f t="shared" ref="OD4" si="328">_xlfn.STDEV.P(OD5:OD17)</f>
        <v>142.90042877604915</v>
      </c>
      <c r="OE4" s="7">
        <f t="shared" ref="OE4" si="329">_xlfn.STDEV.P(OE5:OE17)</f>
        <v>218.35016120765351</v>
      </c>
      <c r="OF4" s="7">
        <f t="shared" ref="OF4" si="330">_xlfn.STDEV.P(OF5:OF17)</f>
        <v>283.33086435865903</v>
      </c>
      <c r="OG4" s="7">
        <f t="shared" ref="OG4" si="331">_xlfn.STDEV.P(OG5:OG17)</f>
        <v>352.43665761826776</v>
      </c>
      <c r="OH4" s="7">
        <f t="shared" ref="OH4" si="332">_xlfn.STDEV.P(OH5:OH17)</f>
        <v>423.99126372600688</v>
      </c>
      <c r="OI4" s="7">
        <f t="shared" ref="OI4" si="333">_xlfn.STDEV.P(OI5:OI17)</f>
        <v>480.77767377201815</v>
      </c>
      <c r="OJ4" s="7">
        <f t="shared" ref="OJ4" si="334">_xlfn.STDEV.P(OJ5:OJ17)</f>
        <v>538.3177720163427</v>
      </c>
      <c r="OK4" s="7">
        <f t="shared" ref="OK4" si="335">_xlfn.STDEV.P(OK5:OK17)</f>
        <v>592.72481815693493</v>
      </c>
      <c r="OL4" s="7">
        <f t="shared" ref="OL4" si="336">_xlfn.STDEV.P(OL5:OL17)</f>
        <v>636.80192084394071</v>
      </c>
      <c r="OM4" s="7">
        <f t="shared" ref="OM4" si="337">_xlfn.STDEV.P(OM5:OM17)</f>
        <v>683.23038816610722</v>
      </c>
      <c r="ON4" s="7">
        <f t="shared" ref="ON4" si="338">_xlfn.STDEV.P(ON5:ON17)</f>
        <v>715.86263599203687</v>
      </c>
      <c r="OO4" s="7">
        <f t="shared" ref="OO4" si="339">_xlfn.STDEV.P(OO5:OO17)</f>
        <v>748.39330861432632</v>
      </c>
      <c r="OP4" s="7">
        <f t="shared" ref="OP4" si="340">_xlfn.STDEV.P(OP5:OP17)</f>
        <v>790.29119792314077</v>
      </c>
      <c r="OQ4" s="7">
        <f t="shared" ref="OQ4" si="341">_xlfn.STDEV.P(OQ5:OQ17)</f>
        <v>826.25781468701462</v>
      </c>
      <c r="OR4" s="7">
        <f t="shared" ref="OR4" si="342">_xlfn.STDEV.P(OR5:OR17)</f>
        <v>860.08408836186152</v>
      </c>
      <c r="OS4" s="7">
        <f t="shared" ref="OS4" si="343">_xlfn.STDEV.P(OS5:OS17)</f>
        <v>893.79664234646941</v>
      </c>
      <c r="OT4" s="7">
        <f t="shared" ref="OT4" si="344">_xlfn.STDEV.P(OT5:OT17)</f>
        <v>902.81026072143493</v>
      </c>
      <c r="OU4" s="7">
        <f t="shared" ref="OU4" si="345">_xlfn.STDEV.P(OU5:OU17)</f>
        <v>933.19171086694143</v>
      </c>
      <c r="OV4" s="7">
        <f t="shared" ref="OV4" si="346">_xlfn.STDEV.P(OV5:OV17)</f>
        <v>949.58145872039972</v>
      </c>
      <c r="OW4" s="7">
        <f t="shared" ref="OW4" si="347">_xlfn.STDEV.P(OW5:OW17)</f>
        <v>974.84456051196355</v>
      </c>
      <c r="OX4" s="7">
        <f t="shared" ref="OX4" si="348">_xlfn.STDEV.P(OX5:OX17)</f>
        <v>978.81179023858272</v>
      </c>
      <c r="OY4" s="7">
        <f t="shared" ref="OY4" si="349">_xlfn.STDEV.P(OY5:OY17)</f>
        <v>985.73589487137474</v>
      </c>
      <c r="OZ4" s="7">
        <f t="shared" ref="OZ4" si="350">_xlfn.STDEV.P(OZ5:OZ17)</f>
        <v>998.07189860896267</v>
      </c>
      <c r="PA4" s="7">
        <f t="shared" ref="PA4" si="351">_xlfn.STDEV.P(PA5:PA17)</f>
        <v>1015.481510528307</v>
      </c>
      <c r="PB4" s="7">
        <f t="shared" ref="PB4" si="352">_xlfn.STDEV.P(PB5:PB17)</f>
        <v>42.185417711048224</v>
      </c>
      <c r="PC4" s="7">
        <f t="shared" ref="PC4" si="353">_xlfn.STDEV.P(PC5:PC17)</f>
        <v>80.714706871334457</v>
      </c>
      <c r="PD4" s="7">
        <f t="shared" ref="PD4" si="354">_xlfn.STDEV.P(PD5:PD17)</f>
        <v>142.57218663668894</v>
      </c>
      <c r="PE4" s="7">
        <f t="shared" ref="PE4" si="355">_xlfn.STDEV.P(PE5:PE17)</f>
        <v>217.50396854163591</v>
      </c>
      <c r="PF4" s="7">
        <f t="shared" ref="PF4" si="356">_xlfn.STDEV.P(PF5:PF17)</f>
        <v>282.13297884416011</v>
      </c>
      <c r="PG4" s="7">
        <f t="shared" ref="PG4" si="357">_xlfn.STDEV.P(PG5:PG17)</f>
        <v>351.34697696842659</v>
      </c>
      <c r="PH4" s="7">
        <f t="shared" ref="PH4" si="358">_xlfn.STDEV.P(PH5:PH17)</f>
        <v>420.75474591859063</v>
      </c>
      <c r="PI4" s="7">
        <f t="shared" ref="PI4" si="359">_xlfn.STDEV.P(PI5:PI17)</f>
        <v>475.615739185476</v>
      </c>
      <c r="PJ4" s="7">
        <f t="shared" ref="PJ4" si="360">_xlfn.STDEV.P(PJ5:PJ17)</f>
        <v>531.74335358595715</v>
      </c>
      <c r="PK4" s="7">
        <f t="shared" ref="PK4" si="361">_xlfn.STDEV.P(PK5:PK17)</f>
        <v>585.84175014505217</v>
      </c>
      <c r="PL4" s="7">
        <f t="shared" ref="PL4" si="362">_xlfn.STDEV.P(PL5:PL17)</f>
        <v>627.84939587876124</v>
      </c>
      <c r="PM4" s="7">
        <f t="shared" ref="PM4" si="363">_xlfn.STDEV.P(PM5:PM17)</f>
        <v>674.01927000002081</v>
      </c>
      <c r="PN4" s="7">
        <f t="shared" ref="PN4" si="364">_xlfn.STDEV.P(PN5:PN17)</f>
        <v>707.32074694105677</v>
      </c>
      <c r="PO4" s="7">
        <f t="shared" ref="PO4" si="365">_xlfn.STDEV.P(PO5:PO17)</f>
        <v>737.90264106608788</v>
      </c>
      <c r="PP4" s="7">
        <f t="shared" ref="PP4" si="366">_xlfn.STDEV.P(PP5:PP17)</f>
        <v>778.4075916242241</v>
      </c>
      <c r="PQ4" s="7">
        <f t="shared" ref="PQ4" si="367">_xlfn.STDEV.P(PQ5:PQ17)</f>
        <v>812.93877001099054</v>
      </c>
      <c r="PR4" s="7">
        <f t="shared" ref="PR4" si="368">_xlfn.STDEV.P(PR5:PR17)</f>
        <v>847.87176656872987</v>
      </c>
      <c r="PS4" s="7">
        <f t="shared" ref="PS4" si="369">_xlfn.STDEV.P(PS5:PS17)</f>
        <v>880.68992588886249</v>
      </c>
      <c r="PT4" s="7">
        <f t="shared" ref="PT4" si="370">_xlfn.STDEV.P(PT5:PT17)</f>
        <v>889.75868678538859</v>
      </c>
      <c r="PU4" s="7">
        <f t="shared" ref="PU4" si="371">_xlfn.STDEV.P(PU5:PU17)</f>
        <v>919.91417145309629</v>
      </c>
      <c r="PV4" s="7">
        <f t="shared" ref="PV4" si="372">_xlfn.STDEV.P(PV5:PV17)</f>
        <v>937.11733492038445</v>
      </c>
      <c r="PW4" s="7">
        <f t="shared" ref="PW4" si="373">_xlfn.STDEV.P(PW5:PW17)</f>
        <v>961.96778723023726</v>
      </c>
      <c r="PX4" s="7">
        <f t="shared" ref="PX4" si="374">_xlfn.STDEV.P(PX5:PX17)</f>
        <v>966.7553615026311</v>
      </c>
      <c r="PY4" s="7">
        <f t="shared" ref="PY4" si="375">_xlfn.STDEV.P(PY5:PY17)</f>
        <v>974.42069575091239</v>
      </c>
      <c r="PZ4" s="7">
        <f t="shared" ref="PZ4" si="376">_xlfn.STDEV.P(PZ5:PZ17)</f>
        <v>985.68309897128358</v>
      </c>
      <c r="QA4" s="7">
        <f t="shared" ref="QA4" si="377">_xlfn.STDEV.P(QA5:QA17)</f>
        <v>1002.3395059594831</v>
      </c>
      <c r="QB4" s="7">
        <f t="shared" ref="QB4" si="378">_xlfn.STDEV.P(QB5:QB17)</f>
        <v>42.185417711048224</v>
      </c>
      <c r="QC4" s="7">
        <f t="shared" ref="QC4" si="379">_xlfn.STDEV.P(QC5:QC17)</f>
        <v>80.714706871334457</v>
      </c>
      <c r="QD4" s="7">
        <f t="shared" ref="QD4" si="380">_xlfn.STDEV.P(QD5:QD17)</f>
        <v>142.99757932324482</v>
      </c>
      <c r="QE4" s="7">
        <f t="shared" ref="QE4" si="381">_xlfn.STDEV.P(QE5:QE17)</f>
        <v>215.67211581115797</v>
      </c>
      <c r="QF4" s="7">
        <f t="shared" ref="QF4" si="382">_xlfn.STDEV.P(QF5:QF17)</f>
        <v>279.94604298373019</v>
      </c>
      <c r="QG4" s="7">
        <f t="shared" ref="QG4" si="383">_xlfn.STDEV.P(QG5:QG17)</f>
        <v>347.51937496538426</v>
      </c>
      <c r="QH4" s="7">
        <f t="shared" ref="QH4" si="384">_xlfn.STDEV.P(QH5:QH17)</f>
        <v>414.37555501225694</v>
      </c>
      <c r="QI4" s="7">
        <f t="shared" ref="QI4" si="385">_xlfn.STDEV.P(QI5:QI17)</f>
        <v>468.55052836715072</v>
      </c>
      <c r="QJ4" s="7">
        <f t="shared" ref="QJ4" si="386">_xlfn.STDEV.P(QJ5:QJ17)</f>
        <v>520.41544624116466</v>
      </c>
      <c r="QK4" s="7">
        <f t="shared" ref="QK4" si="387">_xlfn.STDEV.P(QK5:QK17)</f>
        <v>574.08112326976459</v>
      </c>
      <c r="QL4" s="7">
        <f t="shared" ref="QL4" si="388">_xlfn.STDEV.P(QL5:QL17)</f>
        <v>613.39027799280836</v>
      </c>
      <c r="QM4" s="7">
        <f t="shared" ref="QM4" si="389">_xlfn.STDEV.P(QM5:QM17)</f>
        <v>659.08707706032965</v>
      </c>
      <c r="QN4" s="7">
        <f t="shared" ref="QN4" si="390">_xlfn.STDEV.P(QN5:QN17)</f>
        <v>690.18122995160832</v>
      </c>
      <c r="QO4" s="7">
        <f t="shared" ref="QO4" si="391">_xlfn.STDEV.P(QO5:QO17)</f>
        <v>719.77858199629122</v>
      </c>
      <c r="QP4" s="7">
        <f t="shared" ref="QP4" si="392">_xlfn.STDEV.P(QP5:QP17)</f>
        <v>759.71973187874823</v>
      </c>
      <c r="QQ4" s="7">
        <f t="shared" ref="QQ4" si="393">_xlfn.STDEV.P(QQ5:QQ17)</f>
        <v>793.92165711305302</v>
      </c>
      <c r="QR4" s="7">
        <f t="shared" ref="QR4" si="394">_xlfn.STDEV.P(QR5:QR17)</f>
        <v>831.65901068837798</v>
      </c>
      <c r="QS4" s="7">
        <f t="shared" ref="QS4" si="395">_xlfn.STDEV.P(QS5:QS17)</f>
        <v>865.84378245807238</v>
      </c>
      <c r="QT4" s="7">
        <f t="shared" ref="QT4" si="396">_xlfn.STDEV.P(QT5:QT17)</f>
        <v>873.38144469011593</v>
      </c>
      <c r="QU4" s="7">
        <f t="shared" ref="QU4" si="397">_xlfn.STDEV.P(QU5:QU17)</f>
        <v>902.9639688238301</v>
      </c>
      <c r="QV4" s="7">
        <f t="shared" ref="QV4" si="398">_xlfn.STDEV.P(QV5:QV17)</f>
        <v>922.3985905037548</v>
      </c>
      <c r="QW4" s="7">
        <f t="shared" ref="QW4" si="399">_xlfn.STDEV.P(QW5:QW17)</f>
        <v>947.50510138983589</v>
      </c>
      <c r="QX4" s="7">
        <f t="shared" ref="QX4" si="400">_xlfn.STDEV.P(QX5:QX17)</f>
        <v>951.92666044391535</v>
      </c>
      <c r="QY4" s="7">
        <f t="shared" ref="QY4" si="401">_xlfn.STDEV.P(QY5:QY17)</f>
        <v>957.79912904409821</v>
      </c>
      <c r="QZ4" s="7">
        <f t="shared" ref="QZ4" si="402">_xlfn.STDEV.P(QZ5:QZ17)</f>
        <v>969.7648101381327</v>
      </c>
      <c r="RA4" s="7">
        <f t="shared" ref="RA4" si="403">_xlfn.STDEV.P(RA5:RA17)</f>
        <v>989.84795915762777</v>
      </c>
      <c r="RB4" s="7">
        <f t="shared" ref="RB4" si="404">_xlfn.STDEV.P(RB5:RB17)</f>
        <v>68.953032638595175</v>
      </c>
      <c r="RC4" s="7">
        <f t="shared" ref="RC4" si="405">_xlfn.STDEV.P(RC5:RC17)</f>
        <v>158.07327339975473</v>
      </c>
      <c r="RD4" s="7">
        <f t="shared" ref="RD4" si="406">_xlfn.STDEV.P(RD5:RD17)</f>
        <v>273.73798641602627</v>
      </c>
      <c r="RE4" s="7">
        <f t="shared" ref="RE4" si="407">_xlfn.STDEV.P(RE5:RE17)</f>
        <v>390.03424216236658</v>
      </c>
      <c r="RF4" s="7">
        <f t="shared" ref="RF4" si="408">_xlfn.STDEV.P(RF5:RF17)</f>
        <v>475.39223294867679</v>
      </c>
      <c r="RG4" s="7">
        <f t="shared" ref="RG4" si="409">_xlfn.STDEV.P(RG5:RG17)</f>
        <v>559.50396458875298</v>
      </c>
      <c r="RH4" s="7">
        <f t="shared" ref="RH4" si="410">_xlfn.STDEV.P(RH5:RH17)</f>
        <v>635.57720121022658</v>
      </c>
      <c r="RI4" s="7">
        <f t="shared" ref="RI4" si="411">_xlfn.STDEV.P(RI5:RI17)</f>
        <v>706.89481821814809</v>
      </c>
      <c r="RJ4" s="7">
        <f t="shared" ref="RJ4" si="412">_xlfn.STDEV.P(RJ5:RJ17)</f>
        <v>790.24295567507772</v>
      </c>
      <c r="RK4" s="7">
        <f t="shared" ref="RK4" si="413">_xlfn.STDEV.P(RK5:RK17)</f>
        <v>872.73085652393092</v>
      </c>
      <c r="RL4" s="7">
        <f t="shared" ref="RL4" si="414">_xlfn.STDEV.P(RL5:RL17)</f>
        <v>939.50466616801816</v>
      </c>
      <c r="RM4" s="7">
        <f t="shared" ref="RM4" si="415">_xlfn.STDEV.P(RM5:RM17)</f>
        <v>997.57171443650452</v>
      </c>
      <c r="RN4" s="7">
        <f t="shared" ref="RN4" si="416">_xlfn.STDEV.P(RN5:RN17)</f>
        <v>1050.8710222122616</v>
      </c>
      <c r="RO4" s="7">
        <f t="shared" ref="RO4" si="417">_xlfn.STDEV.P(RO5:RO17)</f>
        <v>1099.3584142930472</v>
      </c>
      <c r="RP4" s="7">
        <f t="shared" ref="RP4" si="418">_xlfn.STDEV.P(RP5:RP17)</f>
        <v>1127.8827995263762</v>
      </c>
      <c r="RQ4" s="7">
        <f t="shared" ref="RQ4" si="419">_xlfn.STDEV.P(RQ5:RQ17)</f>
        <v>1179.2793657506295</v>
      </c>
      <c r="RR4" s="7">
        <f t="shared" ref="RR4" si="420">_xlfn.STDEV.P(RR5:RR17)</f>
        <v>1197.9934160303515</v>
      </c>
      <c r="RS4" s="7">
        <f t="shared" ref="RS4" si="421">_xlfn.STDEV.P(RS5:RS17)</f>
        <v>1242.7336826195547</v>
      </c>
      <c r="RT4" s="7">
        <f t="shared" ref="RT4" si="422">_xlfn.STDEV.P(RT5:RT17)</f>
        <v>1255.9728919548556</v>
      </c>
      <c r="RU4" s="7">
        <f t="shared" ref="RU4" si="423">_xlfn.STDEV.P(RU5:RU17)</f>
        <v>1278.5825361607078</v>
      </c>
      <c r="RV4" s="7">
        <f t="shared" ref="RV4" si="424">_xlfn.STDEV.P(RV5:RV17)</f>
        <v>1279.4579751047595</v>
      </c>
      <c r="RW4" s="7">
        <f t="shared" ref="RW4" si="425">_xlfn.STDEV.P(RW5:RW17)</f>
        <v>1299.1793586403533</v>
      </c>
      <c r="RX4" s="7">
        <f t="shared" ref="RX4" si="426">_xlfn.STDEV.P(RX5:RX17)</f>
        <v>1325.1342144818889</v>
      </c>
      <c r="RY4" s="7">
        <f t="shared" ref="RY4" si="427">_xlfn.STDEV.P(RY5:RY17)</f>
        <v>1339.8279718243086</v>
      </c>
      <c r="RZ4" s="7">
        <f t="shared" ref="RZ4" si="428">_xlfn.STDEV.P(RZ5:RZ17)</f>
        <v>1358.3333897218076</v>
      </c>
      <c r="SA4" s="7">
        <f t="shared" ref="SA4" si="429">_xlfn.STDEV.P(SA5:SA17)</f>
        <v>1386.5562124117127</v>
      </c>
      <c r="SB4" s="7">
        <f t="shared" ref="SB4" si="430">_xlfn.STDEV.P(SB5:SB17)</f>
        <v>68.953032638595175</v>
      </c>
      <c r="SC4" s="7">
        <f t="shared" ref="SC4" si="431">_xlfn.STDEV.P(SC5:SC17)</f>
        <v>150.44148049409256</v>
      </c>
      <c r="SD4" s="7">
        <f t="shared" ref="SD4" si="432">_xlfn.STDEV.P(SD5:SD17)</f>
        <v>265.51818266447179</v>
      </c>
      <c r="SE4" s="7">
        <f t="shared" ref="SE4" si="433">_xlfn.STDEV.P(SE5:SE17)</f>
        <v>380.69722706926149</v>
      </c>
      <c r="SF4" s="7">
        <f t="shared" ref="SF4" si="434">_xlfn.STDEV.P(SF5:SF17)</f>
        <v>465.26772848715569</v>
      </c>
      <c r="SG4" s="7">
        <f t="shared" ref="SG4" si="435">_xlfn.STDEV.P(SG5:SG17)</f>
        <v>542.62659472401015</v>
      </c>
      <c r="SH4" s="7">
        <f t="shared" ref="SH4" si="436">_xlfn.STDEV.P(SH5:SH17)</f>
        <v>615.05173689150286</v>
      </c>
      <c r="SI4" s="7">
        <f t="shared" ref="SI4" si="437">_xlfn.STDEV.P(SI5:SI17)</f>
        <v>680.28968768576635</v>
      </c>
      <c r="SJ4" s="7">
        <f t="shared" ref="SJ4" si="438">_xlfn.STDEV.P(SJ5:SJ17)</f>
        <v>759.33795518037607</v>
      </c>
      <c r="SK4" s="7">
        <f t="shared" ref="SK4" si="439">_xlfn.STDEV.P(SK5:SK17)</f>
        <v>835.23758445439159</v>
      </c>
      <c r="SL4" s="7">
        <f t="shared" ref="SL4" si="440">_xlfn.STDEV.P(SL5:SL17)</f>
        <v>894.46917252173421</v>
      </c>
      <c r="SM4" s="7">
        <f t="shared" ref="SM4" si="441">_xlfn.STDEV.P(SM5:SM17)</f>
        <v>944.49307025690428</v>
      </c>
      <c r="SN4" s="7">
        <f t="shared" ref="SN4" si="442">_xlfn.STDEV.P(SN5:SN17)</f>
        <v>997.73363297368292</v>
      </c>
      <c r="SO4" s="7">
        <f t="shared" ref="SO4" si="443">_xlfn.STDEV.P(SO5:SO17)</f>
        <v>1045.1123492166798</v>
      </c>
      <c r="SP4" s="7">
        <f t="shared" ref="SP4" si="444">_xlfn.STDEV.P(SP5:SP17)</f>
        <v>1070.0483924244629</v>
      </c>
      <c r="SQ4" s="7">
        <f t="shared" ref="SQ4" si="445">_xlfn.STDEV.P(SQ5:SQ17)</f>
        <v>1117.6127135617207</v>
      </c>
      <c r="SR4" s="7">
        <f t="shared" ref="SR4" si="446">_xlfn.STDEV.P(SR5:SR17)</f>
        <v>1125.4243538911714</v>
      </c>
      <c r="SS4" s="7">
        <f t="shared" ref="SS4" si="447">_xlfn.STDEV.P(SS5:SS17)</f>
        <v>1168.3130254532759</v>
      </c>
      <c r="ST4" s="7">
        <f t="shared" ref="ST4" si="448">_xlfn.STDEV.P(ST5:ST17)</f>
        <v>1180.4861449680545</v>
      </c>
      <c r="SU4" s="7">
        <f t="shared" ref="SU4" si="449">_xlfn.STDEV.P(SU5:SU17)</f>
        <v>1196.4496295190747</v>
      </c>
      <c r="SV4" s="7">
        <f t="shared" ref="SV4" si="450">_xlfn.STDEV.P(SV5:SV17)</f>
        <v>1199.9635152244514</v>
      </c>
      <c r="SW4" s="7">
        <f t="shared" ref="SW4" si="451">_xlfn.STDEV.P(SW5:SW17)</f>
        <v>1221.9583661159286</v>
      </c>
      <c r="SX4" s="7">
        <f t="shared" ref="SX4" si="452">_xlfn.STDEV.P(SX5:SX17)</f>
        <v>1244.9884389092742</v>
      </c>
      <c r="SY4" s="7">
        <f t="shared" ref="SY4" si="453">_xlfn.STDEV.P(SY5:SY17)</f>
        <v>1252.2163640861779</v>
      </c>
      <c r="SZ4" s="7">
        <f t="shared" ref="SZ4" si="454">_xlfn.STDEV.P(SZ5:SZ17)</f>
        <v>1270.5952246298075</v>
      </c>
      <c r="TA4" s="7">
        <f t="shared" ref="TA4" si="455">_xlfn.STDEV.P(TA5:TA17)</f>
        <v>1291.755307768437</v>
      </c>
      <c r="TB4" s="7">
        <f t="shared" ref="TB4" si="456">_xlfn.STDEV.P(TB5:TB17)</f>
        <v>68.953032638595175</v>
      </c>
      <c r="TC4" s="7">
        <f t="shared" ref="TC4" si="457">_xlfn.STDEV.P(TC5:TC17)</f>
        <v>137.08417489235276</v>
      </c>
      <c r="TD4" s="7">
        <f t="shared" ref="TD4" si="458">_xlfn.STDEV.P(TD5:TD17)</f>
        <v>247.48818631777942</v>
      </c>
      <c r="TE4" s="7">
        <f t="shared" ref="TE4" si="459">_xlfn.STDEV.P(TE5:TE17)</f>
        <v>363.43478126988128</v>
      </c>
      <c r="TF4" s="7">
        <f t="shared" ref="TF4" si="460">_xlfn.STDEV.P(TF5:TF17)</f>
        <v>446.32605429838191</v>
      </c>
      <c r="TG4" s="7">
        <f t="shared" ref="TG4" si="461">_xlfn.STDEV.P(TG5:TG17)</f>
        <v>514.45039323591902</v>
      </c>
      <c r="TH4" s="7">
        <f t="shared" ref="TH4" si="462">_xlfn.STDEV.P(TH5:TH17)</f>
        <v>571.64564684962852</v>
      </c>
      <c r="TI4" s="7">
        <f t="shared" ref="TI4" si="463">_xlfn.STDEV.P(TI5:TI17)</f>
        <v>627.93134588737416</v>
      </c>
      <c r="TJ4" s="7">
        <f t="shared" ref="TJ4" si="464">_xlfn.STDEV.P(TJ5:TJ17)</f>
        <v>694.00219974754964</v>
      </c>
      <c r="TK4" s="7">
        <f t="shared" ref="TK4" si="465">_xlfn.STDEV.P(TK5:TK17)</f>
        <v>754.19417398373344</v>
      </c>
      <c r="TL4" s="7">
        <f t="shared" ref="TL4" si="466">_xlfn.STDEV.P(TL5:TL17)</f>
        <v>805.0063985926746</v>
      </c>
      <c r="TM4" s="7">
        <f t="shared" ref="TM4" si="467">_xlfn.STDEV.P(TM5:TM17)</f>
        <v>847.29884069541072</v>
      </c>
      <c r="TN4" s="7">
        <f t="shared" ref="TN4" si="468">_xlfn.STDEV.P(TN5:TN17)</f>
        <v>891.33539865721036</v>
      </c>
      <c r="TO4" s="7">
        <f t="shared" ref="TO4" si="469">_xlfn.STDEV.P(TO5:TO17)</f>
        <v>927.25214076020268</v>
      </c>
      <c r="TP4" s="7">
        <f t="shared" ref="TP4" si="470">_xlfn.STDEV.P(TP5:TP17)</f>
        <v>947.29855081631911</v>
      </c>
      <c r="TQ4" s="7">
        <f t="shared" ref="TQ4" si="471">_xlfn.STDEV.P(TQ5:TQ17)</f>
        <v>987.90380553679563</v>
      </c>
      <c r="TR4" s="7">
        <f t="shared" ref="TR4" si="472">_xlfn.STDEV.P(TR5:TR17)</f>
        <v>991.41270909914886</v>
      </c>
      <c r="TS4" s="7">
        <f t="shared" ref="TS4" si="473">_xlfn.STDEV.P(TS5:TS17)</f>
        <v>1027.9226250437935</v>
      </c>
      <c r="TT4" s="7">
        <f t="shared" ref="TT4" si="474">_xlfn.STDEV.P(TT5:TT17)</f>
        <v>1042.9651176747909</v>
      </c>
      <c r="TU4" s="7">
        <f t="shared" ref="TU4" si="475">_xlfn.STDEV.P(TU5:TU17)</f>
        <v>1061.4925965565556</v>
      </c>
      <c r="TV4" s="7">
        <f t="shared" ref="TV4" si="476">_xlfn.STDEV.P(TV5:TV17)</f>
        <v>1061.0684745539788</v>
      </c>
      <c r="TW4" s="7">
        <f t="shared" ref="TW4" si="477">_xlfn.STDEV.P(TW5:TW17)</f>
        <v>1071.6770908171213</v>
      </c>
      <c r="TX4" s="7">
        <f t="shared" ref="TX4" si="478">_xlfn.STDEV.P(TX5:TX17)</f>
        <v>1094.6267797666237</v>
      </c>
      <c r="TY4" s="7">
        <f t="shared" ref="TY4" si="479">_xlfn.STDEV.P(TY5:TY17)</f>
        <v>1113.4310903236933</v>
      </c>
      <c r="TZ4" s="7">
        <f t="shared" ref="TZ4" si="480">_xlfn.STDEV.P(TZ5:TZ17)</f>
        <v>1119.1677804109888</v>
      </c>
      <c r="UA4" s="7">
        <f t="shared" ref="UA4" si="481">_xlfn.STDEV.P(UA5:UA17)</f>
        <v>1141.2419322514372</v>
      </c>
      <c r="UB4" s="7">
        <f t="shared" ref="UB4" si="482">_xlfn.STDEV.P(UB5:UB17)</f>
        <v>72.952931246899141</v>
      </c>
      <c r="UC4" s="7">
        <f t="shared" ref="UC4" si="483">_xlfn.STDEV.P(UC5:UC17)</f>
        <v>229.95497372491948</v>
      </c>
      <c r="UD4" s="7">
        <f t="shared" ref="UD4" si="484">_xlfn.STDEV.P(UD5:UD17)</f>
        <v>411.62361448293996</v>
      </c>
      <c r="UE4" s="7">
        <f t="shared" ref="UE4" si="485">_xlfn.STDEV.P(UE5:UE17)</f>
        <v>584.56477513733319</v>
      </c>
      <c r="UF4" s="7">
        <f t="shared" ref="UF4" si="486">_xlfn.STDEV.P(UF5:UF17)</f>
        <v>727.73224805011284</v>
      </c>
      <c r="UG4" s="7">
        <f t="shared" ref="UG4" si="487">_xlfn.STDEV.P(UG5:UG17)</f>
        <v>870.05197423477102</v>
      </c>
      <c r="UH4" s="7">
        <f t="shared" ref="UH4" si="488">_xlfn.STDEV.P(UH5:UH17)</f>
        <v>1001.1034799234258</v>
      </c>
      <c r="UI4" s="7">
        <f t="shared" ref="UI4" si="489">_xlfn.STDEV.P(UI5:UI17)</f>
        <v>1131.5828365507898</v>
      </c>
      <c r="UJ4" s="7">
        <f t="shared" ref="UJ4" si="490">_xlfn.STDEV.P(UJ5:UJ17)</f>
        <v>1250.1163117483943</v>
      </c>
      <c r="UK4" s="7">
        <f t="shared" ref="UK4" si="491">_xlfn.STDEV.P(UK5:UK17)</f>
        <v>1363.0971434513415</v>
      </c>
      <c r="UL4" s="7">
        <f t="shared" ref="UL4" si="492">_xlfn.STDEV.P(UL5:UL17)</f>
        <v>1448.0733333288838</v>
      </c>
      <c r="UM4" s="7">
        <f t="shared" ref="UM4" si="493">_xlfn.STDEV.P(UM5:UM17)</f>
        <v>1538.7903763947859</v>
      </c>
      <c r="UN4" s="7">
        <f t="shared" ref="UN4" si="494">_xlfn.STDEV.P(UN5:UN17)</f>
        <v>1633.7675194752487</v>
      </c>
      <c r="UO4" s="7">
        <f t="shared" ref="UO4" si="495">_xlfn.STDEV.P(UO5:UO17)</f>
        <v>1695.2635584310715</v>
      </c>
      <c r="UP4" s="7">
        <f t="shared" ref="UP4" si="496">_xlfn.STDEV.P(UP5:UP17)</f>
        <v>1761.1106400196816</v>
      </c>
      <c r="UQ4" s="7">
        <f t="shared" ref="UQ4" si="497">_xlfn.STDEV.P(UQ5:UQ17)</f>
        <v>1828.6167598591755</v>
      </c>
      <c r="UR4" s="7">
        <f t="shared" ref="UR4" si="498">_xlfn.STDEV.P(UR5:UR17)</f>
        <v>1873.1442919491117</v>
      </c>
      <c r="US4" s="7">
        <f t="shared" ref="US4" si="499">_xlfn.STDEV.P(US5:US17)</f>
        <v>1915.1376176856211</v>
      </c>
      <c r="UT4" s="7">
        <f t="shared" ref="UT4" si="500">_xlfn.STDEV.P(UT5:UT17)</f>
        <v>1931.976208705976</v>
      </c>
      <c r="UU4" s="7">
        <f t="shared" ref="UU4" si="501">_xlfn.STDEV.P(UU5:UU17)</f>
        <v>1972.2222710411047</v>
      </c>
      <c r="UV4" s="7">
        <f t="shared" ref="UV4" si="502">_xlfn.STDEV.P(UV5:UV17)</f>
        <v>1987.7337367675843</v>
      </c>
      <c r="UW4" s="7">
        <f t="shared" ref="UW4" si="503">_xlfn.STDEV.P(UW5:UW17)</f>
        <v>2020.7110852224343</v>
      </c>
      <c r="UX4" s="7">
        <f t="shared" ref="UX4" si="504">_xlfn.STDEV.P(UX5:UX17)</f>
        <v>2043.268303710197</v>
      </c>
      <c r="UY4" s="7">
        <f t="shared" ref="UY4" si="505">_xlfn.STDEV.P(UY5:UY17)</f>
        <v>2065.0262258890243</v>
      </c>
      <c r="UZ4" s="7">
        <f t="shared" ref="UZ4" si="506">_xlfn.STDEV.P(UZ5:UZ17)</f>
        <v>2075.6513913046315</v>
      </c>
      <c r="VA4" s="7">
        <f t="shared" ref="VA4" si="507">_xlfn.STDEV.P(VA5:VA17)</f>
        <v>2087.9093107558165</v>
      </c>
      <c r="VB4" s="7">
        <f t="shared" ref="VB4" si="508">_xlfn.STDEV.P(VB5:VB17)</f>
        <v>72.952931246899141</v>
      </c>
      <c r="VC4" s="7">
        <f t="shared" ref="VC4" si="509">_xlfn.STDEV.P(VC5:VC17)</f>
        <v>213.83572193703125</v>
      </c>
      <c r="VD4" s="7">
        <f t="shared" ref="VD4" si="510">_xlfn.STDEV.P(VD5:VD17)</f>
        <v>375.63443767741899</v>
      </c>
      <c r="VE4" s="7">
        <f t="shared" ref="VE4" si="511">_xlfn.STDEV.P(VE5:VE17)</f>
        <v>528.16307773867584</v>
      </c>
      <c r="VF4" s="7">
        <f t="shared" ref="VF4" si="512">_xlfn.STDEV.P(VF5:VF17)</f>
        <v>657.50222174349574</v>
      </c>
      <c r="VG4" s="7">
        <f t="shared" ref="VG4" si="513">_xlfn.STDEV.P(VG5:VG17)</f>
        <v>783.13476437430472</v>
      </c>
      <c r="VH4" s="7">
        <f t="shared" ref="VH4" si="514">_xlfn.STDEV.P(VH5:VH17)</f>
        <v>898.97544575533652</v>
      </c>
      <c r="VI4" s="7">
        <f t="shared" ref="VI4" si="515">_xlfn.STDEV.P(VI5:VI17)</f>
        <v>1015.1554519953958</v>
      </c>
      <c r="VJ4" s="7">
        <f t="shared" ref="VJ4" si="516">_xlfn.STDEV.P(VJ5:VJ17)</f>
        <v>1119.8931584711697</v>
      </c>
      <c r="VK4" s="7">
        <f t="shared" ref="VK4" si="517">_xlfn.STDEV.P(VK5:VK17)</f>
        <v>1218.6274653922274</v>
      </c>
      <c r="VL4" s="7">
        <f t="shared" ref="VL4" si="518">_xlfn.STDEV.P(VL5:VL17)</f>
        <v>1295.6794977720167</v>
      </c>
      <c r="VM4" s="7">
        <f t="shared" ref="VM4" si="519">_xlfn.STDEV.P(VM5:VM17)</f>
        <v>1378.550889961273</v>
      </c>
      <c r="VN4" s="7">
        <f t="shared" ref="VN4" si="520">_xlfn.STDEV.P(VN5:VN17)</f>
        <v>1466.7671088074242</v>
      </c>
      <c r="VO4" s="7">
        <f t="shared" ref="VO4" si="521">_xlfn.STDEV.P(VO5:VO17)</f>
        <v>1523.8444724877145</v>
      </c>
      <c r="VP4" s="7">
        <f t="shared" ref="VP4" si="522">_xlfn.STDEV.P(VP5:VP17)</f>
        <v>1581.5461987239655</v>
      </c>
      <c r="VQ4" s="7">
        <f t="shared" ref="VQ4" si="523">_xlfn.STDEV.P(VQ5:VQ17)</f>
        <v>1640.8937815613976</v>
      </c>
      <c r="VR4" s="7">
        <f t="shared" ref="VR4" si="524">_xlfn.STDEV.P(VR5:VR17)</f>
        <v>1680.4435241536155</v>
      </c>
      <c r="VS4" s="7">
        <f t="shared" ref="VS4" si="525">_xlfn.STDEV.P(VS5:VS17)</f>
        <v>1716.5249331582243</v>
      </c>
      <c r="VT4" s="7">
        <f t="shared" ref="VT4" si="526">_xlfn.STDEV.P(VT5:VT17)</f>
        <v>1733.100272982789</v>
      </c>
      <c r="VU4" s="7">
        <f t="shared" ref="VU4" si="527">_xlfn.STDEV.P(VU5:VU17)</f>
        <v>1770.4837837162945</v>
      </c>
      <c r="VV4" s="7">
        <f t="shared" ref="VV4" si="528">_xlfn.STDEV.P(VV5:VV17)</f>
        <v>1787.299235218607</v>
      </c>
      <c r="VW4" s="7">
        <f t="shared" ref="VW4" si="529">_xlfn.STDEV.P(VW5:VW17)</f>
        <v>1819.3187163649959</v>
      </c>
      <c r="VX4" s="7">
        <f t="shared" ref="VX4" si="530">_xlfn.STDEV.P(VX5:VX17)</f>
        <v>1841.0892839510229</v>
      </c>
      <c r="VY4" s="7">
        <f t="shared" ref="VY4" si="531">_xlfn.STDEV.P(VY5:VY17)</f>
        <v>1856.5902639742631</v>
      </c>
      <c r="VZ4" s="7">
        <f t="shared" ref="VZ4" si="532">_xlfn.STDEV.P(VZ5:VZ17)</f>
        <v>1870.1950472592155</v>
      </c>
      <c r="WA4" s="7">
        <f t="shared" ref="WA4" si="533">_xlfn.STDEV.P(WA5:WA17)</f>
        <v>1880.5091844762173</v>
      </c>
      <c r="WB4" s="7">
        <f t="shared" ref="WB4" si="534">_xlfn.STDEV.P(WB5:WB17)</f>
        <v>72.952931246899141</v>
      </c>
      <c r="WC4" s="7">
        <f t="shared" ref="WC4" si="535">_xlfn.STDEV.P(WC5:WC17)</f>
        <v>179.84421266307785</v>
      </c>
      <c r="WD4" s="7">
        <f t="shared" ref="WD4" si="536">_xlfn.STDEV.P(WD5:WD17)</f>
        <v>305.35820463202668</v>
      </c>
      <c r="WE4" s="7">
        <f t="shared" ref="WE4" si="537">_xlfn.STDEV.P(WE5:WE17)</f>
        <v>413.09845238265751</v>
      </c>
      <c r="WF4" s="7">
        <f t="shared" ref="WF4" si="538">_xlfn.STDEV.P(WF5:WF17)</f>
        <v>505.88421623597463</v>
      </c>
      <c r="WG4" s="7">
        <f t="shared" ref="WG4" si="539">_xlfn.STDEV.P(WG5:WG17)</f>
        <v>602.58611307317642</v>
      </c>
      <c r="WH4" s="7">
        <f t="shared" ref="WH4" si="540">_xlfn.STDEV.P(WH5:WH17)</f>
        <v>689.29166969952553</v>
      </c>
      <c r="WI4" s="7">
        <f t="shared" ref="WI4" si="541">_xlfn.STDEV.P(WI5:WI17)</f>
        <v>782.00432814068824</v>
      </c>
      <c r="WJ4" s="7">
        <f t="shared" ref="WJ4" si="542">_xlfn.STDEV.P(WJ5:WJ17)</f>
        <v>856.33687310350376</v>
      </c>
      <c r="WK4" s="7">
        <f t="shared" ref="WK4" si="543">_xlfn.STDEV.P(WK5:WK17)</f>
        <v>924.07006189462754</v>
      </c>
      <c r="WL4" s="7">
        <f t="shared" ref="WL4" si="544">_xlfn.STDEV.P(WL5:WL17)</f>
        <v>983.88457854838111</v>
      </c>
      <c r="WM4" s="7">
        <f t="shared" ref="WM4" si="545">_xlfn.STDEV.P(WM5:WM17)</f>
        <v>1055.0585502135407</v>
      </c>
      <c r="WN4" s="7">
        <f t="shared" ref="WN4" si="546">_xlfn.STDEV.P(WN5:WN17)</f>
        <v>1128.9003865887532</v>
      </c>
      <c r="WO4" s="7">
        <f t="shared" ref="WO4" si="547">_xlfn.STDEV.P(WO5:WO17)</f>
        <v>1171.6853435879013</v>
      </c>
      <c r="WP4" s="7">
        <f t="shared" ref="WP4" si="548">_xlfn.STDEV.P(WP5:WP17)</f>
        <v>1220.1549421447412</v>
      </c>
      <c r="WQ4" s="7">
        <f t="shared" ref="WQ4" si="549">_xlfn.STDEV.P(WQ5:WQ17)</f>
        <v>1272.1825489566434</v>
      </c>
      <c r="WR4" s="7">
        <f t="shared" ref="WR4" si="550">_xlfn.STDEV.P(WR5:WR17)</f>
        <v>1301.1464403254531</v>
      </c>
      <c r="WS4" s="7">
        <f t="shared" ref="WS4" si="551">_xlfn.STDEV.P(WS5:WS17)</f>
        <v>1330.0506063246673</v>
      </c>
      <c r="WT4" s="7">
        <f t="shared" ref="WT4" si="552">_xlfn.STDEV.P(WT5:WT17)</f>
        <v>1338.0528421120084</v>
      </c>
      <c r="WU4" s="7">
        <f t="shared" ref="WU4" si="553">_xlfn.STDEV.P(WU5:WU17)</f>
        <v>1376.2498354105098</v>
      </c>
      <c r="WV4" s="7">
        <f t="shared" ref="WV4" si="554">_xlfn.STDEV.P(WV5:WV17)</f>
        <v>1391.7183878234553</v>
      </c>
      <c r="WW4" s="7">
        <f t="shared" ref="WW4" si="555">_xlfn.STDEV.P(WW5:WW17)</f>
        <v>1419.8624860492444</v>
      </c>
      <c r="WX4" s="7">
        <f t="shared" ref="WX4" si="556">_xlfn.STDEV.P(WX5:WX17)</f>
        <v>1435.0104549853147</v>
      </c>
      <c r="WY4" s="7">
        <f t="shared" ref="WY4" si="557">_xlfn.STDEV.P(WY5:WY17)</f>
        <v>1451.4857028445476</v>
      </c>
      <c r="WZ4" s="7">
        <f t="shared" ref="WZ4" si="558">_xlfn.STDEV.P(WZ5:WZ17)</f>
        <v>1464.0359996543882</v>
      </c>
      <c r="XA4" s="7">
        <f t="shared" ref="XA4" si="559">_xlfn.STDEV.P(XA5:XA17)</f>
        <v>1468.7535350580647</v>
      </c>
    </row>
    <row r="5" spans="1:625" x14ac:dyDescent="0.25">
      <c r="A5" s="9">
        <v>1</v>
      </c>
      <c r="B5" s="10">
        <f>Reg[[#This Row],[STEP2]]</f>
        <v>8109</v>
      </c>
      <c r="C5" s="10">
        <f>Reg[[#This Row],[STEP3]]</f>
        <v>8184</v>
      </c>
      <c r="D5" s="10">
        <f>Reg[[#This Row],[STEP4]]</f>
        <v>8264</v>
      </c>
      <c r="E5" s="10">
        <f>Reg[[#This Row],[STEP5]]</f>
        <v>8350</v>
      </c>
      <c r="F5" s="10">
        <f>Reg[[#This Row],[STEP6]]</f>
        <v>8412</v>
      </c>
      <c r="G5" s="10">
        <f>Reg[[#This Row],[STEP7]]</f>
        <v>8511</v>
      </c>
      <c r="H5" s="10">
        <f>Reg[[#This Row],[STEP8]]</f>
        <v>8561</v>
      </c>
      <c r="I5" s="10">
        <f>Reg[[#This Row],[STEP9]]</f>
        <v>8588</v>
      </c>
      <c r="J5" s="10">
        <f>Reg[[#This Row],[STEP10]]</f>
        <v>8623</v>
      </c>
      <c r="K5" s="10">
        <f>Reg[[#This Row],[STEP11]]</f>
        <v>8653</v>
      </c>
      <c r="L5" s="10">
        <f>Reg[[#This Row],[STEP12]]</f>
        <v>8687</v>
      </c>
      <c r="M5" s="10">
        <f>Reg[[#This Row],[STEP13]]</f>
        <v>8664</v>
      </c>
      <c r="N5" s="10">
        <f>Reg[[#This Row],[STEP14]]</f>
        <v>8709</v>
      </c>
      <c r="O5" s="10">
        <f>Reg[[#This Row],[STEP15]]</f>
        <v>8717</v>
      </c>
      <c r="P5" s="10">
        <f>Reg[[#This Row],[STEP16]]</f>
        <v>8717</v>
      </c>
      <c r="Q5" s="10">
        <f>Reg[[#This Row],[STEP17]]</f>
        <v>8727</v>
      </c>
      <c r="R5" s="10">
        <f>Reg[[#This Row],[STEP18]]</f>
        <v>8745</v>
      </c>
      <c r="S5" s="10">
        <f>Reg[[#This Row],[STEP19]]</f>
        <v>8741</v>
      </c>
      <c r="T5" s="10">
        <f>Reg[[#This Row],[STEP20]]</f>
        <v>8703</v>
      </c>
      <c r="U5" s="10">
        <f>Reg[[#This Row],[STEP21]]</f>
        <v>8696</v>
      </c>
      <c r="V5" s="10">
        <f>Reg[[#This Row],[STEP22]]</f>
        <v>8684</v>
      </c>
      <c r="W5" s="10">
        <f>Reg[[#This Row],[STEP23]]</f>
        <v>8646</v>
      </c>
      <c r="X5" s="10">
        <f>Reg[[#This Row],[STEP24]]</f>
        <v>8604</v>
      </c>
      <c r="Y5" s="10">
        <f>Reg[[#This Row],[STEP25]]</f>
        <v>8617</v>
      </c>
      <c r="Z5" s="10">
        <f>Reg[[#This Row],[STEP26]]</f>
        <v>8595</v>
      </c>
      <c r="AA5" s="10">
        <f>Reg[[#This Row],[STEP27]]</f>
        <v>8620</v>
      </c>
      <c r="AB5" s="10">
        <f>Sug0.2[[#This Row],[STEP2]]</f>
        <v>8109</v>
      </c>
      <c r="AC5" s="10">
        <f>Sug0.2[[#This Row],[STEP3]]</f>
        <v>8172</v>
      </c>
      <c r="AD5" s="10">
        <f>Sug0.2[[#This Row],[STEP4]]</f>
        <v>8242</v>
      </c>
      <c r="AE5" s="10">
        <f>Sug0.2[[#This Row],[STEP5]]</f>
        <v>8315</v>
      </c>
      <c r="AF5" s="10">
        <f>Sug0.2[[#This Row],[STEP6]]</f>
        <v>8369</v>
      </c>
      <c r="AG5" s="10">
        <f>Sug0.2[[#This Row],[STEP7]]</f>
        <v>8461</v>
      </c>
      <c r="AH5" s="10">
        <f>Sug0.2[[#This Row],[STEP8]]</f>
        <v>8506</v>
      </c>
      <c r="AI5" s="10">
        <f>Sug0.2[[#This Row],[STEP9]]</f>
        <v>8524</v>
      </c>
      <c r="AJ5" s="10">
        <f>Sug0.2[[#This Row],[STEP10]]</f>
        <v>8550</v>
      </c>
      <c r="AK5" s="10">
        <f>Sug0.2[[#This Row],[STEP11]]</f>
        <v>8582</v>
      </c>
      <c r="AL5" s="10">
        <f>Sug0.2[[#This Row],[STEP12]]</f>
        <v>8624</v>
      </c>
      <c r="AM5" s="10">
        <f>Sug0.2[[#This Row],[STEP13]]</f>
        <v>8601</v>
      </c>
      <c r="AN5" s="10">
        <f>Sug0.2[[#This Row],[STEP14]]</f>
        <v>8641</v>
      </c>
      <c r="AO5" s="10">
        <f>Sug0.2[[#This Row],[STEP15]]</f>
        <v>8652</v>
      </c>
      <c r="AP5" s="10">
        <f>Sug0.2[[#This Row],[STEP16]]</f>
        <v>8650</v>
      </c>
      <c r="AQ5" s="10">
        <f>Sug0.2[[#This Row],[STEP17]]</f>
        <v>8657</v>
      </c>
      <c r="AR5" s="10">
        <f>Sug0.2[[#This Row],[STEP18]]</f>
        <v>8671</v>
      </c>
      <c r="AS5" s="10">
        <f>Sug0.2[[#This Row],[STEP19]]</f>
        <v>8653</v>
      </c>
      <c r="AT5" s="10">
        <f>Sug0.2[[#This Row],[STEP20]]</f>
        <v>8617</v>
      </c>
      <c r="AU5" s="10">
        <f>Sug0.2[[#This Row],[STEP21]]</f>
        <v>8615</v>
      </c>
      <c r="AV5" s="10">
        <f>Sug0.2[[#This Row],[STEP22]]</f>
        <v>8622</v>
      </c>
      <c r="AW5" s="10">
        <f>Sug0.2[[#This Row],[STEP23]]</f>
        <v>8574</v>
      </c>
      <c r="AX5" s="10">
        <f>Sug0.2[[#This Row],[STEP24]]</f>
        <v>8547</v>
      </c>
      <c r="AY5" s="10">
        <f>Sug0.2[[#This Row],[STEP25]]</f>
        <v>8549</v>
      </c>
      <c r="AZ5" s="10">
        <f>Sug0.2[[#This Row],[STEP26]]</f>
        <v>8534</v>
      </c>
      <c r="BA5" s="10">
        <f>Sug0.2[[#This Row],[STEP27]]</f>
        <v>8546</v>
      </c>
      <c r="BB5" s="10">
        <f>Sug0.5[[#This Row],[STEP2]]</f>
        <v>8109</v>
      </c>
      <c r="BC5" s="10">
        <f>Sug0.5[[#This Row],[STEP3]]</f>
        <v>8159</v>
      </c>
      <c r="BD5" s="10">
        <f>Sug0.5[[#This Row],[STEP4]]</f>
        <v>8198</v>
      </c>
      <c r="BE5" s="10">
        <f>Sug0.5[[#This Row],[STEP5]]</f>
        <v>8245</v>
      </c>
      <c r="BF5" s="10">
        <f>Sug0.5[[#This Row],[STEP6]]</f>
        <v>8271</v>
      </c>
      <c r="BG5" s="10">
        <f>Sug0.5[[#This Row],[STEP7]]</f>
        <v>8330</v>
      </c>
      <c r="BH5" s="10">
        <f>Sug0.5[[#This Row],[STEP8]]</f>
        <v>8363</v>
      </c>
      <c r="BI5" s="10">
        <f>Sug0.5[[#This Row],[STEP9]]</f>
        <v>8366</v>
      </c>
      <c r="BJ5" s="10">
        <f>Sug0.5[[#This Row],[STEP10]]</f>
        <v>8382</v>
      </c>
      <c r="BK5" s="10">
        <f>Sug0.5[[#This Row],[STEP11]]</f>
        <v>8421</v>
      </c>
      <c r="BL5" s="10">
        <f>Sug0.5[[#This Row],[STEP12]]</f>
        <v>8464</v>
      </c>
      <c r="BM5" s="10">
        <f>Sug0.5[[#This Row],[STEP13]]</f>
        <v>8447</v>
      </c>
      <c r="BN5" s="10">
        <f>Sug0.5[[#This Row],[STEP14]]</f>
        <v>8494</v>
      </c>
      <c r="BO5" s="10">
        <f>Sug0.5[[#This Row],[STEP15]]</f>
        <v>8477</v>
      </c>
      <c r="BP5" s="10">
        <f>Sug0.5[[#This Row],[STEP16]]</f>
        <v>8469</v>
      </c>
      <c r="BQ5" s="10">
        <f>Sug0.5[[#This Row],[STEP17]]</f>
        <v>8459</v>
      </c>
      <c r="BR5" s="10">
        <f>Sug0.5[[#This Row],[STEP18]]</f>
        <v>8461</v>
      </c>
      <c r="BS5" s="10">
        <f>Sug0.5[[#This Row],[STEP19]]</f>
        <v>8445</v>
      </c>
      <c r="BT5" s="10">
        <f>Sug0.5[[#This Row],[STEP20]]</f>
        <v>8415</v>
      </c>
      <c r="BU5" s="10">
        <f>Sug0.5[[#This Row],[STEP21]]</f>
        <v>8390</v>
      </c>
      <c r="BV5" s="10">
        <f>Sug0.5[[#This Row],[STEP22]]</f>
        <v>8395</v>
      </c>
      <c r="BW5" s="10">
        <f>Sug0.5[[#This Row],[STEP23]]</f>
        <v>8351</v>
      </c>
      <c r="BX5" s="10">
        <f>Sug0.5[[#This Row],[STEP24]]</f>
        <v>8330</v>
      </c>
      <c r="BY5" s="10">
        <f>Sug0.5[[#This Row],[STEP25]]</f>
        <v>8352</v>
      </c>
      <c r="BZ5" s="10">
        <f>Sug0.5[[#This Row],[STEP26]]</f>
        <v>8316</v>
      </c>
      <c r="CA5" s="10">
        <f>Sug0.5[[#This Row],[STEP27]]</f>
        <v>8326</v>
      </c>
      <c r="CB5" s="10">
        <f>Reg[[#This Row],[NASP2]]</f>
        <v>684</v>
      </c>
      <c r="CC5" s="10">
        <f>Reg[[#This Row],[NASP3]]</f>
        <v>795</v>
      </c>
      <c r="CD5" s="10">
        <f>Reg[[#This Row],[NASP4]]</f>
        <v>940</v>
      </c>
      <c r="CE5" s="10">
        <f>Reg[[#This Row],[NASP5]]</f>
        <v>1066</v>
      </c>
      <c r="CF5" s="10">
        <f>Reg[[#This Row],[NASP6]]</f>
        <v>1181</v>
      </c>
      <c r="CG5" s="10">
        <f>Reg[[#This Row],[NASP7]]</f>
        <v>1273</v>
      </c>
      <c r="CH5" s="10">
        <f>Reg[[#This Row],[NASP8]]</f>
        <v>1407</v>
      </c>
      <c r="CI5" s="10">
        <f>Reg[[#This Row],[NASP9]]</f>
        <v>1498</v>
      </c>
      <c r="CJ5" s="10">
        <f>Reg[[#This Row],[NASP10]]</f>
        <v>1594</v>
      </c>
      <c r="CK5" s="10">
        <f>Reg[[#This Row],[NASP11]]</f>
        <v>1702</v>
      </c>
      <c r="CL5" s="10">
        <f>Reg[[#This Row],[NASP12]]</f>
        <v>1787</v>
      </c>
      <c r="CM5" s="10">
        <f>Reg[[#This Row],[NASP13]]</f>
        <v>1920</v>
      </c>
      <c r="CN5" s="10">
        <f>Reg[[#This Row],[NASP14]]</f>
        <v>2016</v>
      </c>
      <c r="CO5" s="10">
        <f>Reg[[#This Row],[NASP15]]</f>
        <v>2104</v>
      </c>
      <c r="CP5" s="10">
        <f>Reg[[#This Row],[NASP16]]</f>
        <v>2182</v>
      </c>
      <c r="CQ5" s="10">
        <f>Reg[[#This Row],[NASP17]]</f>
        <v>2241</v>
      </c>
      <c r="CR5" s="10">
        <f>Reg[[#This Row],[NASP18]]</f>
        <v>2287</v>
      </c>
      <c r="CS5" s="10">
        <f>Reg[[#This Row],[NASP19]]</f>
        <v>2329</v>
      </c>
      <c r="CT5" s="10">
        <f>Reg[[#This Row],[NASP20]]</f>
        <v>2386</v>
      </c>
      <c r="CU5" s="10">
        <f>Reg[[#This Row],[NASP21]]</f>
        <v>2429</v>
      </c>
      <c r="CV5" s="10">
        <f>Reg[[#This Row],[NASP22]]</f>
        <v>2503</v>
      </c>
      <c r="CW5" s="10">
        <f>Reg[[#This Row],[NASP23]]</f>
        <v>2533</v>
      </c>
      <c r="CX5" s="10">
        <f>Reg[[#This Row],[NASP24]]</f>
        <v>2602</v>
      </c>
      <c r="CY5" s="10">
        <f>Reg[[#This Row],[NASP25]]</f>
        <v>2615</v>
      </c>
      <c r="CZ5" s="10">
        <f>Reg[[#This Row],[NASP26]]</f>
        <v>2631</v>
      </c>
      <c r="DA5" s="10">
        <f>Reg[[#This Row],[NASP27]]</f>
        <v>2650</v>
      </c>
      <c r="DB5" s="10">
        <f>Sug0.2[[#This Row],[NASP2]]</f>
        <v>684</v>
      </c>
      <c r="DC5" s="10">
        <f>Sug0.2[[#This Row],[NASP3]]</f>
        <v>791</v>
      </c>
      <c r="DD5" s="10">
        <f>Sug0.2[[#This Row],[NASP4]]</f>
        <v>929</v>
      </c>
      <c r="DE5" s="10">
        <f>Sug0.2[[#This Row],[NASP5]]</f>
        <v>1045</v>
      </c>
      <c r="DF5" s="10">
        <f>Sug0.2[[#This Row],[NASP6]]</f>
        <v>1150</v>
      </c>
      <c r="DG5" s="10">
        <f>Sug0.2[[#This Row],[NASP7]]</f>
        <v>1233</v>
      </c>
      <c r="DH5" s="10">
        <f>Sug0.2[[#This Row],[NASP8]]</f>
        <v>1357</v>
      </c>
      <c r="DI5" s="10">
        <f>Sug0.2[[#This Row],[NASP9]]</f>
        <v>1444</v>
      </c>
      <c r="DJ5" s="10">
        <f>Sug0.2[[#This Row],[NASP10]]</f>
        <v>1536</v>
      </c>
      <c r="DK5" s="10">
        <f>Sug0.2[[#This Row],[NASP11]]</f>
        <v>1630</v>
      </c>
      <c r="DL5" s="10">
        <f>Sug0.2[[#This Row],[NASP12]]</f>
        <v>1705</v>
      </c>
      <c r="DM5" s="10">
        <f>Sug0.2[[#This Row],[NASP13]]</f>
        <v>1825</v>
      </c>
      <c r="DN5" s="10">
        <f>Sug0.2[[#This Row],[NASP14]]</f>
        <v>1915</v>
      </c>
      <c r="DO5" s="10">
        <f>Sug0.2[[#This Row],[NASP15]]</f>
        <v>1993</v>
      </c>
      <c r="DP5" s="10">
        <f>Sug0.2[[#This Row],[NASP16]]</f>
        <v>2062</v>
      </c>
      <c r="DQ5" s="10">
        <f>Sug0.2[[#This Row],[NASP17]]</f>
        <v>2112</v>
      </c>
      <c r="DR5" s="10">
        <f>Sug0.2[[#This Row],[NASP18]]</f>
        <v>2160</v>
      </c>
      <c r="DS5" s="10">
        <f>Sug0.2[[#This Row],[NASP19]]</f>
        <v>2208</v>
      </c>
      <c r="DT5" s="10">
        <f>Sug0.2[[#This Row],[NASP20]]</f>
        <v>2255</v>
      </c>
      <c r="DU5" s="10">
        <f>Sug0.2[[#This Row],[NASP21]]</f>
        <v>2286</v>
      </c>
      <c r="DV5" s="10">
        <f>Sug0.2[[#This Row],[NASP22]]</f>
        <v>2354</v>
      </c>
      <c r="DW5" s="10">
        <f>Sug0.2[[#This Row],[NASP23]]</f>
        <v>2380</v>
      </c>
      <c r="DX5" s="10">
        <f>Sug0.2[[#This Row],[NASP24]]</f>
        <v>2438</v>
      </c>
      <c r="DY5" s="10">
        <f>Sug0.2[[#This Row],[NASP25]]</f>
        <v>2458</v>
      </c>
      <c r="DZ5" s="10">
        <f>Sug0.2[[#This Row],[NASP26]]</f>
        <v>2476</v>
      </c>
      <c r="EA5" s="10">
        <f>Sug0.2[[#This Row],[NASP27]]</f>
        <v>2511</v>
      </c>
      <c r="EB5">
        <f>Sug0.5[[#This Row],[NASP2]]</f>
        <v>684</v>
      </c>
      <c r="EC5">
        <f>Sug0.5[[#This Row],[NASP3]]</f>
        <v>770</v>
      </c>
      <c r="ED5">
        <f>Sug0.5[[#This Row],[NASP4]]</f>
        <v>889</v>
      </c>
      <c r="EE5">
        <f>Sug0.5[[#This Row],[NASP5]]</f>
        <v>993</v>
      </c>
      <c r="EF5">
        <f>Sug0.5[[#This Row],[NASP6]]</f>
        <v>1082</v>
      </c>
      <c r="EG5">
        <f>Sug0.5[[#This Row],[NASP7]]</f>
        <v>1155</v>
      </c>
      <c r="EH5">
        <f>Sug0.5[[#This Row],[NASP8]]</f>
        <v>1256</v>
      </c>
      <c r="EI5">
        <f>Sug0.5[[#This Row],[NASP9]]</f>
        <v>1329</v>
      </c>
      <c r="EJ5">
        <f>Sug0.5[[#This Row],[NASP10]]</f>
        <v>1412</v>
      </c>
      <c r="EK5">
        <f>Sug0.5[[#This Row],[NASP11]]</f>
        <v>1486</v>
      </c>
      <c r="EL5">
        <f>Sug0.5[[#This Row],[NASP12]]</f>
        <v>1542</v>
      </c>
      <c r="EM5">
        <f>Sug0.5[[#This Row],[NASP13]]</f>
        <v>1643</v>
      </c>
      <c r="EN5">
        <f>Sug0.5[[#This Row],[NASP14]]</f>
        <v>1714</v>
      </c>
      <c r="EO5">
        <f>Sug0.5[[#This Row],[NASP15]]</f>
        <v>1790</v>
      </c>
      <c r="EP5">
        <f>Sug0.5[[#This Row],[NASP16]]</f>
        <v>1846</v>
      </c>
      <c r="EQ5">
        <f>Sug0.5[[#This Row],[NASP17]]</f>
        <v>1892</v>
      </c>
      <c r="ER5">
        <f>Sug0.5[[#This Row],[NASP18]]</f>
        <v>1921</v>
      </c>
      <c r="ES5">
        <f>Sug0.5[[#This Row],[NASP19]]</f>
        <v>1957</v>
      </c>
      <c r="ET5">
        <f>Sug0.5[[#This Row],[NASP20]]</f>
        <v>1994</v>
      </c>
      <c r="EU5">
        <f>Sug0.5[[#This Row],[NASP21]]</f>
        <v>2026</v>
      </c>
      <c r="EV5">
        <f>Sug0.5[[#This Row],[NASP22]]</f>
        <v>2087</v>
      </c>
      <c r="EW5">
        <f>Sug0.5[[#This Row],[NASP23]]</f>
        <v>2110</v>
      </c>
      <c r="EX5">
        <f>Sug0.5[[#This Row],[NASP24]]</f>
        <v>2160</v>
      </c>
      <c r="EY5">
        <f>Sug0.5[[#This Row],[NASP25]]</f>
        <v>2168</v>
      </c>
      <c r="EZ5">
        <f>Sug0.5[[#This Row],[NASP26]]</f>
        <v>2178</v>
      </c>
      <c r="FA5">
        <f>Sug0.5[[#This Row],[NASP27]]</f>
        <v>2223</v>
      </c>
      <c r="FB5">
        <f>Reg[[#This Row],[CIRP2]]</f>
        <v>73</v>
      </c>
      <c r="FC5">
        <f>Reg[[#This Row],[CIRP3]]</f>
        <v>78</v>
      </c>
      <c r="FD5">
        <f>Reg[[#This Row],[CIRP4]]</f>
        <v>86</v>
      </c>
      <c r="FE5">
        <f>Reg[[#This Row],[CIRP5]]</f>
        <v>91</v>
      </c>
      <c r="FF5">
        <f>Reg[[#This Row],[CIRP6]]</f>
        <v>102</v>
      </c>
      <c r="FG5">
        <f>Reg[[#This Row],[CIRP7]]</f>
        <v>107</v>
      </c>
      <c r="FH5">
        <f>Reg[[#This Row],[CIRP8]]</f>
        <v>116</v>
      </c>
      <c r="FI5">
        <f>Reg[[#This Row],[CIRP9]]</f>
        <v>130</v>
      </c>
      <c r="FJ5">
        <f>Reg[[#This Row],[CIRP10]]</f>
        <v>138</v>
      </c>
      <c r="FK5">
        <f>Reg[[#This Row],[CIRP11]]</f>
        <v>153</v>
      </c>
      <c r="FL5">
        <f>Reg[[#This Row],[CIRP12]]</f>
        <v>165</v>
      </c>
      <c r="FM5">
        <f>Reg[[#This Row],[CIRP13]]</f>
        <v>173</v>
      </c>
      <c r="FN5">
        <f>Reg[[#This Row],[CIRP14]]</f>
        <v>187</v>
      </c>
      <c r="FO5">
        <f>Reg[[#This Row],[CIRP15]]</f>
        <v>198</v>
      </c>
      <c r="FP5">
        <f>Reg[[#This Row],[CIRP16]]</f>
        <v>208</v>
      </c>
      <c r="FQ5">
        <f>Reg[[#This Row],[CIRP17]]</f>
        <v>216</v>
      </c>
      <c r="FR5">
        <f>Reg[[#This Row],[CIRP18]]</f>
        <v>236</v>
      </c>
      <c r="FS5">
        <f>Reg[[#This Row],[CIRP19]]</f>
        <v>258</v>
      </c>
      <c r="FT5">
        <f>Reg[[#This Row],[CIRP20]]</f>
        <v>274</v>
      </c>
      <c r="FU5">
        <f>Reg[[#This Row],[CIRP21]]</f>
        <v>285</v>
      </c>
      <c r="FV5">
        <f>Reg[[#This Row],[CIRP22]]</f>
        <v>300</v>
      </c>
      <c r="FW5">
        <f>Reg[[#This Row],[CIRP23]]</f>
        <v>308</v>
      </c>
      <c r="FX5">
        <f>Reg[[#This Row],[CIRP24]]</f>
        <v>330</v>
      </c>
      <c r="FY5">
        <f>Reg[[#This Row],[CIRP25]]</f>
        <v>332</v>
      </c>
      <c r="FZ5">
        <f>Reg[[#This Row],[CIRP26]]</f>
        <v>354</v>
      </c>
      <c r="GA5">
        <f>Reg[[#This Row],[CIRP27]]</f>
        <v>373</v>
      </c>
      <c r="GB5">
        <f>Sug0.2[[#This Row],[CIRP2]]</f>
        <v>73</v>
      </c>
      <c r="GC5">
        <f>Sug0.2[[#This Row],[CIRP3]]</f>
        <v>76</v>
      </c>
      <c r="GD5">
        <f>Sug0.2[[#This Row],[CIRP4]]</f>
        <v>83</v>
      </c>
      <c r="GE5">
        <f>Sug0.2[[#This Row],[CIRP5]]</f>
        <v>87</v>
      </c>
      <c r="GF5">
        <f>Sug0.2[[#This Row],[CIRP6]]</f>
        <v>98</v>
      </c>
      <c r="GG5">
        <f>Sug0.2[[#This Row],[CIRP7]]</f>
        <v>103</v>
      </c>
      <c r="GH5">
        <f>Sug0.2[[#This Row],[CIRP8]]</f>
        <v>112</v>
      </c>
      <c r="GI5">
        <f>Sug0.2[[#This Row],[CIRP9]]</f>
        <v>123</v>
      </c>
      <c r="GJ5">
        <f>Sug0.2[[#This Row],[CIRP10]]</f>
        <v>130</v>
      </c>
      <c r="GK5">
        <f>Sug0.2[[#This Row],[CIRP11]]</f>
        <v>144</v>
      </c>
      <c r="GL5">
        <f>Sug0.2[[#This Row],[CIRP12]]</f>
        <v>158</v>
      </c>
      <c r="GM5">
        <f>Sug0.2[[#This Row],[CIRP13]]</f>
        <v>167</v>
      </c>
      <c r="GN5">
        <f>Sug0.2[[#This Row],[CIRP14]]</f>
        <v>179</v>
      </c>
      <c r="GO5">
        <f>Sug0.2[[#This Row],[CIRP15]]</f>
        <v>189</v>
      </c>
      <c r="GP5">
        <f>Sug0.2[[#This Row],[CIRP16]]</f>
        <v>198</v>
      </c>
      <c r="GQ5">
        <f>Sug0.2[[#This Row],[CIRP17]]</f>
        <v>208</v>
      </c>
      <c r="GR5">
        <f>Sug0.2[[#This Row],[CIRP18]]</f>
        <v>221</v>
      </c>
      <c r="GS5">
        <f>Sug0.2[[#This Row],[CIRP19]]</f>
        <v>238</v>
      </c>
      <c r="GT5">
        <f>Sug0.2[[#This Row],[CIRP20]]</f>
        <v>259</v>
      </c>
      <c r="GU5">
        <f>Sug0.2[[#This Row],[CIRP21]]</f>
        <v>270</v>
      </c>
      <c r="GV5">
        <f>Sug0.2[[#This Row],[CIRP22]]</f>
        <v>280</v>
      </c>
      <c r="GW5">
        <f>Sug0.2[[#This Row],[CIRP23]]</f>
        <v>289</v>
      </c>
      <c r="GX5">
        <f>Sug0.2[[#This Row],[CIRP24]]</f>
        <v>309</v>
      </c>
      <c r="GY5">
        <f>Sug0.2[[#This Row],[CIRP25]]</f>
        <v>311</v>
      </c>
      <c r="GZ5">
        <f>Sug0.2[[#This Row],[CIRP26]]</f>
        <v>326</v>
      </c>
      <c r="HA5">
        <f>Sug0.2[[#This Row],[CIRP27]]</f>
        <v>341</v>
      </c>
      <c r="HB5">
        <f>Sug0.5[[#This Row],[CIRP2]]</f>
        <v>73</v>
      </c>
      <c r="HC5">
        <f>Sug0.5[[#This Row],[CIRP3]]</f>
        <v>76</v>
      </c>
      <c r="HD5">
        <f>Sug0.5[[#This Row],[CIRP4]]</f>
        <v>82</v>
      </c>
      <c r="HE5">
        <f>Sug0.5[[#This Row],[CIRP5]]</f>
        <v>87</v>
      </c>
      <c r="HF5">
        <f>Sug0.5[[#This Row],[CIRP6]]</f>
        <v>96</v>
      </c>
      <c r="HG5">
        <f>Sug0.5[[#This Row],[CIRP7]]</f>
        <v>98</v>
      </c>
      <c r="HH5">
        <f>Sug0.5[[#This Row],[CIRP8]]</f>
        <v>106</v>
      </c>
      <c r="HI5">
        <f>Sug0.5[[#This Row],[CIRP9]]</f>
        <v>111</v>
      </c>
      <c r="HJ5">
        <f>Sug0.5[[#This Row],[CIRP10]]</f>
        <v>114</v>
      </c>
      <c r="HK5">
        <f>Sug0.5[[#This Row],[CIRP11]]</f>
        <v>124</v>
      </c>
      <c r="HL5">
        <f>Sug0.5[[#This Row],[CIRP12]]</f>
        <v>132</v>
      </c>
      <c r="HM5">
        <f>Sug0.5[[#This Row],[CIRP13]]</f>
        <v>139</v>
      </c>
      <c r="HN5">
        <f>Sug0.5[[#This Row],[CIRP14]]</f>
        <v>151</v>
      </c>
      <c r="HO5">
        <f>Sug0.5[[#This Row],[CIRP15]]</f>
        <v>156</v>
      </c>
      <c r="HP5">
        <f>Sug0.5[[#This Row],[CIRP16]]</f>
        <v>163</v>
      </c>
      <c r="HQ5">
        <f>Sug0.5[[#This Row],[CIRP17]]</f>
        <v>165</v>
      </c>
      <c r="HR5">
        <f>Sug0.5[[#This Row],[CIRP18]]</f>
        <v>177</v>
      </c>
      <c r="HS5">
        <f>Sug0.5[[#This Row],[CIRP19]]</f>
        <v>191</v>
      </c>
      <c r="HT5">
        <f>Sug0.5[[#This Row],[CIRP20]]</f>
        <v>207</v>
      </c>
      <c r="HU5">
        <f>Sug0.5[[#This Row],[CIRP21]]</f>
        <v>215</v>
      </c>
      <c r="HV5">
        <f>Sug0.5[[#This Row],[CIRP22]]</f>
        <v>225</v>
      </c>
      <c r="HW5">
        <f>Sug0.5[[#This Row],[CIRP23]]</f>
        <v>234</v>
      </c>
      <c r="HX5">
        <f>Sug0.5[[#This Row],[CIRP24]]</f>
        <v>250</v>
      </c>
      <c r="HY5">
        <f>Sug0.5[[#This Row],[CIRP25]]</f>
        <v>249</v>
      </c>
      <c r="HZ5">
        <f>Sug0.5[[#This Row],[CIRP26]]</f>
        <v>267</v>
      </c>
      <c r="IA5">
        <f>Sug0.5[[#This Row],[CIRP27]]</f>
        <v>277</v>
      </c>
      <c r="IB5">
        <f>Reg[[#This Row],[HCCP2]]</f>
        <v>5</v>
      </c>
      <c r="IC5">
        <f>Reg[[#This Row],[HCCP3]]</f>
        <v>2</v>
      </c>
      <c r="ID5">
        <f>Reg[[#This Row],[HCCP4]]</f>
        <v>3</v>
      </c>
      <c r="IE5">
        <f>Reg[[#This Row],[HCCP5]]</f>
        <v>7</v>
      </c>
      <c r="IF5">
        <f>Reg[[#This Row],[HCCP6]]</f>
        <v>7</v>
      </c>
      <c r="IG5">
        <f>Reg[[#This Row],[HCCP7]]</f>
        <v>7</v>
      </c>
      <c r="IH5">
        <f>Reg[[#This Row],[HCCP8]]</f>
        <v>7</v>
      </c>
      <c r="II5">
        <f>Reg[[#This Row],[HCCP9]]</f>
        <v>7</v>
      </c>
      <c r="IJ5">
        <f>Reg[[#This Row],[HCCP10]]</f>
        <v>9</v>
      </c>
      <c r="IK5">
        <f>Reg[[#This Row],[HCCP11]]</f>
        <v>13</v>
      </c>
      <c r="IL5">
        <f>Reg[[#This Row],[HCCP12]]</f>
        <v>11</v>
      </c>
      <c r="IM5">
        <f>Reg[[#This Row],[HCCP13]]</f>
        <v>11</v>
      </c>
      <c r="IN5">
        <f>Reg[[#This Row],[HCCP14]]</f>
        <v>13</v>
      </c>
      <c r="IO5">
        <f>Reg[[#This Row],[HCCP15]]</f>
        <v>11</v>
      </c>
      <c r="IP5">
        <f>Reg[[#This Row],[HCCP16]]</f>
        <v>12</v>
      </c>
      <c r="IQ5">
        <f>Reg[[#This Row],[HCCP17]]</f>
        <v>14</v>
      </c>
      <c r="IR5">
        <f>Reg[[#This Row],[HCCP18]]</f>
        <v>12</v>
      </c>
      <c r="IS5">
        <f>Reg[[#This Row],[HCCP19]]</f>
        <v>19</v>
      </c>
      <c r="IT5">
        <f>Reg[[#This Row],[HCCP20]]</f>
        <v>16</v>
      </c>
      <c r="IU5">
        <f>Reg[[#This Row],[HCCP21]]</f>
        <v>21</v>
      </c>
      <c r="IV5">
        <f>Reg[[#This Row],[HCCP22]]</f>
        <v>18</v>
      </c>
      <c r="IW5">
        <f>Reg[[#This Row],[HCCP23]]</f>
        <v>21</v>
      </c>
      <c r="IX5">
        <f>Reg[[#This Row],[HCCP24]]</f>
        <v>16</v>
      </c>
      <c r="IY5">
        <f>Reg[[#This Row],[HCCP25]]</f>
        <v>18</v>
      </c>
      <c r="IZ5">
        <f>Reg[[#This Row],[HCCP26]]</f>
        <v>18</v>
      </c>
      <c r="JA5">
        <f>Reg[[#This Row],[HCCP27]]</f>
        <v>18</v>
      </c>
      <c r="JB5">
        <f>Sug0.2[[#This Row],[HCCP2]]</f>
        <v>5</v>
      </c>
      <c r="JC5">
        <f>Sug0.2[[#This Row],[HCCP3]]</f>
        <v>2</v>
      </c>
      <c r="JD5">
        <f>Sug0.2[[#This Row],[HCCP4]]</f>
        <v>3</v>
      </c>
      <c r="JE5">
        <f>Sug0.2[[#This Row],[HCCP5]]</f>
        <v>7</v>
      </c>
      <c r="JF5">
        <f>Sug0.2[[#This Row],[HCCP6]]</f>
        <v>7</v>
      </c>
      <c r="JG5">
        <f>Sug0.2[[#This Row],[HCCP7]]</f>
        <v>7</v>
      </c>
      <c r="JH5">
        <f>Sug0.2[[#This Row],[HCCP8]]</f>
        <v>7</v>
      </c>
      <c r="JI5">
        <f>Sug0.2[[#This Row],[HCCP9]]</f>
        <v>7</v>
      </c>
      <c r="JJ5">
        <f>Sug0.2[[#This Row],[HCCP10]]</f>
        <v>9</v>
      </c>
      <c r="JK5">
        <f>Sug0.2[[#This Row],[HCCP11]]</f>
        <v>12</v>
      </c>
      <c r="JL5">
        <f>Sug0.2[[#This Row],[HCCP12]]</f>
        <v>9</v>
      </c>
      <c r="JM5">
        <f>Sug0.2[[#This Row],[HCCP13]]</f>
        <v>8</v>
      </c>
      <c r="JN5">
        <f>Sug0.2[[#This Row],[HCCP14]]</f>
        <v>11</v>
      </c>
      <c r="JO5">
        <f>Sug0.2[[#This Row],[HCCP15]]</f>
        <v>9</v>
      </c>
      <c r="JP5">
        <f>Sug0.2[[#This Row],[HCCP16]]</f>
        <v>10</v>
      </c>
      <c r="JQ5">
        <f>Sug0.2[[#This Row],[HCCP17]]</f>
        <v>12</v>
      </c>
      <c r="JR5">
        <f>Sug0.2[[#This Row],[HCCP18]]</f>
        <v>11</v>
      </c>
      <c r="JS5">
        <f>Sug0.2[[#This Row],[HCCP19]]</f>
        <v>18</v>
      </c>
      <c r="JT5">
        <f>Sug0.2[[#This Row],[HCCP20]]</f>
        <v>15</v>
      </c>
      <c r="JU5">
        <f>Sug0.2[[#This Row],[HCCP21]]</f>
        <v>20</v>
      </c>
      <c r="JV5">
        <f>Sug0.2[[#This Row],[HCCP22]]</f>
        <v>18</v>
      </c>
      <c r="JW5">
        <f>Sug0.2[[#This Row],[HCCP23]]</f>
        <v>20</v>
      </c>
      <c r="JX5">
        <f>Sug0.2[[#This Row],[HCCP24]]</f>
        <v>16</v>
      </c>
      <c r="JY5">
        <f>Sug0.2[[#This Row],[HCCP25]]</f>
        <v>18</v>
      </c>
      <c r="JZ5">
        <f>Sug0.2[[#This Row],[HCCP26]]</f>
        <v>18</v>
      </c>
      <c r="KA5">
        <f>Sug0.2[[#This Row],[HCCP27]]</f>
        <v>18</v>
      </c>
      <c r="KB5">
        <f>Sug0.5[[#This Row],[HCCP2]]</f>
        <v>5</v>
      </c>
      <c r="KC5">
        <f>Sug0.5[[#This Row],[HCCP3]]</f>
        <v>2</v>
      </c>
      <c r="KD5">
        <f>Sug0.5[[#This Row],[HCCP4]]</f>
        <v>3</v>
      </c>
      <c r="KE5">
        <f>Sug0.5[[#This Row],[HCCP5]]</f>
        <v>6</v>
      </c>
      <c r="KF5">
        <f>Sug0.5[[#This Row],[HCCP6]]</f>
        <v>6</v>
      </c>
      <c r="KG5">
        <f>Sug0.5[[#This Row],[HCCP7]]</f>
        <v>7</v>
      </c>
      <c r="KH5">
        <f>Sug0.5[[#This Row],[HCCP8]]</f>
        <v>7</v>
      </c>
      <c r="KI5">
        <f>Sug0.5[[#This Row],[HCCP9]]</f>
        <v>7</v>
      </c>
      <c r="KJ5">
        <f>Sug0.5[[#This Row],[HCCP10]]</f>
        <v>9</v>
      </c>
      <c r="KK5">
        <f>Sug0.5[[#This Row],[HCCP11]]</f>
        <v>12</v>
      </c>
      <c r="KL5">
        <f>Sug0.5[[#This Row],[HCCP12]]</f>
        <v>9</v>
      </c>
      <c r="KM5">
        <f>Sug0.5[[#This Row],[HCCP13]]</f>
        <v>8</v>
      </c>
      <c r="KN5">
        <f>Sug0.5[[#This Row],[HCCP14]]</f>
        <v>9</v>
      </c>
      <c r="KO5">
        <f>Sug0.5[[#This Row],[HCCP15]]</f>
        <v>7</v>
      </c>
      <c r="KP5">
        <f>Sug0.5[[#This Row],[HCCP16]]</f>
        <v>7</v>
      </c>
      <c r="KQ5">
        <f>Sug0.5[[#This Row],[HCCP17]]</f>
        <v>11</v>
      </c>
      <c r="KR5">
        <f>Sug0.5[[#This Row],[HCCP18]]</f>
        <v>10</v>
      </c>
      <c r="KS5">
        <f>Sug0.5[[#This Row],[HCCP19]]</f>
        <v>15</v>
      </c>
      <c r="KT5">
        <f>Sug0.5[[#This Row],[HCCP20]]</f>
        <v>11</v>
      </c>
      <c r="KU5">
        <f>Sug0.5[[#This Row],[HCCP21]]</f>
        <v>15</v>
      </c>
      <c r="KV5">
        <f>Sug0.5[[#This Row],[HCCP22]]</f>
        <v>11</v>
      </c>
      <c r="KW5">
        <f>Sug0.5[[#This Row],[HCCP23]]</f>
        <v>12</v>
      </c>
      <c r="KX5">
        <f>Sug0.5[[#This Row],[HCCP24]]</f>
        <v>13</v>
      </c>
      <c r="KY5">
        <f>Sug0.5[[#This Row],[HCCP25]]</f>
        <v>14</v>
      </c>
      <c r="KZ5">
        <f>Sug0.5[[#This Row],[HCCP26]]</f>
        <v>14</v>
      </c>
      <c r="LA5">
        <f>Sug0.5[[#This Row],[HCCP27]]</f>
        <v>15</v>
      </c>
      <c r="LB5">
        <f>Reg[[#This Row],[CHDP2]]</f>
        <v>1454</v>
      </c>
      <c r="LC5">
        <f>Reg[[#This Row],[CHDP3]]</f>
        <v>1493</v>
      </c>
      <c r="LD5">
        <f>Reg[[#This Row],[CHDP4]]</f>
        <v>1512</v>
      </c>
      <c r="LE5">
        <f>Reg[[#This Row],[CHDP5]]</f>
        <v>1552</v>
      </c>
      <c r="LF5">
        <f>Reg[[#This Row],[CHDP6]]</f>
        <v>1589</v>
      </c>
      <c r="LG5">
        <f>Reg[[#This Row],[CHDP7]]</f>
        <v>1614</v>
      </c>
      <c r="LH5">
        <f>Reg[[#This Row],[CHDP8]]</f>
        <v>1633</v>
      </c>
      <c r="LI5">
        <f>Reg[[#This Row],[CHDP9]]</f>
        <v>1628</v>
      </c>
      <c r="LJ5">
        <f>Reg[[#This Row],[CHDP10]]</f>
        <v>1625</v>
      </c>
      <c r="LK5">
        <f>Reg[[#This Row],[CHDP11]]</f>
        <v>1644</v>
      </c>
      <c r="LL5">
        <f>Reg[[#This Row],[CHDP12]]</f>
        <v>1657</v>
      </c>
      <c r="LM5">
        <f>Reg[[#This Row],[CHDP13]]</f>
        <v>1671</v>
      </c>
      <c r="LN5">
        <f>Reg[[#This Row],[CHDP14]]</f>
        <v>1721</v>
      </c>
      <c r="LO5">
        <f>Reg[[#This Row],[CHDP15]]</f>
        <v>1743</v>
      </c>
      <c r="LP5">
        <f>Reg[[#This Row],[CHDP16]]</f>
        <v>1758</v>
      </c>
      <c r="LQ5">
        <f>Reg[[#This Row],[CHDP17]]</f>
        <v>1772</v>
      </c>
      <c r="LR5">
        <f>Reg[[#This Row],[CHDP18]]</f>
        <v>1788</v>
      </c>
      <c r="LS5">
        <f>Reg[[#This Row],[CHDP19]]</f>
        <v>1809</v>
      </c>
      <c r="LT5">
        <f>Reg[[#This Row],[CHDP20]]</f>
        <v>1811</v>
      </c>
      <c r="LU5">
        <f>Reg[[#This Row],[CHDP21]]</f>
        <v>1848</v>
      </c>
      <c r="LV5">
        <f>Reg[[#This Row],[CHDP22]]</f>
        <v>1856</v>
      </c>
      <c r="LW5">
        <f>Reg[[#This Row],[CHDP23]]</f>
        <v>1874</v>
      </c>
      <c r="LX5">
        <f>Reg[[#This Row],[CHDP24]]</f>
        <v>1880</v>
      </c>
      <c r="LY5">
        <f>Reg[[#This Row],[CHDP25]]</f>
        <v>1902</v>
      </c>
      <c r="LZ5">
        <f>Reg[[#This Row],[CHDP26]]</f>
        <v>1922</v>
      </c>
      <c r="MA5">
        <f>Reg[[#This Row],[CHDP27]]</f>
        <v>1918</v>
      </c>
      <c r="MB5">
        <f>Sug0.2[[#This Row],[CHDP2]]</f>
        <v>1454</v>
      </c>
      <c r="MC5">
        <f>Sug0.2[[#This Row],[CHDP3]]</f>
        <v>1493</v>
      </c>
      <c r="MD5">
        <f>Sug0.2[[#This Row],[CHDP4]]</f>
        <v>1512</v>
      </c>
      <c r="ME5">
        <f>Sug0.2[[#This Row],[CHDP5]]</f>
        <v>1552</v>
      </c>
      <c r="MF5">
        <f>Sug0.2[[#This Row],[CHDP6]]</f>
        <v>1587</v>
      </c>
      <c r="MG5">
        <f>Sug0.2[[#This Row],[CHDP7]]</f>
        <v>1612</v>
      </c>
      <c r="MH5">
        <f>Sug0.2[[#This Row],[CHDP8]]</f>
        <v>1630</v>
      </c>
      <c r="MI5">
        <f>Sug0.2[[#This Row],[CHDP9]]</f>
        <v>1622</v>
      </c>
      <c r="MJ5">
        <f>Sug0.2[[#This Row],[CHDP10]]</f>
        <v>1616</v>
      </c>
      <c r="MK5">
        <f>Sug0.2[[#This Row],[CHDP11]]</f>
        <v>1634</v>
      </c>
      <c r="ML5">
        <f>Sug0.2[[#This Row],[CHDP12]]</f>
        <v>1648</v>
      </c>
      <c r="MM5">
        <f>Sug0.2[[#This Row],[CHDP13]]</f>
        <v>1659</v>
      </c>
      <c r="MN5">
        <f>Sug0.2[[#This Row],[CHDP14]]</f>
        <v>1709</v>
      </c>
      <c r="MO5">
        <f>Sug0.2[[#This Row],[CHDP15]]</f>
        <v>1727</v>
      </c>
      <c r="MP5">
        <f>Sug0.2[[#This Row],[CHDP16]]</f>
        <v>1739</v>
      </c>
      <c r="MQ5">
        <f>Sug0.2[[#This Row],[CHDP17]]</f>
        <v>1757</v>
      </c>
      <c r="MR5">
        <f>Sug0.2[[#This Row],[CHDP18]]</f>
        <v>1772</v>
      </c>
      <c r="MS5">
        <f>Sug0.2[[#This Row],[CHDP19]]</f>
        <v>1790</v>
      </c>
      <c r="MT5">
        <f>Sug0.2[[#This Row],[CHDP20]]</f>
        <v>1793</v>
      </c>
      <c r="MU5">
        <f>Sug0.2[[#This Row],[CHDP21]]</f>
        <v>1829</v>
      </c>
      <c r="MV5">
        <f>Sug0.2[[#This Row],[CHDP22]]</f>
        <v>1838</v>
      </c>
      <c r="MW5">
        <f>Sug0.2[[#This Row],[CHDP23]]</f>
        <v>1855</v>
      </c>
      <c r="MX5">
        <f>Sug0.2[[#This Row],[CHDP24]]</f>
        <v>1859</v>
      </c>
      <c r="MY5">
        <f>Sug0.2[[#This Row],[CHDP25]]</f>
        <v>1880</v>
      </c>
      <c r="MZ5">
        <f>Sug0.2[[#This Row],[CHDP26]]</f>
        <v>1900</v>
      </c>
      <c r="NA5">
        <f>Sug0.2[[#This Row],[CHDP27]]</f>
        <v>1904</v>
      </c>
      <c r="NB5">
        <f>Sug0.5[[#This Row],[CHDP2]]</f>
        <v>1454</v>
      </c>
      <c r="NC5">
        <f>Sug0.5[[#This Row],[CHDP3]]</f>
        <v>1493</v>
      </c>
      <c r="ND5">
        <f>Sug0.5[[#This Row],[CHDP4]]</f>
        <v>1512</v>
      </c>
      <c r="NE5">
        <f>Sug0.5[[#This Row],[CHDP5]]</f>
        <v>1552</v>
      </c>
      <c r="NF5">
        <f>Sug0.5[[#This Row],[CHDP6]]</f>
        <v>1583</v>
      </c>
      <c r="NG5">
        <f>Sug0.5[[#This Row],[CHDP7]]</f>
        <v>1603</v>
      </c>
      <c r="NH5">
        <f>Sug0.5[[#This Row],[CHDP8]]</f>
        <v>1618</v>
      </c>
      <c r="NI5">
        <f>Sug0.5[[#This Row],[CHDP9]]</f>
        <v>1608</v>
      </c>
      <c r="NJ5">
        <f>Sug0.5[[#This Row],[CHDP10]]</f>
        <v>1601</v>
      </c>
      <c r="NK5">
        <f>Sug0.5[[#This Row],[CHDP11]]</f>
        <v>1615</v>
      </c>
      <c r="NL5">
        <f>Sug0.5[[#This Row],[CHDP12]]</f>
        <v>1629</v>
      </c>
      <c r="NM5">
        <f>Sug0.5[[#This Row],[CHDP13]]</f>
        <v>1640</v>
      </c>
      <c r="NN5">
        <f>Sug0.5[[#This Row],[CHDP14]]</f>
        <v>1686</v>
      </c>
      <c r="NO5">
        <f>Sug0.5[[#This Row],[CHDP15]]</f>
        <v>1703</v>
      </c>
      <c r="NP5">
        <f>Sug0.5[[#This Row],[CHDP16]]</f>
        <v>1711</v>
      </c>
      <c r="NQ5">
        <f>Sug0.5[[#This Row],[CHDP17]]</f>
        <v>1731</v>
      </c>
      <c r="NR5">
        <f>Sug0.5[[#This Row],[CHDP18]]</f>
        <v>1744</v>
      </c>
      <c r="NS5">
        <f>Sug0.5[[#This Row],[CHDP19]]</f>
        <v>1764</v>
      </c>
      <c r="NT5">
        <f>Sug0.5[[#This Row],[CHDP20]]</f>
        <v>1770</v>
      </c>
      <c r="NU5">
        <f>Sug0.5[[#This Row],[CHDP21]]</f>
        <v>1809</v>
      </c>
      <c r="NV5">
        <f>Sug0.5[[#This Row],[CHDP22]]</f>
        <v>1812</v>
      </c>
      <c r="NW5">
        <f>Sug0.5[[#This Row],[CHDP23]]</f>
        <v>1827</v>
      </c>
      <c r="NX5">
        <f>Sug0.5[[#This Row],[CHDP24]]</f>
        <v>1826</v>
      </c>
      <c r="NY5">
        <f>Sug0.5[[#This Row],[CHDP25]]</f>
        <v>1847</v>
      </c>
      <c r="NZ5">
        <f>Sug0.5[[#This Row],[CHDP26]]</f>
        <v>1853</v>
      </c>
      <c r="OA5">
        <f>Sug0.5[[#This Row],[CHDP27]]</f>
        <v>1863</v>
      </c>
      <c r="OB5">
        <f>Reg[[#This Row],[T2DP2]]</f>
        <v>2128</v>
      </c>
      <c r="OC5">
        <f>Reg[[#This Row],[T2DP3]]</f>
        <v>2278</v>
      </c>
      <c r="OD5">
        <f>Reg[[#This Row],[T2DP4]]</f>
        <v>2465</v>
      </c>
      <c r="OE5">
        <f>Reg[[#This Row],[T2DP5]]</f>
        <v>2605</v>
      </c>
      <c r="OF5">
        <f>Reg[[#This Row],[T2DP6]]</f>
        <v>2773</v>
      </c>
      <c r="OG5">
        <f>Reg[[#This Row],[T2DP7]]</f>
        <v>2960</v>
      </c>
      <c r="OH5">
        <f>Reg[[#This Row],[T2DP8]]</f>
        <v>3134</v>
      </c>
      <c r="OI5">
        <f>Reg[[#This Row],[T2DP9]]</f>
        <v>3241</v>
      </c>
      <c r="OJ5">
        <f>Reg[[#This Row],[T2DP10]]</f>
        <v>3378</v>
      </c>
      <c r="OK5">
        <f>Reg[[#This Row],[T2DP11]]</f>
        <v>3494</v>
      </c>
      <c r="OL5">
        <f>Reg[[#This Row],[T2DP12]]</f>
        <v>3606</v>
      </c>
      <c r="OM5">
        <f>Reg[[#This Row],[T2DP13]]</f>
        <v>3745</v>
      </c>
      <c r="ON5">
        <f>Reg[[#This Row],[T2DP14]]</f>
        <v>3859</v>
      </c>
      <c r="OO5">
        <f>Reg[[#This Row],[T2DP15]]</f>
        <v>4012</v>
      </c>
      <c r="OP5">
        <f>Reg[[#This Row],[T2DP16]]</f>
        <v>4104</v>
      </c>
      <c r="OQ5">
        <f>Reg[[#This Row],[T2DP17]]</f>
        <v>4219</v>
      </c>
      <c r="OR5">
        <f>Reg[[#This Row],[T2DP18]]</f>
        <v>4344</v>
      </c>
      <c r="OS5">
        <f>Reg[[#This Row],[T2DP19]]</f>
        <v>4430</v>
      </c>
      <c r="OT5">
        <f>Reg[[#This Row],[T2DP20]]</f>
        <v>4509</v>
      </c>
      <c r="OU5">
        <f>Reg[[#This Row],[T2DP21]]</f>
        <v>4554</v>
      </c>
      <c r="OV5">
        <f>Reg[[#This Row],[T2DP22]]</f>
        <v>4644</v>
      </c>
      <c r="OW5">
        <f>Reg[[#This Row],[T2DP23]]</f>
        <v>4707</v>
      </c>
      <c r="OX5">
        <f>Reg[[#This Row],[T2DP24]]</f>
        <v>4698</v>
      </c>
      <c r="OY5">
        <f>Reg[[#This Row],[T2DP25]]</f>
        <v>4709</v>
      </c>
      <c r="OZ5">
        <f>Reg[[#This Row],[T2DP26]]</f>
        <v>4757</v>
      </c>
      <c r="PA5">
        <f>Reg[[#This Row],[T2DP27]]</f>
        <v>4783</v>
      </c>
      <c r="PB5">
        <f>Sug0.2[[#This Row],[T2DP2]]</f>
        <v>2128</v>
      </c>
      <c r="PC5">
        <f>Sug0.2[[#This Row],[T2DP3]]</f>
        <v>2278</v>
      </c>
      <c r="PD5">
        <f>Sug0.2[[#This Row],[T2DP4]]</f>
        <v>2463</v>
      </c>
      <c r="PE5">
        <f>Sug0.2[[#This Row],[T2DP5]]</f>
        <v>2601</v>
      </c>
      <c r="PF5">
        <f>Sug0.2[[#This Row],[T2DP6]]</f>
        <v>2765</v>
      </c>
      <c r="PG5">
        <f>Sug0.2[[#This Row],[T2DP7]]</f>
        <v>2951</v>
      </c>
      <c r="PH5">
        <f>Sug0.2[[#This Row],[T2DP8]]</f>
        <v>3119</v>
      </c>
      <c r="PI5">
        <f>Sug0.2[[#This Row],[T2DP9]]</f>
        <v>3214</v>
      </c>
      <c r="PJ5">
        <f>Sug0.2[[#This Row],[T2DP10]]</f>
        <v>3348</v>
      </c>
      <c r="PK5">
        <f>Sug0.2[[#This Row],[T2DP11]]</f>
        <v>3456</v>
      </c>
      <c r="PL5">
        <f>Sug0.2[[#This Row],[T2DP12]]</f>
        <v>3566</v>
      </c>
      <c r="PM5">
        <f>Sug0.2[[#This Row],[T2DP13]]</f>
        <v>3700</v>
      </c>
      <c r="PN5">
        <f>Sug0.2[[#This Row],[T2DP14]]</f>
        <v>3807</v>
      </c>
      <c r="PO5">
        <f>Sug0.2[[#This Row],[T2DP15]]</f>
        <v>3956</v>
      </c>
      <c r="PP5">
        <f>Sug0.2[[#This Row],[T2DP16]]</f>
        <v>4047</v>
      </c>
      <c r="PQ5">
        <f>Sug0.2[[#This Row],[T2DP17]]</f>
        <v>4158</v>
      </c>
      <c r="PR5">
        <f>Sug0.2[[#This Row],[T2DP18]]</f>
        <v>4280</v>
      </c>
      <c r="PS5">
        <f>Sug0.2[[#This Row],[T2DP19]]</f>
        <v>4371</v>
      </c>
      <c r="PT5">
        <f>Sug0.2[[#This Row],[T2DP20]]</f>
        <v>4443</v>
      </c>
      <c r="PU5">
        <f>Sug0.2[[#This Row],[T2DP21]]</f>
        <v>4482</v>
      </c>
      <c r="PV5">
        <f>Sug0.2[[#This Row],[T2DP22]]</f>
        <v>4567</v>
      </c>
      <c r="PW5">
        <f>Sug0.2[[#This Row],[T2DP23]]</f>
        <v>4625</v>
      </c>
      <c r="PX5">
        <f>Sug0.2[[#This Row],[T2DP24]]</f>
        <v>4611</v>
      </c>
      <c r="PY5">
        <f>Sug0.2[[#This Row],[T2DP25]]</f>
        <v>4624</v>
      </c>
      <c r="PZ5">
        <f>Sug0.2[[#This Row],[T2DP26]]</f>
        <v>4669</v>
      </c>
      <c r="QA5">
        <f>Sug0.2[[#This Row],[T2DP27]]</f>
        <v>4698</v>
      </c>
      <c r="QB5">
        <f>Sug0.5[[#This Row],[T2DP2]]</f>
        <v>2128</v>
      </c>
      <c r="QC5">
        <f>Sug0.5[[#This Row],[T2DP3]]</f>
        <v>2278</v>
      </c>
      <c r="QD5">
        <f>Sug0.5[[#This Row],[T2DP4]]</f>
        <v>2461</v>
      </c>
      <c r="QE5">
        <f>Sug0.5[[#This Row],[T2DP5]]</f>
        <v>2593</v>
      </c>
      <c r="QF5">
        <f>Sug0.5[[#This Row],[T2DP6]]</f>
        <v>2749</v>
      </c>
      <c r="QG5">
        <f>Sug0.5[[#This Row],[T2DP7]]</f>
        <v>2923</v>
      </c>
      <c r="QH5">
        <f>Sug0.5[[#This Row],[T2DP8]]</f>
        <v>3075</v>
      </c>
      <c r="QI5">
        <f>Sug0.5[[#This Row],[T2DP9]]</f>
        <v>3156</v>
      </c>
      <c r="QJ5">
        <f>Sug0.5[[#This Row],[T2DP10]]</f>
        <v>3282</v>
      </c>
      <c r="QK5">
        <f>Sug0.5[[#This Row],[T2DP11]]</f>
        <v>3381</v>
      </c>
      <c r="QL5">
        <f>Sug0.5[[#This Row],[T2DP12]]</f>
        <v>3482</v>
      </c>
      <c r="QM5">
        <f>Sug0.5[[#This Row],[T2DP13]]</f>
        <v>3603</v>
      </c>
      <c r="QN5">
        <f>Sug0.5[[#This Row],[T2DP14]]</f>
        <v>3702</v>
      </c>
      <c r="QO5">
        <f>Sug0.5[[#This Row],[T2DP15]]</f>
        <v>3837</v>
      </c>
      <c r="QP5">
        <f>Sug0.5[[#This Row],[T2DP16]]</f>
        <v>3915</v>
      </c>
      <c r="QQ5">
        <f>Sug0.5[[#This Row],[T2DP17]]</f>
        <v>4022</v>
      </c>
      <c r="QR5">
        <f>Sug0.5[[#This Row],[T2DP18]]</f>
        <v>4138</v>
      </c>
      <c r="QS5">
        <f>Sug0.5[[#This Row],[T2DP19]]</f>
        <v>4215</v>
      </c>
      <c r="QT5">
        <f>Sug0.5[[#This Row],[T2DP20]]</f>
        <v>4283</v>
      </c>
      <c r="QU5">
        <f>Sug0.5[[#This Row],[T2DP21]]</f>
        <v>4309</v>
      </c>
      <c r="QV5">
        <f>Sug0.5[[#This Row],[T2DP22]]</f>
        <v>4383</v>
      </c>
      <c r="QW5">
        <f>Sug0.5[[#This Row],[T2DP23]]</f>
        <v>4432</v>
      </c>
      <c r="QX5">
        <f>Sug0.5[[#This Row],[T2DP24]]</f>
        <v>4404</v>
      </c>
      <c r="QY5">
        <f>Sug0.5[[#This Row],[T2DP25]]</f>
        <v>4409</v>
      </c>
      <c r="QZ5">
        <f>Sug0.5[[#This Row],[T2DP26]]</f>
        <v>4449</v>
      </c>
      <c r="RA5">
        <f>Sug0.5[[#This Row],[T2DP27]]</f>
        <v>4473</v>
      </c>
      <c r="RB5">
        <f>Reg[[#This Row],[OVEP2]]</f>
        <v>7459</v>
      </c>
      <c r="RC5">
        <f>Reg[[#This Row],[OVEP3]]</f>
        <v>7766</v>
      </c>
      <c r="RD5">
        <f>Reg[[#This Row],[OVEP4]]</f>
        <v>7925</v>
      </c>
      <c r="RE5">
        <f>Reg[[#This Row],[OVEP5]]</f>
        <v>7951</v>
      </c>
      <c r="RF5">
        <f>Reg[[#This Row],[OVEP6]]</f>
        <v>7929</v>
      </c>
      <c r="RG5">
        <f>Reg[[#This Row],[OVEP7]]</f>
        <v>7905</v>
      </c>
      <c r="RH5">
        <f>Reg[[#This Row],[OVEP8]]</f>
        <v>7790</v>
      </c>
      <c r="RI5">
        <f>Reg[[#This Row],[OVEP9]]</f>
        <v>7661</v>
      </c>
      <c r="RJ5">
        <f>Reg[[#This Row],[OVEP10]]</f>
        <v>7605</v>
      </c>
      <c r="RK5">
        <f>Reg[[#This Row],[OVEP11]]</f>
        <v>7527</v>
      </c>
      <c r="RL5">
        <f>Reg[[#This Row],[OVEP12]]</f>
        <v>7465</v>
      </c>
      <c r="RM5">
        <f>Reg[[#This Row],[OVEP13]]</f>
        <v>7383</v>
      </c>
      <c r="RN5">
        <f>Reg[[#This Row],[OVEP14]]</f>
        <v>7316</v>
      </c>
      <c r="RO5">
        <f>Reg[[#This Row],[OVEP15]]</f>
        <v>7288</v>
      </c>
      <c r="RP5">
        <f>Reg[[#This Row],[OVEP16]]</f>
        <v>7211</v>
      </c>
      <c r="RQ5">
        <f>Reg[[#This Row],[OVEP17]]</f>
        <v>7197</v>
      </c>
      <c r="RR5">
        <f>Reg[[#This Row],[OVEP18]]</f>
        <v>7130</v>
      </c>
      <c r="RS5">
        <f>Reg[[#This Row],[OVEP19]]</f>
        <v>7058</v>
      </c>
      <c r="RT5">
        <f>Reg[[#This Row],[OVEP20]]</f>
        <v>7079</v>
      </c>
      <c r="RU5">
        <f>Reg[[#This Row],[OVEP21]]</f>
        <v>7017</v>
      </c>
      <c r="RV5">
        <f>Reg[[#This Row],[OVEP22]]</f>
        <v>7014</v>
      </c>
      <c r="RW5">
        <f>Reg[[#This Row],[OVEP23]]</f>
        <v>6978</v>
      </c>
      <c r="RX5">
        <f>Reg[[#This Row],[OVEP24]]</f>
        <v>6980</v>
      </c>
      <c r="RY5">
        <f>Reg[[#This Row],[OVEP25]]</f>
        <v>6909</v>
      </c>
      <c r="RZ5">
        <f>Reg[[#This Row],[OVEP26]]</f>
        <v>6902</v>
      </c>
      <c r="SA5">
        <f>Reg[[#This Row],[OVEP27]]</f>
        <v>6888</v>
      </c>
      <c r="SB5">
        <f>Sug0.2[[#This Row],[OVEP2]]</f>
        <v>7459</v>
      </c>
      <c r="SC5">
        <f>Sug0.2[[#This Row],[OVEP3]]</f>
        <v>7706</v>
      </c>
      <c r="SD5">
        <f>Sug0.2[[#This Row],[OVEP4]]</f>
        <v>7843</v>
      </c>
      <c r="SE5">
        <f>Sug0.2[[#This Row],[OVEP5]]</f>
        <v>7895</v>
      </c>
      <c r="SF5">
        <f>Sug0.2[[#This Row],[OVEP6]]</f>
        <v>7867</v>
      </c>
      <c r="SG5">
        <f>Sug0.2[[#This Row],[OVEP7]]</f>
        <v>7853</v>
      </c>
      <c r="SH5">
        <f>Sug0.2[[#This Row],[OVEP8]]</f>
        <v>7776</v>
      </c>
      <c r="SI5">
        <f>Sug0.2[[#This Row],[OVEP9]]</f>
        <v>7686</v>
      </c>
      <c r="SJ5">
        <f>Sug0.2[[#This Row],[OVEP10]]</f>
        <v>7650</v>
      </c>
      <c r="SK5">
        <f>Sug0.2[[#This Row],[OVEP11]]</f>
        <v>7585</v>
      </c>
      <c r="SL5">
        <f>Sug0.2[[#This Row],[OVEP12]]</f>
        <v>7542</v>
      </c>
      <c r="SM5">
        <f>Sug0.2[[#This Row],[OVEP13]]</f>
        <v>7494</v>
      </c>
      <c r="SN5">
        <f>Sug0.2[[#This Row],[OVEP14]]</f>
        <v>7452</v>
      </c>
      <c r="SO5">
        <f>Sug0.2[[#This Row],[OVEP15]]</f>
        <v>7417</v>
      </c>
      <c r="SP5">
        <f>Sug0.2[[#This Row],[OVEP16]]</f>
        <v>7367</v>
      </c>
      <c r="SQ5">
        <f>Sug0.2[[#This Row],[OVEP17]]</f>
        <v>7326</v>
      </c>
      <c r="SR5">
        <f>Sug0.2[[#This Row],[OVEP18]]</f>
        <v>7278</v>
      </c>
      <c r="SS5">
        <f>Sug0.2[[#This Row],[OVEP19]]</f>
        <v>7218</v>
      </c>
      <c r="ST5">
        <f>Sug0.2[[#This Row],[OVEP20]]</f>
        <v>7244</v>
      </c>
      <c r="SU5">
        <f>Sug0.2[[#This Row],[OVEP21]]</f>
        <v>7203</v>
      </c>
      <c r="SV5">
        <f>Sug0.2[[#This Row],[OVEP22]]</f>
        <v>7206</v>
      </c>
      <c r="SW5">
        <f>Sug0.2[[#This Row],[OVEP23]]</f>
        <v>7183</v>
      </c>
      <c r="SX5">
        <f>Sug0.2[[#This Row],[OVEP24]]</f>
        <v>7194</v>
      </c>
      <c r="SY5">
        <f>Sug0.2[[#This Row],[OVEP25]]</f>
        <v>7138</v>
      </c>
      <c r="SZ5">
        <f>Sug0.2[[#This Row],[OVEP26]]</f>
        <v>7102</v>
      </c>
      <c r="TA5">
        <f>Sug0.2[[#This Row],[OVEP27]]</f>
        <v>7120</v>
      </c>
      <c r="TB5">
        <f>Sug0.5[[#This Row],[OVEP2]]</f>
        <v>7459</v>
      </c>
      <c r="TC5">
        <f>Sug0.5[[#This Row],[OVEP3]]</f>
        <v>7624</v>
      </c>
      <c r="TD5">
        <f>Sug0.5[[#This Row],[OVEP4]]</f>
        <v>7721</v>
      </c>
      <c r="TE5">
        <f>Sug0.5[[#This Row],[OVEP5]]</f>
        <v>7794</v>
      </c>
      <c r="TF5">
        <f>Sug0.5[[#This Row],[OVEP6]]</f>
        <v>7812</v>
      </c>
      <c r="TG5">
        <f>Sug0.5[[#This Row],[OVEP7]]</f>
        <v>7832</v>
      </c>
      <c r="TH5">
        <f>Sug0.5[[#This Row],[OVEP8]]</f>
        <v>7802</v>
      </c>
      <c r="TI5">
        <f>Sug0.5[[#This Row],[OVEP9]]</f>
        <v>7747</v>
      </c>
      <c r="TJ5">
        <f>Sug0.5[[#This Row],[OVEP10]]</f>
        <v>7745</v>
      </c>
      <c r="TK5">
        <f>Sug0.5[[#This Row],[OVEP11]]</f>
        <v>7756</v>
      </c>
      <c r="TL5">
        <f>Sug0.5[[#This Row],[OVEP12]]</f>
        <v>7737</v>
      </c>
      <c r="TM5">
        <f>Sug0.5[[#This Row],[OVEP13]]</f>
        <v>7707</v>
      </c>
      <c r="TN5">
        <f>Sug0.5[[#This Row],[OVEP14]]</f>
        <v>7669</v>
      </c>
      <c r="TO5">
        <f>Sug0.5[[#This Row],[OVEP15]]</f>
        <v>7681</v>
      </c>
      <c r="TP5">
        <f>Sug0.5[[#This Row],[OVEP16]]</f>
        <v>7630</v>
      </c>
      <c r="TQ5">
        <f>Sug0.5[[#This Row],[OVEP17]]</f>
        <v>7609</v>
      </c>
      <c r="TR5">
        <f>Sug0.5[[#This Row],[OVEP18]]</f>
        <v>7588</v>
      </c>
      <c r="TS5">
        <f>Sug0.5[[#This Row],[OVEP19]]</f>
        <v>7564</v>
      </c>
      <c r="TT5">
        <f>Sug0.5[[#This Row],[OVEP20]]</f>
        <v>7559</v>
      </c>
      <c r="TU5">
        <f>Sug0.5[[#This Row],[OVEP21]]</f>
        <v>7546</v>
      </c>
      <c r="TV5">
        <f>Sug0.5[[#This Row],[OVEP22]]</f>
        <v>7573</v>
      </c>
      <c r="TW5">
        <f>Sug0.5[[#This Row],[OVEP23]]</f>
        <v>7591</v>
      </c>
      <c r="TX5">
        <f>Sug0.5[[#This Row],[OVEP24]]</f>
        <v>7610</v>
      </c>
      <c r="TY5">
        <f>Sug0.5[[#This Row],[OVEP25]]</f>
        <v>7570</v>
      </c>
      <c r="TZ5">
        <f>Sug0.5[[#This Row],[OVEP26]]</f>
        <v>7551</v>
      </c>
      <c r="UA5">
        <f>Sug0.5[[#This Row],[OVEP27]]</f>
        <v>7564</v>
      </c>
      <c r="UB5">
        <f>Reg[[#This Row],[OBEP2]]</f>
        <v>8460</v>
      </c>
      <c r="UC5">
        <f>Reg[[#This Row],[OBEP3]]</f>
        <v>8850</v>
      </c>
      <c r="UD5">
        <f>Reg[[#This Row],[OBEP4]]</f>
        <v>9184</v>
      </c>
      <c r="UE5">
        <f>Reg[[#This Row],[OBEP5]]</f>
        <v>9519</v>
      </c>
      <c r="UF5">
        <f>Reg[[#This Row],[OBEP6]]</f>
        <v>9758</v>
      </c>
      <c r="UG5">
        <f>Reg[[#This Row],[OBEP7]]</f>
        <v>9991</v>
      </c>
      <c r="UH5">
        <f>Reg[[#This Row],[OBEP8]]</f>
        <v>10254</v>
      </c>
      <c r="UI5">
        <f>Reg[[#This Row],[OBEP9]]</f>
        <v>10524</v>
      </c>
      <c r="UJ5">
        <f>Reg[[#This Row],[OBEP10]]</f>
        <v>10687</v>
      </c>
      <c r="UK5">
        <f>Reg[[#This Row],[OBEP11]]</f>
        <v>10896</v>
      </c>
      <c r="UL5">
        <f>Reg[[#This Row],[OBEP12]]</f>
        <v>11055</v>
      </c>
      <c r="UM5">
        <f>Reg[[#This Row],[OBEP13]]</f>
        <v>11211</v>
      </c>
      <c r="UN5">
        <f>Reg[[#This Row],[OBEP14]]</f>
        <v>11370</v>
      </c>
      <c r="UO5">
        <f>Reg[[#This Row],[OBEP15]]</f>
        <v>11484</v>
      </c>
      <c r="UP5">
        <f>Reg[[#This Row],[OBEP16]]</f>
        <v>11578</v>
      </c>
      <c r="UQ5">
        <f>Reg[[#This Row],[OBEP17]]</f>
        <v>11637</v>
      </c>
      <c r="UR5">
        <f>Reg[[#This Row],[OBEP18]]</f>
        <v>11701</v>
      </c>
      <c r="US5">
        <f>Reg[[#This Row],[OBEP19]]</f>
        <v>11814</v>
      </c>
      <c r="UT5">
        <f>Reg[[#This Row],[OBEP20]]</f>
        <v>11797</v>
      </c>
      <c r="UU5">
        <f>Reg[[#This Row],[OBEP21]]</f>
        <v>11904</v>
      </c>
      <c r="UV5">
        <f>Reg[[#This Row],[OBEP22]]</f>
        <v>11935</v>
      </c>
      <c r="UW5">
        <f>Reg[[#This Row],[OBEP23]]</f>
        <v>11980</v>
      </c>
      <c r="UX5">
        <f>Reg[[#This Row],[OBEP24]]</f>
        <v>11966</v>
      </c>
      <c r="UY5">
        <f>Reg[[#This Row],[OBEP25]]</f>
        <v>11957</v>
      </c>
      <c r="UZ5">
        <f>Reg[[#This Row],[OBEP26]]</f>
        <v>11928</v>
      </c>
      <c r="VA5">
        <f>Reg[[#This Row],[OBEP27]]</f>
        <v>11932</v>
      </c>
      <c r="VB5">
        <f>Sug0.2[[#This Row],[OBEP2]]</f>
        <v>8460</v>
      </c>
      <c r="VC5">
        <f>Sug0.2[[#This Row],[OBEP3]]</f>
        <v>8792</v>
      </c>
      <c r="VD5">
        <f>Sug0.2[[#This Row],[OBEP4]]</f>
        <v>9081</v>
      </c>
      <c r="VE5">
        <f>Sug0.2[[#This Row],[OBEP5]]</f>
        <v>9356</v>
      </c>
      <c r="VF5">
        <f>Sug0.2[[#This Row],[OBEP6]]</f>
        <v>9558</v>
      </c>
      <c r="VG5">
        <f>Sug0.2[[#This Row],[OBEP7]]</f>
        <v>9746</v>
      </c>
      <c r="VH5">
        <f>Sug0.2[[#This Row],[OBEP8]]</f>
        <v>9952</v>
      </c>
      <c r="VI5">
        <f>Sug0.2[[#This Row],[OBEP9]]</f>
        <v>10185</v>
      </c>
      <c r="VJ5">
        <f>Sug0.2[[#This Row],[OBEP10]]</f>
        <v>10313</v>
      </c>
      <c r="VK5">
        <f>Sug0.2[[#This Row],[OBEP11]]</f>
        <v>10493</v>
      </c>
      <c r="VL5">
        <f>Sug0.2[[#This Row],[OBEP12]]</f>
        <v>10634</v>
      </c>
      <c r="VM5">
        <f>Sug0.2[[#This Row],[OBEP13]]</f>
        <v>10766</v>
      </c>
      <c r="VN5">
        <f>Sug0.2[[#This Row],[OBEP14]]</f>
        <v>10897</v>
      </c>
      <c r="VO5">
        <f>Sug0.2[[#This Row],[OBEP15]]</f>
        <v>10994</v>
      </c>
      <c r="VP5">
        <f>Sug0.2[[#This Row],[OBEP16]]</f>
        <v>11065</v>
      </c>
      <c r="VQ5">
        <f>Sug0.2[[#This Row],[OBEP17]]</f>
        <v>11130</v>
      </c>
      <c r="VR5">
        <f>Sug0.2[[#This Row],[OBEP18]]</f>
        <v>11183</v>
      </c>
      <c r="VS5">
        <f>Sug0.2[[#This Row],[OBEP19]]</f>
        <v>11281</v>
      </c>
      <c r="VT5">
        <f>Sug0.2[[#This Row],[OBEP20]]</f>
        <v>11271</v>
      </c>
      <c r="VU5">
        <f>Sug0.2[[#This Row],[OBEP21]]</f>
        <v>11367</v>
      </c>
      <c r="VV5">
        <f>Sug0.2[[#This Row],[OBEP22]]</f>
        <v>11389</v>
      </c>
      <c r="VW5">
        <f>Sug0.2[[#This Row],[OBEP23]]</f>
        <v>11420</v>
      </c>
      <c r="VX5">
        <f>Sug0.2[[#This Row],[OBEP24]]</f>
        <v>11401</v>
      </c>
      <c r="VY5">
        <f>Sug0.2[[#This Row],[OBEP25]]</f>
        <v>11384</v>
      </c>
      <c r="VZ5">
        <f>Sug0.2[[#This Row],[OBEP26]]</f>
        <v>11371</v>
      </c>
      <c r="WA5">
        <f>Sug0.2[[#This Row],[OBEP27]]</f>
        <v>11364</v>
      </c>
      <c r="WB5">
        <f>Sug0.5[[#This Row],[OBEP2]]</f>
        <v>8460</v>
      </c>
      <c r="WC5">
        <f>Sug0.5[[#This Row],[OBEP3]]</f>
        <v>8671</v>
      </c>
      <c r="WD5">
        <f>Sug0.5[[#This Row],[OBEP4]]</f>
        <v>8848</v>
      </c>
      <c r="WE5">
        <f>Sug0.5[[#This Row],[OBEP5]]</f>
        <v>9005</v>
      </c>
      <c r="WF5">
        <f>Sug0.5[[#This Row],[OBEP6]]</f>
        <v>9102</v>
      </c>
      <c r="WG5">
        <f>Sug0.5[[#This Row],[OBEP7]]</f>
        <v>9216</v>
      </c>
      <c r="WH5">
        <f>Sug0.5[[#This Row],[OBEP8]]</f>
        <v>9347</v>
      </c>
      <c r="WI5">
        <f>Sug0.5[[#This Row],[OBEP9]]</f>
        <v>9502</v>
      </c>
      <c r="WJ5">
        <f>Sug0.5[[#This Row],[OBEP10]]</f>
        <v>9567</v>
      </c>
      <c r="WK5">
        <f>Sug0.5[[#This Row],[OBEP11]]</f>
        <v>9654</v>
      </c>
      <c r="WL5">
        <f>Sug0.5[[#This Row],[OBEP12]]</f>
        <v>9738</v>
      </c>
      <c r="WM5">
        <f>Sug0.5[[#This Row],[OBEP13]]</f>
        <v>9825</v>
      </c>
      <c r="WN5">
        <f>Sug0.5[[#This Row],[OBEP14]]</f>
        <v>9934</v>
      </c>
      <c r="WO5">
        <f>Sug0.5[[#This Row],[OBEP15]]</f>
        <v>9998</v>
      </c>
      <c r="WP5">
        <f>Sug0.5[[#This Row],[OBEP16]]</f>
        <v>10052</v>
      </c>
      <c r="WQ5">
        <f>Sug0.5[[#This Row],[OBEP17]]</f>
        <v>10088</v>
      </c>
      <c r="WR5">
        <f>Sug0.5[[#This Row],[OBEP18]]</f>
        <v>10109</v>
      </c>
      <c r="WS5">
        <f>Sug0.5[[#This Row],[OBEP19]]</f>
        <v>10191</v>
      </c>
      <c r="WT5">
        <f>Sug0.5[[#This Row],[OBEP20]]</f>
        <v>10178</v>
      </c>
      <c r="WU5">
        <f>Sug0.5[[#This Row],[OBEP21]]</f>
        <v>10239</v>
      </c>
      <c r="WV5">
        <f>Sug0.5[[#This Row],[OBEP22]]</f>
        <v>10229</v>
      </c>
      <c r="WW5">
        <f>Sug0.5[[#This Row],[OBEP23]]</f>
        <v>10246</v>
      </c>
      <c r="WX5">
        <f>Sug0.5[[#This Row],[OBEP24]]</f>
        <v>10224</v>
      </c>
      <c r="WY5">
        <f>Sug0.5[[#This Row],[OBEP25]]</f>
        <v>10179</v>
      </c>
      <c r="WZ5">
        <f>Sug0.5[[#This Row],[OBEP26]]</f>
        <v>10157</v>
      </c>
      <c r="XA5">
        <f>Sug0.5[[#This Row],[OBEP27]]</f>
        <v>10156</v>
      </c>
    </row>
    <row r="6" spans="1:625" x14ac:dyDescent="0.25">
      <c r="A6">
        <v>2</v>
      </c>
      <c r="B6" s="10">
        <f>Reg[[#This Row],[STEP2]]</f>
        <v>6748</v>
      </c>
      <c r="C6" s="10">
        <f>Reg[[#This Row],[STEP3]]</f>
        <v>7037</v>
      </c>
      <c r="D6" s="10">
        <f>Reg[[#This Row],[STEP4]]</f>
        <v>7278</v>
      </c>
      <c r="E6" s="10">
        <f>Reg[[#This Row],[STEP5]]</f>
        <v>7459</v>
      </c>
      <c r="F6" s="10">
        <f>Reg[[#This Row],[STEP6]]</f>
        <v>7689</v>
      </c>
      <c r="G6" s="10">
        <f>Reg[[#This Row],[STEP7]]</f>
        <v>7913</v>
      </c>
      <c r="H6" s="10">
        <f>Reg[[#This Row],[STEP8]]</f>
        <v>8051</v>
      </c>
      <c r="I6" s="10">
        <f>Reg[[#This Row],[STEP9]]</f>
        <v>8225</v>
      </c>
      <c r="J6" s="10">
        <f>Reg[[#This Row],[STEP10]]</f>
        <v>8352</v>
      </c>
      <c r="K6" s="10">
        <f>Reg[[#This Row],[STEP11]]</f>
        <v>8519</v>
      </c>
      <c r="L6" s="10">
        <f>Reg[[#This Row],[STEP12]]</f>
        <v>8673</v>
      </c>
      <c r="M6" s="10">
        <f>Reg[[#This Row],[STEP13]]</f>
        <v>8746</v>
      </c>
      <c r="N6" s="10">
        <f>Reg[[#This Row],[STEP14]]</f>
        <v>8787</v>
      </c>
      <c r="O6" s="10">
        <f>Reg[[#This Row],[STEP15]]</f>
        <v>8899</v>
      </c>
      <c r="P6" s="10">
        <f>Reg[[#This Row],[STEP16]]</f>
        <v>8985</v>
      </c>
      <c r="Q6" s="10">
        <f>Reg[[#This Row],[STEP17]]</f>
        <v>9058</v>
      </c>
      <c r="R6" s="10">
        <f>Reg[[#This Row],[STEP18]]</f>
        <v>9099</v>
      </c>
      <c r="S6" s="10">
        <f>Reg[[#This Row],[STEP19]]</f>
        <v>9147</v>
      </c>
      <c r="T6" s="10">
        <f>Reg[[#This Row],[STEP20]]</f>
        <v>9194</v>
      </c>
      <c r="U6" s="10">
        <f>Reg[[#This Row],[STEP21]]</f>
        <v>9252</v>
      </c>
      <c r="V6" s="10">
        <f>Reg[[#This Row],[STEP22]]</f>
        <v>9290</v>
      </c>
      <c r="W6" s="10">
        <f>Reg[[#This Row],[STEP23]]</f>
        <v>9326</v>
      </c>
      <c r="X6" s="10">
        <f>Reg[[#This Row],[STEP24]]</f>
        <v>9296</v>
      </c>
      <c r="Y6" s="10">
        <f>Reg[[#This Row],[STEP25]]</f>
        <v>9318</v>
      </c>
      <c r="Z6" s="10">
        <f>Reg[[#This Row],[STEP26]]</f>
        <v>9341</v>
      </c>
      <c r="AA6" s="10">
        <f>Reg[[#This Row],[STEP27]]</f>
        <v>9329</v>
      </c>
      <c r="AB6" s="10">
        <f>Sug0.2[[#This Row],[STEP2]]</f>
        <v>6748</v>
      </c>
      <c r="AC6" s="10">
        <f>Sug0.2[[#This Row],[STEP3]]</f>
        <v>7001</v>
      </c>
      <c r="AD6" s="10">
        <f>Sug0.2[[#This Row],[STEP4]]</f>
        <v>7213</v>
      </c>
      <c r="AE6" s="10">
        <f>Sug0.2[[#This Row],[STEP5]]</f>
        <v>7377</v>
      </c>
      <c r="AF6" s="10">
        <f>Sug0.2[[#This Row],[STEP6]]</f>
        <v>7589</v>
      </c>
      <c r="AG6" s="10">
        <f>Sug0.2[[#This Row],[STEP7]]</f>
        <v>7809</v>
      </c>
      <c r="AH6" s="10">
        <f>Sug0.2[[#This Row],[STEP8]]</f>
        <v>7943</v>
      </c>
      <c r="AI6" s="10">
        <f>Sug0.2[[#This Row],[STEP9]]</f>
        <v>8122</v>
      </c>
      <c r="AJ6" s="10">
        <f>Sug0.2[[#This Row],[STEP10]]</f>
        <v>8240</v>
      </c>
      <c r="AK6" s="10">
        <f>Sug0.2[[#This Row],[STEP11]]</f>
        <v>8399</v>
      </c>
      <c r="AL6" s="10">
        <f>Sug0.2[[#This Row],[STEP12]]</f>
        <v>8542</v>
      </c>
      <c r="AM6" s="10">
        <f>Sug0.2[[#This Row],[STEP13]]</f>
        <v>8621</v>
      </c>
      <c r="AN6" s="10">
        <f>Sug0.2[[#This Row],[STEP14]]</f>
        <v>8654</v>
      </c>
      <c r="AO6" s="10">
        <f>Sug0.2[[#This Row],[STEP15]]</f>
        <v>8766</v>
      </c>
      <c r="AP6" s="10">
        <f>Sug0.2[[#This Row],[STEP16]]</f>
        <v>8845</v>
      </c>
      <c r="AQ6" s="10">
        <f>Sug0.2[[#This Row],[STEP17]]</f>
        <v>8919</v>
      </c>
      <c r="AR6" s="10">
        <f>Sug0.2[[#This Row],[STEP18]]</f>
        <v>8952</v>
      </c>
      <c r="AS6" s="10">
        <f>Sug0.2[[#This Row],[STEP19]]</f>
        <v>8987</v>
      </c>
      <c r="AT6" s="10">
        <f>Sug0.2[[#This Row],[STEP20]]</f>
        <v>9019</v>
      </c>
      <c r="AU6" s="10">
        <f>Sug0.2[[#This Row],[STEP21]]</f>
        <v>9073</v>
      </c>
      <c r="AV6" s="10">
        <f>Sug0.2[[#This Row],[STEP22]]</f>
        <v>9121</v>
      </c>
      <c r="AW6" s="10">
        <f>Sug0.2[[#This Row],[STEP23]]</f>
        <v>9148</v>
      </c>
      <c r="AX6" s="10">
        <f>Sug0.2[[#This Row],[STEP24]]</f>
        <v>9145</v>
      </c>
      <c r="AY6" s="10">
        <f>Sug0.2[[#This Row],[STEP25]]</f>
        <v>9188</v>
      </c>
      <c r="AZ6" s="10">
        <f>Sug0.2[[#This Row],[STEP26]]</f>
        <v>9206</v>
      </c>
      <c r="BA6" s="10">
        <f>Sug0.2[[#This Row],[STEP27]]</f>
        <v>9186</v>
      </c>
      <c r="BB6" s="10">
        <f>Sug0.5[[#This Row],[STEP2]]</f>
        <v>6748</v>
      </c>
      <c r="BC6" s="10">
        <f>Sug0.5[[#This Row],[STEP3]]</f>
        <v>6943</v>
      </c>
      <c r="BD6" s="10">
        <f>Sug0.5[[#This Row],[STEP4]]</f>
        <v>7107</v>
      </c>
      <c r="BE6" s="10">
        <f>Sug0.5[[#This Row],[STEP5]]</f>
        <v>7254</v>
      </c>
      <c r="BF6" s="10">
        <f>Sug0.5[[#This Row],[STEP6]]</f>
        <v>7448</v>
      </c>
      <c r="BG6" s="10">
        <f>Sug0.5[[#This Row],[STEP7]]</f>
        <v>7636</v>
      </c>
      <c r="BH6" s="10">
        <f>Sug0.5[[#This Row],[STEP8]]</f>
        <v>7741</v>
      </c>
      <c r="BI6" s="10">
        <f>Sug0.5[[#This Row],[STEP9]]</f>
        <v>7885</v>
      </c>
      <c r="BJ6" s="10">
        <f>Sug0.5[[#This Row],[STEP10]]</f>
        <v>7969</v>
      </c>
      <c r="BK6" s="10">
        <f>Sug0.5[[#This Row],[STEP11]]</f>
        <v>8104</v>
      </c>
      <c r="BL6" s="10">
        <f>Sug0.5[[#This Row],[STEP12]]</f>
        <v>8233</v>
      </c>
      <c r="BM6" s="10">
        <f>Sug0.5[[#This Row],[STEP13]]</f>
        <v>8311</v>
      </c>
      <c r="BN6" s="10">
        <f>Sug0.5[[#This Row],[STEP14]]</f>
        <v>8357</v>
      </c>
      <c r="BO6" s="10">
        <f>Sug0.5[[#This Row],[STEP15]]</f>
        <v>8454</v>
      </c>
      <c r="BP6" s="10">
        <f>Sug0.5[[#This Row],[STEP16]]</f>
        <v>8509</v>
      </c>
      <c r="BQ6" s="10">
        <f>Sug0.5[[#This Row],[STEP17]]</f>
        <v>8592</v>
      </c>
      <c r="BR6" s="10">
        <f>Sug0.5[[#This Row],[STEP18]]</f>
        <v>8613</v>
      </c>
      <c r="BS6" s="10">
        <f>Sug0.5[[#This Row],[STEP19]]</f>
        <v>8656</v>
      </c>
      <c r="BT6" s="10">
        <f>Sug0.5[[#This Row],[STEP20]]</f>
        <v>8682</v>
      </c>
      <c r="BU6" s="10">
        <f>Sug0.5[[#This Row],[STEP21]]</f>
        <v>8736</v>
      </c>
      <c r="BV6" s="10">
        <f>Sug0.5[[#This Row],[STEP22]]</f>
        <v>8775</v>
      </c>
      <c r="BW6" s="10">
        <f>Sug0.5[[#This Row],[STEP23]]</f>
        <v>8820</v>
      </c>
      <c r="BX6" s="10">
        <f>Sug0.5[[#This Row],[STEP24]]</f>
        <v>8819</v>
      </c>
      <c r="BY6" s="10">
        <f>Sug0.5[[#This Row],[STEP25]]</f>
        <v>8866</v>
      </c>
      <c r="BZ6" s="10">
        <f>Sug0.5[[#This Row],[STEP26]]</f>
        <v>8891</v>
      </c>
      <c r="CA6" s="10">
        <f>Sug0.5[[#This Row],[STEP27]]</f>
        <v>8857</v>
      </c>
      <c r="CB6" s="10">
        <f>Reg[[#This Row],[NASP2]]</f>
        <v>706</v>
      </c>
      <c r="CC6" s="10">
        <f>Reg[[#This Row],[NASP3]]</f>
        <v>809</v>
      </c>
      <c r="CD6" s="10">
        <f>Reg[[#This Row],[NASP4]]</f>
        <v>906</v>
      </c>
      <c r="CE6" s="10">
        <f>Reg[[#This Row],[NASP5]]</f>
        <v>1018</v>
      </c>
      <c r="CF6" s="10">
        <f>Reg[[#This Row],[NASP6]]</f>
        <v>1137</v>
      </c>
      <c r="CG6" s="10">
        <f>Reg[[#This Row],[NASP7]]</f>
        <v>1236</v>
      </c>
      <c r="CH6" s="10">
        <f>Reg[[#This Row],[NASP8]]</f>
        <v>1376</v>
      </c>
      <c r="CI6" s="10">
        <f>Reg[[#This Row],[NASP9]]</f>
        <v>1461</v>
      </c>
      <c r="CJ6" s="10">
        <f>Reg[[#This Row],[NASP10]]</f>
        <v>1543</v>
      </c>
      <c r="CK6" s="10">
        <f>Reg[[#This Row],[NASP11]]</f>
        <v>1609</v>
      </c>
      <c r="CL6" s="10">
        <f>Reg[[#This Row],[NASP12]]</f>
        <v>1707</v>
      </c>
      <c r="CM6" s="10">
        <f>Reg[[#This Row],[NASP13]]</f>
        <v>1846</v>
      </c>
      <c r="CN6" s="10">
        <f>Reg[[#This Row],[NASP14]]</f>
        <v>1968</v>
      </c>
      <c r="CO6" s="10">
        <f>Reg[[#This Row],[NASP15]]</f>
        <v>2064</v>
      </c>
      <c r="CP6" s="10">
        <f>Reg[[#This Row],[NASP16]]</f>
        <v>2164</v>
      </c>
      <c r="CQ6" s="10">
        <f>Reg[[#This Row],[NASP17]]</f>
        <v>2257</v>
      </c>
      <c r="CR6" s="10">
        <f>Reg[[#This Row],[NASP18]]</f>
        <v>2324</v>
      </c>
      <c r="CS6" s="10">
        <f>Reg[[#This Row],[NASP19]]</f>
        <v>2412</v>
      </c>
      <c r="CT6" s="10">
        <f>Reg[[#This Row],[NASP20]]</f>
        <v>2499</v>
      </c>
      <c r="CU6" s="10">
        <f>Reg[[#This Row],[NASP21]]</f>
        <v>2533</v>
      </c>
      <c r="CV6" s="10">
        <f>Reg[[#This Row],[NASP22]]</f>
        <v>2615</v>
      </c>
      <c r="CW6" s="10">
        <f>Reg[[#This Row],[NASP23]]</f>
        <v>2696</v>
      </c>
      <c r="CX6" s="10">
        <f>Reg[[#This Row],[NASP24]]</f>
        <v>2772</v>
      </c>
      <c r="CY6" s="10">
        <f>Reg[[#This Row],[NASP25]]</f>
        <v>2822</v>
      </c>
      <c r="CZ6" s="10">
        <f>Reg[[#This Row],[NASP26]]</f>
        <v>2889</v>
      </c>
      <c r="DA6" s="10">
        <f>Reg[[#This Row],[NASP27]]</f>
        <v>2951</v>
      </c>
      <c r="DB6" s="10">
        <f>Sug0.2[[#This Row],[NASP2]]</f>
        <v>706</v>
      </c>
      <c r="DC6" s="10">
        <f>Sug0.2[[#This Row],[NASP3]]</f>
        <v>807</v>
      </c>
      <c r="DD6" s="10">
        <f>Sug0.2[[#This Row],[NASP4]]</f>
        <v>895</v>
      </c>
      <c r="DE6" s="10">
        <f>Sug0.2[[#This Row],[NASP5]]</f>
        <v>998</v>
      </c>
      <c r="DF6" s="10">
        <f>Sug0.2[[#This Row],[NASP6]]</f>
        <v>1107</v>
      </c>
      <c r="DG6" s="10">
        <f>Sug0.2[[#This Row],[NASP7]]</f>
        <v>1197</v>
      </c>
      <c r="DH6" s="10">
        <f>Sug0.2[[#This Row],[NASP8]]</f>
        <v>1325</v>
      </c>
      <c r="DI6" s="10">
        <f>Sug0.2[[#This Row],[NASP9]]</f>
        <v>1392</v>
      </c>
      <c r="DJ6" s="10">
        <f>Sug0.2[[#This Row],[NASP10]]</f>
        <v>1463</v>
      </c>
      <c r="DK6" s="10">
        <f>Sug0.2[[#This Row],[NASP11]]</f>
        <v>1518</v>
      </c>
      <c r="DL6" s="10">
        <f>Sug0.2[[#This Row],[NASP12]]</f>
        <v>1607</v>
      </c>
      <c r="DM6" s="10">
        <f>Sug0.2[[#This Row],[NASP13]]</f>
        <v>1735</v>
      </c>
      <c r="DN6" s="10">
        <f>Sug0.2[[#This Row],[NASP14]]</f>
        <v>1851</v>
      </c>
      <c r="DO6" s="10">
        <f>Sug0.2[[#This Row],[NASP15]]</f>
        <v>1936</v>
      </c>
      <c r="DP6" s="10">
        <f>Sug0.2[[#This Row],[NASP16]]</f>
        <v>2033</v>
      </c>
      <c r="DQ6" s="10">
        <f>Sug0.2[[#This Row],[NASP17]]</f>
        <v>2112</v>
      </c>
      <c r="DR6" s="10">
        <f>Sug0.2[[#This Row],[NASP18]]</f>
        <v>2177</v>
      </c>
      <c r="DS6" s="10">
        <f>Sug0.2[[#This Row],[NASP19]]</f>
        <v>2265</v>
      </c>
      <c r="DT6" s="10">
        <f>Sug0.2[[#This Row],[NASP20]]</f>
        <v>2353</v>
      </c>
      <c r="DU6" s="10">
        <f>Sug0.2[[#This Row],[NASP21]]</f>
        <v>2380</v>
      </c>
      <c r="DV6" s="10">
        <f>Sug0.2[[#This Row],[NASP22]]</f>
        <v>2450</v>
      </c>
      <c r="DW6" s="10">
        <f>Sug0.2[[#This Row],[NASP23]]</f>
        <v>2532</v>
      </c>
      <c r="DX6" s="10">
        <f>Sug0.2[[#This Row],[NASP24]]</f>
        <v>2599</v>
      </c>
      <c r="DY6" s="10">
        <f>Sug0.2[[#This Row],[NASP25]]</f>
        <v>2633</v>
      </c>
      <c r="DZ6" s="10">
        <f>Sug0.2[[#This Row],[NASP26]]</f>
        <v>2694</v>
      </c>
      <c r="EA6" s="10">
        <f>Sug0.2[[#This Row],[NASP27]]</f>
        <v>2755</v>
      </c>
      <c r="EB6">
        <f>Sug0.5[[#This Row],[NASP2]]</f>
        <v>706</v>
      </c>
      <c r="EC6">
        <f>Sug0.5[[#This Row],[NASP3]]</f>
        <v>784</v>
      </c>
      <c r="ED6">
        <f>Sug0.5[[#This Row],[NASP4]]</f>
        <v>860</v>
      </c>
      <c r="EE6">
        <f>Sug0.5[[#This Row],[NASP5]]</f>
        <v>935</v>
      </c>
      <c r="EF6">
        <f>Sug0.5[[#This Row],[NASP6]]</f>
        <v>1020</v>
      </c>
      <c r="EG6">
        <f>Sug0.5[[#This Row],[NASP7]]</f>
        <v>1096</v>
      </c>
      <c r="EH6">
        <f>Sug0.5[[#This Row],[NASP8]]</f>
        <v>1207</v>
      </c>
      <c r="EI6">
        <f>Sug0.5[[#This Row],[NASP9]]</f>
        <v>1262</v>
      </c>
      <c r="EJ6">
        <f>Sug0.5[[#This Row],[NASP10]]</f>
        <v>1323</v>
      </c>
      <c r="EK6">
        <f>Sug0.5[[#This Row],[NASP11]]</f>
        <v>1362</v>
      </c>
      <c r="EL6">
        <f>Sug0.5[[#This Row],[NASP12]]</f>
        <v>1431</v>
      </c>
      <c r="EM6">
        <f>Sug0.5[[#This Row],[NASP13]]</f>
        <v>1528</v>
      </c>
      <c r="EN6">
        <f>Sug0.5[[#This Row],[NASP14]]</f>
        <v>1627</v>
      </c>
      <c r="EO6">
        <f>Sug0.5[[#This Row],[NASP15]]</f>
        <v>1705</v>
      </c>
      <c r="EP6">
        <f>Sug0.5[[#This Row],[NASP16]]</f>
        <v>1791</v>
      </c>
      <c r="EQ6">
        <f>Sug0.5[[#This Row],[NASP17]]</f>
        <v>1847</v>
      </c>
      <c r="ER6">
        <f>Sug0.5[[#This Row],[NASP18]]</f>
        <v>1907</v>
      </c>
      <c r="ES6">
        <f>Sug0.5[[#This Row],[NASP19]]</f>
        <v>1988</v>
      </c>
      <c r="ET6">
        <f>Sug0.5[[#This Row],[NASP20]]</f>
        <v>2064</v>
      </c>
      <c r="EU6">
        <f>Sug0.5[[#This Row],[NASP21]]</f>
        <v>2088</v>
      </c>
      <c r="EV6">
        <f>Sug0.5[[#This Row],[NASP22]]</f>
        <v>2150</v>
      </c>
      <c r="EW6">
        <f>Sug0.5[[#This Row],[NASP23]]</f>
        <v>2213</v>
      </c>
      <c r="EX6">
        <f>Sug0.5[[#This Row],[NASP24]]</f>
        <v>2272</v>
      </c>
      <c r="EY6">
        <f>Sug0.5[[#This Row],[NASP25]]</f>
        <v>2306</v>
      </c>
      <c r="EZ6">
        <f>Sug0.5[[#This Row],[NASP26]]</f>
        <v>2348</v>
      </c>
      <c r="FA6">
        <f>Sug0.5[[#This Row],[NASP27]]</f>
        <v>2414</v>
      </c>
      <c r="FB6">
        <f>Reg[[#This Row],[CIRP2]]</f>
        <v>71</v>
      </c>
      <c r="FC6">
        <f>Reg[[#This Row],[CIRP3]]</f>
        <v>79</v>
      </c>
      <c r="FD6">
        <f>Reg[[#This Row],[CIRP4]]</f>
        <v>82</v>
      </c>
      <c r="FE6">
        <f>Reg[[#This Row],[CIRP5]]</f>
        <v>87</v>
      </c>
      <c r="FF6">
        <f>Reg[[#This Row],[CIRP6]]</f>
        <v>96</v>
      </c>
      <c r="FG6">
        <f>Reg[[#This Row],[CIRP7]]</f>
        <v>108</v>
      </c>
      <c r="FH6">
        <f>Reg[[#This Row],[CIRP8]]</f>
        <v>125</v>
      </c>
      <c r="FI6">
        <f>Reg[[#This Row],[CIRP9]]</f>
        <v>136</v>
      </c>
      <c r="FJ6">
        <f>Reg[[#This Row],[CIRP10]]</f>
        <v>152</v>
      </c>
      <c r="FK6">
        <f>Reg[[#This Row],[CIRP11]]</f>
        <v>161</v>
      </c>
      <c r="FL6">
        <f>Reg[[#This Row],[CIRP12]]</f>
        <v>172</v>
      </c>
      <c r="FM6">
        <f>Reg[[#This Row],[CIRP13]]</f>
        <v>179</v>
      </c>
      <c r="FN6">
        <f>Reg[[#This Row],[CIRP14]]</f>
        <v>189</v>
      </c>
      <c r="FO6">
        <f>Reg[[#This Row],[CIRP15]]</f>
        <v>203</v>
      </c>
      <c r="FP6">
        <f>Reg[[#This Row],[CIRP16]]</f>
        <v>215</v>
      </c>
      <c r="FQ6">
        <f>Reg[[#This Row],[CIRP17]]</f>
        <v>219</v>
      </c>
      <c r="FR6">
        <f>Reg[[#This Row],[CIRP18]]</f>
        <v>243</v>
      </c>
      <c r="FS6">
        <f>Reg[[#This Row],[CIRP19]]</f>
        <v>256</v>
      </c>
      <c r="FT6">
        <f>Reg[[#This Row],[CIRP20]]</f>
        <v>272</v>
      </c>
      <c r="FU6">
        <f>Reg[[#This Row],[CIRP21]]</f>
        <v>281</v>
      </c>
      <c r="FV6">
        <f>Reg[[#This Row],[CIRP22]]</f>
        <v>285</v>
      </c>
      <c r="FW6">
        <f>Reg[[#This Row],[CIRP23]]</f>
        <v>291</v>
      </c>
      <c r="FX6">
        <f>Reg[[#This Row],[CIRP24]]</f>
        <v>291</v>
      </c>
      <c r="FY6">
        <f>Reg[[#This Row],[CIRP25]]</f>
        <v>293</v>
      </c>
      <c r="FZ6">
        <f>Reg[[#This Row],[CIRP26]]</f>
        <v>290</v>
      </c>
      <c r="GA6">
        <f>Reg[[#This Row],[CIRP27]]</f>
        <v>289</v>
      </c>
      <c r="GB6">
        <f>Sug0.2[[#This Row],[CIRP2]]</f>
        <v>71</v>
      </c>
      <c r="GC6">
        <f>Sug0.2[[#This Row],[CIRP3]]</f>
        <v>77</v>
      </c>
      <c r="GD6">
        <f>Sug0.2[[#This Row],[CIRP4]]</f>
        <v>80</v>
      </c>
      <c r="GE6">
        <f>Sug0.2[[#This Row],[CIRP5]]</f>
        <v>85</v>
      </c>
      <c r="GF6">
        <f>Sug0.2[[#This Row],[CIRP6]]</f>
        <v>93</v>
      </c>
      <c r="GG6">
        <f>Sug0.2[[#This Row],[CIRP7]]</f>
        <v>104</v>
      </c>
      <c r="GH6">
        <f>Sug0.2[[#This Row],[CIRP8]]</f>
        <v>120</v>
      </c>
      <c r="GI6">
        <f>Sug0.2[[#This Row],[CIRP9]]</f>
        <v>130</v>
      </c>
      <c r="GJ6">
        <f>Sug0.2[[#This Row],[CIRP10]]</f>
        <v>145</v>
      </c>
      <c r="GK6">
        <f>Sug0.2[[#This Row],[CIRP11]]</f>
        <v>153</v>
      </c>
      <c r="GL6">
        <f>Sug0.2[[#This Row],[CIRP12]]</f>
        <v>163</v>
      </c>
      <c r="GM6">
        <f>Sug0.2[[#This Row],[CIRP13]]</f>
        <v>170</v>
      </c>
      <c r="GN6">
        <f>Sug0.2[[#This Row],[CIRP14]]</f>
        <v>177</v>
      </c>
      <c r="GO6">
        <f>Sug0.2[[#This Row],[CIRP15]]</f>
        <v>189</v>
      </c>
      <c r="GP6">
        <f>Sug0.2[[#This Row],[CIRP16]]</f>
        <v>199</v>
      </c>
      <c r="GQ6">
        <f>Sug0.2[[#This Row],[CIRP17]]</f>
        <v>203</v>
      </c>
      <c r="GR6">
        <f>Sug0.2[[#This Row],[CIRP18]]</f>
        <v>224</v>
      </c>
      <c r="GS6">
        <f>Sug0.2[[#This Row],[CIRP19]]</f>
        <v>235</v>
      </c>
      <c r="GT6">
        <f>Sug0.2[[#This Row],[CIRP20]]</f>
        <v>248</v>
      </c>
      <c r="GU6">
        <f>Sug0.2[[#This Row],[CIRP21]]</f>
        <v>259</v>
      </c>
      <c r="GV6">
        <f>Sug0.2[[#This Row],[CIRP22]]</f>
        <v>263</v>
      </c>
      <c r="GW6">
        <f>Sug0.2[[#This Row],[CIRP23]]</f>
        <v>265</v>
      </c>
      <c r="GX6">
        <f>Sug0.2[[#This Row],[CIRP24]]</f>
        <v>265</v>
      </c>
      <c r="GY6">
        <f>Sug0.2[[#This Row],[CIRP25]]</f>
        <v>271</v>
      </c>
      <c r="GZ6">
        <f>Sug0.2[[#This Row],[CIRP26]]</f>
        <v>266</v>
      </c>
      <c r="HA6">
        <f>Sug0.2[[#This Row],[CIRP27]]</f>
        <v>262</v>
      </c>
      <c r="HB6">
        <f>Sug0.5[[#This Row],[CIRP2]]</f>
        <v>71</v>
      </c>
      <c r="HC6">
        <f>Sug0.5[[#This Row],[CIRP3]]</f>
        <v>77</v>
      </c>
      <c r="HD6">
        <f>Sug0.5[[#This Row],[CIRP4]]</f>
        <v>80</v>
      </c>
      <c r="HE6">
        <f>Sug0.5[[#This Row],[CIRP5]]</f>
        <v>84</v>
      </c>
      <c r="HF6">
        <f>Sug0.5[[#This Row],[CIRP6]]</f>
        <v>89</v>
      </c>
      <c r="HG6">
        <f>Sug0.5[[#This Row],[CIRP7]]</f>
        <v>96</v>
      </c>
      <c r="HH6">
        <f>Sug0.5[[#This Row],[CIRP8]]</f>
        <v>108</v>
      </c>
      <c r="HI6">
        <f>Sug0.5[[#This Row],[CIRP9]]</f>
        <v>116</v>
      </c>
      <c r="HJ6">
        <f>Sug0.5[[#This Row],[CIRP10]]</f>
        <v>128</v>
      </c>
      <c r="HK6">
        <f>Sug0.5[[#This Row],[CIRP11]]</f>
        <v>135</v>
      </c>
      <c r="HL6">
        <f>Sug0.5[[#This Row],[CIRP12]]</f>
        <v>142</v>
      </c>
      <c r="HM6">
        <f>Sug0.5[[#This Row],[CIRP13]]</f>
        <v>148</v>
      </c>
      <c r="HN6">
        <f>Sug0.5[[#This Row],[CIRP14]]</f>
        <v>152</v>
      </c>
      <c r="HO6">
        <f>Sug0.5[[#This Row],[CIRP15]]</f>
        <v>165</v>
      </c>
      <c r="HP6">
        <f>Sug0.5[[#This Row],[CIRP16]]</f>
        <v>174</v>
      </c>
      <c r="HQ6">
        <f>Sug0.5[[#This Row],[CIRP17]]</f>
        <v>175</v>
      </c>
      <c r="HR6">
        <f>Sug0.5[[#This Row],[CIRP18]]</f>
        <v>188</v>
      </c>
      <c r="HS6">
        <f>Sug0.5[[#This Row],[CIRP19]]</f>
        <v>195</v>
      </c>
      <c r="HT6">
        <f>Sug0.5[[#This Row],[CIRP20]]</f>
        <v>201</v>
      </c>
      <c r="HU6">
        <f>Sug0.5[[#This Row],[CIRP21]]</f>
        <v>213</v>
      </c>
      <c r="HV6">
        <f>Sug0.5[[#This Row],[CIRP22]]</f>
        <v>214</v>
      </c>
      <c r="HW6">
        <f>Sug0.5[[#This Row],[CIRP23]]</f>
        <v>216</v>
      </c>
      <c r="HX6">
        <f>Sug0.5[[#This Row],[CIRP24]]</f>
        <v>216</v>
      </c>
      <c r="HY6">
        <f>Sug0.5[[#This Row],[CIRP25]]</f>
        <v>216</v>
      </c>
      <c r="HZ6">
        <f>Sug0.5[[#This Row],[CIRP26]]</f>
        <v>214</v>
      </c>
      <c r="IA6">
        <f>Sug0.5[[#This Row],[CIRP27]]</f>
        <v>205</v>
      </c>
      <c r="IB6">
        <f>Reg[[#This Row],[HCCP2]]</f>
        <v>4</v>
      </c>
      <c r="IC6">
        <f>Reg[[#This Row],[HCCP3]]</f>
        <v>2</v>
      </c>
      <c r="ID6">
        <f>Reg[[#This Row],[HCCP4]]</f>
        <v>3</v>
      </c>
      <c r="IE6">
        <f>Reg[[#This Row],[HCCP5]]</f>
        <v>3</v>
      </c>
      <c r="IF6">
        <f>Reg[[#This Row],[HCCP6]]</f>
        <v>1</v>
      </c>
      <c r="IG6">
        <f>Reg[[#This Row],[HCCP7]]</f>
        <v>1</v>
      </c>
      <c r="IH6">
        <f>Reg[[#This Row],[HCCP8]]</f>
        <v>2</v>
      </c>
      <c r="II6">
        <f>Reg[[#This Row],[HCCP9]]</f>
        <v>5</v>
      </c>
      <c r="IJ6">
        <f>Reg[[#This Row],[HCCP10]]</f>
        <v>4</v>
      </c>
      <c r="IK6">
        <f>Reg[[#This Row],[HCCP11]]</f>
        <v>6</v>
      </c>
      <c r="IL6">
        <f>Reg[[#This Row],[HCCP12]]</f>
        <v>4</v>
      </c>
      <c r="IM6">
        <f>Reg[[#This Row],[HCCP13]]</f>
        <v>6</v>
      </c>
      <c r="IN6">
        <f>Reg[[#This Row],[HCCP14]]</f>
        <v>7</v>
      </c>
      <c r="IO6">
        <f>Reg[[#This Row],[HCCP15]]</f>
        <v>7</v>
      </c>
      <c r="IP6">
        <f>Reg[[#This Row],[HCCP16]]</f>
        <v>6</v>
      </c>
      <c r="IQ6">
        <f>Reg[[#This Row],[HCCP17]]</f>
        <v>10</v>
      </c>
      <c r="IR6">
        <f>Reg[[#This Row],[HCCP18]]</f>
        <v>7</v>
      </c>
      <c r="IS6">
        <f>Reg[[#This Row],[HCCP19]]</f>
        <v>8</v>
      </c>
      <c r="IT6">
        <f>Reg[[#This Row],[HCCP20]]</f>
        <v>8</v>
      </c>
      <c r="IU6">
        <f>Reg[[#This Row],[HCCP21]]</f>
        <v>11</v>
      </c>
      <c r="IV6">
        <f>Reg[[#This Row],[HCCP22]]</f>
        <v>11</v>
      </c>
      <c r="IW6">
        <f>Reg[[#This Row],[HCCP23]]</f>
        <v>11</v>
      </c>
      <c r="IX6">
        <f>Reg[[#This Row],[HCCP24]]</f>
        <v>19</v>
      </c>
      <c r="IY6">
        <f>Reg[[#This Row],[HCCP25]]</f>
        <v>18</v>
      </c>
      <c r="IZ6">
        <f>Reg[[#This Row],[HCCP26]]</f>
        <v>14</v>
      </c>
      <c r="JA6">
        <f>Reg[[#This Row],[HCCP27]]</f>
        <v>9</v>
      </c>
      <c r="JB6">
        <f>Sug0.2[[#This Row],[HCCP2]]</f>
        <v>4</v>
      </c>
      <c r="JC6">
        <f>Sug0.2[[#This Row],[HCCP3]]</f>
        <v>2</v>
      </c>
      <c r="JD6">
        <f>Sug0.2[[#This Row],[HCCP4]]</f>
        <v>3</v>
      </c>
      <c r="JE6">
        <f>Sug0.2[[#This Row],[HCCP5]]</f>
        <v>3</v>
      </c>
      <c r="JF6">
        <f>Sug0.2[[#This Row],[HCCP6]]</f>
        <v>1</v>
      </c>
      <c r="JG6">
        <f>Sug0.2[[#This Row],[HCCP7]]</f>
        <v>1</v>
      </c>
      <c r="JH6">
        <f>Sug0.2[[#This Row],[HCCP8]]</f>
        <v>2</v>
      </c>
      <c r="JI6">
        <f>Sug0.2[[#This Row],[HCCP9]]</f>
        <v>5</v>
      </c>
      <c r="JJ6">
        <f>Sug0.2[[#This Row],[HCCP10]]</f>
        <v>4</v>
      </c>
      <c r="JK6">
        <f>Sug0.2[[#This Row],[HCCP11]]</f>
        <v>6</v>
      </c>
      <c r="JL6">
        <f>Sug0.2[[#This Row],[HCCP12]]</f>
        <v>3</v>
      </c>
      <c r="JM6">
        <f>Sug0.2[[#This Row],[HCCP13]]</f>
        <v>6</v>
      </c>
      <c r="JN6">
        <f>Sug0.2[[#This Row],[HCCP14]]</f>
        <v>7</v>
      </c>
      <c r="JO6">
        <f>Sug0.2[[#This Row],[HCCP15]]</f>
        <v>7</v>
      </c>
      <c r="JP6">
        <f>Sug0.2[[#This Row],[HCCP16]]</f>
        <v>6</v>
      </c>
      <c r="JQ6">
        <f>Sug0.2[[#This Row],[HCCP17]]</f>
        <v>10</v>
      </c>
      <c r="JR6">
        <f>Sug0.2[[#This Row],[HCCP18]]</f>
        <v>7</v>
      </c>
      <c r="JS6">
        <f>Sug0.2[[#This Row],[HCCP19]]</f>
        <v>8</v>
      </c>
      <c r="JT6">
        <f>Sug0.2[[#This Row],[HCCP20]]</f>
        <v>7</v>
      </c>
      <c r="JU6">
        <f>Sug0.2[[#This Row],[HCCP21]]</f>
        <v>7</v>
      </c>
      <c r="JV6">
        <f>Sug0.2[[#This Row],[HCCP22]]</f>
        <v>10</v>
      </c>
      <c r="JW6">
        <f>Sug0.2[[#This Row],[HCCP23]]</f>
        <v>11</v>
      </c>
      <c r="JX6">
        <f>Sug0.2[[#This Row],[HCCP24]]</f>
        <v>17</v>
      </c>
      <c r="JY6">
        <f>Sug0.2[[#This Row],[HCCP25]]</f>
        <v>17</v>
      </c>
      <c r="JZ6">
        <f>Sug0.2[[#This Row],[HCCP26]]</f>
        <v>14</v>
      </c>
      <c r="KA6">
        <f>Sug0.2[[#This Row],[HCCP27]]</f>
        <v>9</v>
      </c>
      <c r="KB6">
        <f>Sug0.5[[#This Row],[HCCP2]]</f>
        <v>4</v>
      </c>
      <c r="KC6">
        <f>Sug0.5[[#This Row],[HCCP3]]</f>
        <v>2</v>
      </c>
      <c r="KD6">
        <f>Sug0.5[[#This Row],[HCCP4]]</f>
        <v>3</v>
      </c>
      <c r="KE6">
        <f>Sug0.5[[#This Row],[HCCP5]]</f>
        <v>3</v>
      </c>
      <c r="KF6">
        <f>Sug0.5[[#This Row],[HCCP6]]</f>
        <v>1</v>
      </c>
      <c r="KG6">
        <f>Sug0.5[[#This Row],[HCCP7]]</f>
        <v>1</v>
      </c>
      <c r="KH6">
        <f>Sug0.5[[#This Row],[HCCP8]]</f>
        <v>2</v>
      </c>
      <c r="KI6">
        <f>Sug0.5[[#This Row],[HCCP9]]</f>
        <v>4</v>
      </c>
      <c r="KJ6">
        <f>Sug0.5[[#This Row],[HCCP10]]</f>
        <v>3</v>
      </c>
      <c r="KK6">
        <f>Sug0.5[[#This Row],[HCCP11]]</f>
        <v>5</v>
      </c>
      <c r="KL6">
        <f>Sug0.5[[#This Row],[HCCP12]]</f>
        <v>2</v>
      </c>
      <c r="KM6">
        <f>Sug0.5[[#This Row],[HCCP13]]</f>
        <v>5</v>
      </c>
      <c r="KN6">
        <f>Sug0.5[[#This Row],[HCCP14]]</f>
        <v>7</v>
      </c>
      <c r="KO6">
        <f>Sug0.5[[#This Row],[HCCP15]]</f>
        <v>6</v>
      </c>
      <c r="KP6">
        <f>Sug0.5[[#This Row],[HCCP16]]</f>
        <v>5</v>
      </c>
      <c r="KQ6">
        <f>Sug0.5[[#This Row],[HCCP17]]</f>
        <v>8</v>
      </c>
      <c r="KR6">
        <f>Sug0.5[[#This Row],[HCCP18]]</f>
        <v>6</v>
      </c>
      <c r="KS6">
        <f>Sug0.5[[#This Row],[HCCP19]]</f>
        <v>8</v>
      </c>
      <c r="KT6">
        <f>Sug0.5[[#This Row],[HCCP20]]</f>
        <v>7</v>
      </c>
      <c r="KU6">
        <f>Sug0.5[[#This Row],[HCCP21]]</f>
        <v>6</v>
      </c>
      <c r="KV6">
        <f>Sug0.5[[#This Row],[HCCP22]]</f>
        <v>9</v>
      </c>
      <c r="KW6">
        <f>Sug0.5[[#This Row],[HCCP23]]</f>
        <v>9</v>
      </c>
      <c r="KX6">
        <f>Sug0.5[[#This Row],[HCCP24]]</f>
        <v>12</v>
      </c>
      <c r="KY6">
        <f>Sug0.5[[#This Row],[HCCP25]]</f>
        <v>11</v>
      </c>
      <c r="KZ6">
        <f>Sug0.5[[#This Row],[HCCP26]]</f>
        <v>12</v>
      </c>
      <c r="LA6">
        <f>Sug0.5[[#This Row],[HCCP27]]</f>
        <v>7</v>
      </c>
      <c r="LB6">
        <f>Reg[[#This Row],[CHDP2]]</f>
        <v>1503</v>
      </c>
      <c r="LC6">
        <f>Reg[[#This Row],[CHDP3]]</f>
        <v>1572</v>
      </c>
      <c r="LD6">
        <f>Reg[[#This Row],[CHDP4]]</f>
        <v>1629</v>
      </c>
      <c r="LE6">
        <f>Reg[[#This Row],[CHDP5]]</f>
        <v>1681</v>
      </c>
      <c r="LF6">
        <f>Reg[[#This Row],[CHDP6]]</f>
        <v>1755</v>
      </c>
      <c r="LG6">
        <f>Reg[[#This Row],[CHDP7]]</f>
        <v>1827</v>
      </c>
      <c r="LH6">
        <f>Reg[[#This Row],[CHDP8]]</f>
        <v>1901</v>
      </c>
      <c r="LI6">
        <f>Reg[[#This Row],[CHDP9]]</f>
        <v>1954</v>
      </c>
      <c r="LJ6">
        <f>Reg[[#This Row],[CHDP10]]</f>
        <v>2009</v>
      </c>
      <c r="LK6">
        <f>Reg[[#This Row],[CHDP11]]</f>
        <v>2061</v>
      </c>
      <c r="LL6">
        <f>Reg[[#This Row],[CHDP12]]</f>
        <v>2103</v>
      </c>
      <c r="LM6">
        <f>Reg[[#This Row],[CHDP13]]</f>
        <v>2149</v>
      </c>
      <c r="LN6">
        <f>Reg[[#This Row],[CHDP14]]</f>
        <v>2193</v>
      </c>
      <c r="LO6">
        <f>Reg[[#This Row],[CHDP15]]</f>
        <v>2230</v>
      </c>
      <c r="LP6">
        <f>Reg[[#This Row],[CHDP16]]</f>
        <v>2293</v>
      </c>
      <c r="LQ6">
        <f>Reg[[#This Row],[CHDP17]]</f>
        <v>2325</v>
      </c>
      <c r="LR6">
        <f>Reg[[#This Row],[CHDP18]]</f>
        <v>2379</v>
      </c>
      <c r="LS6">
        <f>Reg[[#This Row],[CHDP19]]</f>
        <v>2419</v>
      </c>
      <c r="LT6">
        <f>Reg[[#This Row],[CHDP20]]</f>
        <v>2470</v>
      </c>
      <c r="LU6">
        <f>Reg[[#This Row],[CHDP21]]</f>
        <v>2521</v>
      </c>
      <c r="LV6">
        <f>Reg[[#This Row],[CHDP22]]</f>
        <v>2566</v>
      </c>
      <c r="LW6">
        <f>Reg[[#This Row],[CHDP23]]</f>
        <v>2610</v>
      </c>
      <c r="LX6">
        <f>Reg[[#This Row],[CHDP24]]</f>
        <v>2610</v>
      </c>
      <c r="LY6">
        <f>Reg[[#This Row],[CHDP25]]</f>
        <v>2612</v>
      </c>
      <c r="LZ6">
        <f>Reg[[#This Row],[CHDP26]]</f>
        <v>2641</v>
      </c>
      <c r="MA6">
        <f>Reg[[#This Row],[CHDP27]]</f>
        <v>2651</v>
      </c>
      <c r="MB6">
        <f>Sug0.2[[#This Row],[CHDP2]]</f>
        <v>1503</v>
      </c>
      <c r="MC6">
        <f>Sug0.2[[#This Row],[CHDP3]]</f>
        <v>1572</v>
      </c>
      <c r="MD6">
        <f>Sug0.2[[#This Row],[CHDP4]]</f>
        <v>1628</v>
      </c>
      <c r="ME6">
        <f>Sug0.2[[#This Row],[CHDP5]]</f>
        <v>1680</v>
      </c>
      <c r="MF6">
        <f>Sug0.2[[#This Row],[CHDP6]]</f>
        <v>1754</v>
      </c>
      <c r="MG6">
        <f>Sug0.2[[#This Row],[CHDP7]]</f>
        <v>1824</v>
      </c>
      <c r="MH6">
        <f>Sug0.2[[#This Row],[CHDP8]]</f>
        <v>1897</v>
      </c>
      <c r="MI6">
        <f>Sug0.2[[#This Row],[CHDP9]]</f>
        <v>1950</v>
      </c>
      <c r="MJ6">
        <f>Sug0.2[[#This Row],[CHDP10]]</f>
        <v>2003</v>
      </c>
      <c r="MK6">
        <f>Sug0.2[[#This Row],[CHDP11]]</f>
        <v>2054</v>
      </c>
      <c r="ML6">
        <f>Sug0.2[[#This Row],[CHDP12]]</f>
        <v>2094</v>
      </c>
      <c r="MM6">
        <f>Sug0.2[[#This Row],[CHDP13]]</f>
        <v>2138</v>
      </c>
      <c r="MN6">
        <f>Sug0.2[[#This Row],[CHDP14]]</f>
        <v>2181</v>
      </c>
      <c r="MO6">
        <f>Sug0.2[[#This Row],[CHDP15]]</f>
        <v>2215</v>
      </c>
      <c r="MP6">
        <f>Sug0.2[[#This Row],[CHDP16]]</f>
        <v>2276</v>
      </c>
      <c r="MQ6">
        <f>Sug0.2[[#This Row],[CHDP17]]</f>
        <v>2304</v>
      </c>
      <c r="MR6">
        <f>Sug0.2[[#This Row],[CHDP18]]</f>
        <v>2359</v>
      </c>
      <c r="MS6">
        <f>Sug0.2[[#This Row],[CHDP19]]</f>
        <v>2402</v>
      </c>
      <c r="MT6">
        <f>Sug0.2[[#This Row],[CHDP20]]</f>
        <v>2452</v>
      </c>
      <c r="MU6">
        <f>Sug0.2[[#This Row],[CHDP21]]</f>
        <v>2503</v>
      </c>
      <c r="MV6">
        <f>Sug0.2[[#This Row],[CHDP22]]</f>
        <v>2547</v>
      </c>
      <c r="MW6">
        <f>Sug0.2[[#This Row],[CHDP23]]</f>
        <v>2589</v>
      </c>
      <c r="MX6">
        <f>Sug0.2[[#This Row],[CHDP24]]</f>
        <v>2591</v>
      </c>
      <c r="MY6">
        <f>Sug0.2[[#This Row],[CHDP25]]</f>
        <v>2596</v>
      </c>
      <c r="MZ6">
        <f>Sug0.2[[#This Row],[CHDP26]]</f>
        <v>2626</v>
      </c>
      <c r="NA6">
        <f>Sug0.2[[#This Row],[CHDP27]]</f>
        <v>2629</v>
      </c>
      <c r="NB6">
        <f>Sug0.5[[#This Row],[CHDP2]]</f>
        <v>1503</v>
      </c>
      <c r="NC6">
        <f>Sug0.5[[#This Row],[CHDP3]]</f>
        <v>1572</v>
      </c>
      <c r="ND6">
        <f>Sug0.5[[#This Row],[CHDP4]]</f>
        <v>1628</v>
      </c>
      <c r="NE6">
        <f>Sug0.5[[#This Row],[CHDP5]]</f>
        <v>1679</v>
      </c>
      <c r="NF6">
        <f>Sug0.5[[#This Row],[CHDP6]]</f>
        <v>1752</v>
      </c>
      <c r="NG6">
        <f>Sug0.5[[#This Row],[CHDP7]]</f>
        <v>1818</v>
      </c>
      <c r="NH6">
        <f>Sug0.5[[#This Row],[CHDP8]]</f>
        <v>1887</v>
      </c>
      <c r="NI6">
        <f>Sug0.5[[#This Row],[CHDP9]]</f>
        <v>1939</v>
      </c>
      <c r="NJ6">
        <f>Sug0.5[[#This Row],[CHDP10]]</f>
        <v>1988</v>
      </c>
      <c r="NK6">
        <f>Sug0.5[[#This Row],[CHDP11]]</f>
        <v>2038</v>
      </c>
      <c r="NL6">
        <f>Sug0.5[[#This Row],[CHDP12]]</f>
        <v>2074</v>
      </c>
      <c r="NM6">
        <f>Sug0.5[[#This Row],[CHDP13]]</f>
        <v>2118</v>
      </c>
      <c r="NN6">
        <f>Sug0.5[[#This Row],[CHDP14]]</f>
        <v>2161</v>
      </c>
      <c r="NO6">
        <f>Sug0.5[[#This Row],[CHDP15]]</f>
        <v>2194</v>
      </c>
      <c r="NP6">
        <f>Sug0.5[[#This Row],[CHDP16]]</f>
        <v>2249</v>
      </c>
      <c r="NQ6">
        <f>Sug0.5[[#This Row],[CHDP17]]</f>
        <v>2273</v>
      </c>
      <c r="NR6">
        <f>Sug0.5[[#This Row],[CHDP18]]</f>
        <v>2327</v>
      </c>
      <c r="NS6">
        <f>Sug0.5[[#This Row],[CHDP19]]</f>
        <v>2364</v>
      </c>
      <c r="NT6">
        <f>Sug0.5[[#This Row],[CHDP20]]</f>
        <v>2419</v>
      </c>
      <c r="NU6">
        <f>Sug0.5[[#This Row],[CHDP21]]</f>
        <v>2466</v>
      </c>
      <c r="NV6">
        <f>Sug0.5[[#This Row],[CHDP22]]</f>
        <v>2509</v>
      </c>
      <c r="NW6">
        <f>Sug0.5[[#This Row],[CHDP23]]</f>
        <v>2546</v>
      </c>
      <c r="NX6">
        <f>Sug0.5[[#This Row],[CHDP24]]</f>
        <v>2545</v>
      </c>
      <c r="NY6">
        <f>Sug0.5[[#This Row],[CHDP25]]</f>
        <v>2548</v>
      </c>
      <c r="NZ6">
        <f>Sug0.5[[#This Row],[CHDP26]]</f>
        <v>2575</v>
      </c>
      <c r="OA6">
        <f>Sug0.5[[#This Row],[CHDP27]]</f>
        <v>2580</v>
      </c>
      <c r="OB6">
        <f>Reg[[#This Row],[T2DP2]]</f>
        <v>2125</v>
      </c>
      <c r="OC6">
        <f>Reg[[#This Row],[T2DP3]]</f>
        <v>2249</v>
      </c>
      <c r="OD6">
        <f>Reg[[#This Row],[T2DP4]]</f>
        <v>2358</v>
      </c>
      <c r="OE6">
        <f>Reg[[#This Row],[T2DP5]]</f>
        <v>2485</v>
      </c>
      <c r="OF6">
        <f>Reg[[#This Row],[T2DP6]]</f>
        <v>2606</v>
      </c>
      <c r="OG6">
        <f>Reg[[#This Row],[T2DP7]]</f>
        <v>2735</v>
      </c>
      <c r="OH6">
        <f>Reg[[#This Row],[T2DP8]]</f>
        <v>2864</v>
      </c>
      <c r="OI6">
        <f>Reg[[#This Row],[T2DP9]]</f>
        <v>2973</v>
      </c>
      <c r="OJ6">
        <f>Reg[[#This Row],[T2DP10]]</f>
        <v>3081</v>
      </c>
      <c r="OK6">
        <f>Reg[[#This Row],[T2DP11]]</f>
        <v>3218</v>
      </c>
      <c r="OL6">
        <f>Reg[[#This Row],[T2DP12]]</f>
        <v>3335</v>
      </c>
      <c r="OM6">
        <f>Reg[[#This Row],[T2DP13]]</f>
        <v>3433</v>
      </c>
      <c r="ON6">
        <f>Reg[[#This Row],[T2DP14]]</f>
        <v>3533</v>
      </c>
      <c r="OO6">
        <f>Reg[[#This Row],[T2DP15]]</f>
        <v>3646</v>
      </c>
      <c r="OP6">
        <f>Reg[[#This Row],[T2DP16]]</f>
        <v>3743</v>
      </c>
      <c r="OQ6">
        <f>Reg[[#This Row],[T2DP17]]</f>
        <v>3826</v>
      </c>
      <c r="OR6">
        <f>Reg[[#This Row],[T2DP18]]</f>
        <v>3926</v>
      </c>
      <c r="OS6">
        <f>Reg[[#This Row],[T2DP19]]</f>
        <v>3998</v>
      </c>
      <c r="OT6">
        <f>Reg[[#This Row],[T2DP20]]</f>
        <v>4084</v>
      </c>
      <c r="OU6">
        <f>Reg[[#This Row],[T2DP21]]</f>
        <v>4113</v>
      </c>
      <c r="OV6">
        <f>Reg[[#This Row],[T2DP22]]</f>
        <v>4201</v>
      </c>
      <c r="OW6">
        <f>Reg[[#This Row],[T2DP23]]</f>
        <v>4258</v>
      </c>
      <c r="OX6">
        <f>Reg[[#This Row],[T2DP24]]</f>
        <v>4309</v>
      </c>
      <c r="OY6">
        <f>Reg[[#This Row],[T2DP25]]</f>
        <v>4389</v>
      </c>
      <c r="OZ6">
        <f>Reg[[#This Row],[T2DP26]]</f>
        <v>4444</v>
      </c>
      <c r="PA6">
        <f>Reg[[#This Row],[T2DP27]]</f>
        <v>4453</v>
      </c>
      <c r="PB6">
        <f>Sug0.2[[#This Row],[T2DP2]]</f>
        <v>2125</v>
      </c>
      <c r="PC6">
        <f>Sug0.2[[#This Row],[T2DP3]]</f>
        <v>2249</v>
      </c>
      <c r="PD6">
        <f>Sug0.2[[#This Row],[T2DP4]]</f>
        <v>2358</v>
      </c>
      <c r="PE6">
        <f>Sug0.2[[#This Row],[T2DP5]]</f>
        <v>2485</v>
      </c>
      <c r="PF6">
        <f>Sug0.2[[#This Row],[T2DP6]]</f>
        <v>2604</v>
      </c>
      <c r="PG6">
        <f>Sug0.2[[#This Row],[T2DP7]]</f>
        <v>2731</v>
      </c>
      <c r="PH6">
        <f>Sug0.2[[#This Row],[T2DP8]]</f>
        <v>2855</v>
      </c>
      <c r="PI6">
        <f>Sug0.2[[#This Row],[T2DP9]]</f>
        <v>2962</v>
      </c>
      <c r="PJ6">
        <f>Sug0.2[[#This Row],[T2DP10]]</f>
        <v>3067</v>
      </c>
      <c r="PK6">
        <f>Sug0.2[[#This Row],[T2DP11]]</f>
        <v>3204</v>
      </c>
      <c r="PL6">
        <f>Sug0.2[[#This Row],[T2DP12]]</f>
        <v>3317</v>
      </c>
      <c r="PM6">
        <f>Sug0.2[[#This Row],[T2DP13]]</f>
        <v>3414</v>
      </c>
      <c r="PN6">
        <f>Sug0.2[[#This Row],[T2DP14]]</f>
        <v>3511</v>
      </c>
      <c r="PO6">
        <f>Sug0.2[[#This Row],[T2DP15]]</f>
        <v>3616</v>
      </c>
      <c r="PP6">
        <f>Sug0.2[[#This Row],[T2DP16]]</f>
        <v>3712</v>
      </c>
      <c r="PQ6">
        <f>Sug0.2[[#This Row],[T2DP17]]</f>
        <v>3786</v>
      </c>
      <c r="PR6">
        <f>Sug0.2[[#This Row],[T2DP18]]</f>
        <v>3880</v>
      </c>
      <c r="PS6">
        <f>Sug0.2[[#This Row],[T2DP19]]</f>
        <v>3948</v>
      </c>
      <c r="PT6">
        <f>Sug0.2[[#This Row],[T2DP20]]</f>
        <v>4032</v>
      </c>
      <c r="PU6">
        <f>Sug0.2[[#This Row],[T2DP21]]</f>
        <v>4050</v>
      </c>
      <c r="PV6">
        <f>Sug0.2[[#This Row],[T2DP22]]</f>
        <v>4137</v>
      </c>
      <c r="PW6">
        <f>Sug0.2[[#This Row],[T2DP23]]</f>
        <v>4200</v>
      </c>
      <c r="PX6">
        <f>Sug0.2[[#This Row],[T2DP24]]</f>
        <v>4245</v>
      </c>
      <c r="PY6">
        <f>Sug0.2[[#This Row],[T2DP25]]</f>
        <v>4324</v>
      </c>
      <c r="PZ6">
        <f>Sug0.2[[#This Row],[T2DP26]]</f>
        <v>4384</v>
      </c>
      <c r="QA6">
        <f>Sug0.2[[#This Row],[T2DP27]]</f>
        <v>4383</v>
      </c>
      <c r="QB6">
        <f>Sug0.5[[#This Row],[T2DP2]]</f>
        <v>2125</v>
      </c>
      <c r="QC6">
        <f>Sug0.5[[#This Row],[T2DP3]]</f>
        <v>2249</v>
      </c>
      <c r="QD6">
        <f>Sug0.5[[#This Row],[T2DP4]]</f>
        <v>2356</v>
      </c>
      <c r="QE6">
        <f>Sug0.5[[#This Row],[T2DP5]]</f>
        <v>2480</v>
      </c>
      <c r="QF6">
        <f>Sug0.5[[#This Row],[T2DP6]]</f>
        <v>2597</v>
      </c>
      <c r="QG6">
        <f>Sug0.5[[#This Row],[T2DP7]]</f>
        <v>2718</v>
      </c>
      <c r="QH6">
        <f>Sug0.5[[#This Row],[T2DP8]]</f>
        <v>2840</v>
      </c>
      <c r="QI6">
        <f>Sug0.5[[#This Row],[T2DP9]]</f>
        <v>2943</v>
      </c>
      <c r="QJ6">
        <f>Sug0.5[[#This Row],[T2DP10]]</f>
        <v>3044</v>
      </c>
      <c r="QK6">
        <f>Sug0.5[[#This Row],[T2DP11]]</f>
        <v>3177</v>
      </c>
      <c r="QL6">
        <f>Sug0.5[[#This Row],[T2DP12]]</f>
        <v>3285</v>
      </c>
      <c r="QM6">
        <f>Sug0.5[[#This Row],[T2DP13]]</f>
        <v>3373</v>
      </c>
      <c r="QN6">
        <f>Sug0.5[[#This Row],[T2DP14]]</f>
        <v>3465</v>
      </c>
      <c r="QO6">
        <f>Sug0.5[[#This Row],[T2DP15]]</f>
        <v>3568</v>
      </c>
      <c r="QP6">
        <f>Sug0.5[[#This Row],[T2DP16]]</f>
        <v>3659</v>
      </c>
      <c r="QQ6">
        <f>Sug0.5[[#This Row],[T2DP17]]</f>
        <v>3726</v>
      </c>
      <c r="QR6">
        <f>Sug0.5[[#This Row],[T2DP18]]</f>
        <v>3819</v>
      </c>
      <c r="QS6">
        <f>Sug0.5[[#This Row],[T2DP19]]</f>
        <v>3878</v>
      </c>
      <c r="QT6">
        <f>Sug0.5[[#This Row],[T2DP20]]</f>
        <v>3956</v>
      </c>
      <c r="QU6">
        <f>Sug0.5[[#This Row],[T2DP21]]</f>
        <v>3971</v>
      </c>
      <c r="QV6">
        <f>Sug0.5[[#This Row],[T2DP22]]</f>
        <v>4053</v>
      </c>
      <c r="QW6">
        <f>Sug0.5[[#This Row],[T2DP23]]</f>
        <v>4102</v>
      </c>
      <c r="QX6">
        <f>Sug0.5[[#This Row],[T2DP24]]</f>
        <v>4146</v>
      </c>
      <c r="QY6">
        <f>Sug0.5[[#This Row],[T2DP25]]</f>
        <v>4210</v>
      </c>
      <c r="QZ6">
        <f>Sug0.5[[#This Row],[T2DP26]]</f>
        <v>4268</v>
      </c>
      <c r="RA6">
        <f>Sug0.5[[#This Row],[T2DP27]]</f>
        <v>4266</v>
      </c>
      <c r="RB6">
        <f>Reg[[#This Row],[OVEP2]]</f>
        <v>7496</v>
      </c>
      <c r="RC6">
        <f>Reg[[#This Row],[OVEP3]]</f>
        <v>8126</v>
      </c>
      <c r="RD6">
        <f>Reg[[#This Row],[OVEP4]]</f>
        <v>8638</v>
      </c>
      <c r="RE6">
        <f>Reg[[#This Row],[OVEP5]]</f>
        <v>9071</v>
      </c>
      <c r="RF6">
        <f>Reg[[#This Row],[OVEP6]]</f>
        <v>9387</v>
      </c>
      <c r="RG6">
        <f>Reg[[#This Row],[OVEP7]]</f>
        <v>9625</v>
      </c>
      <c r="RH6">
        <f>Reg[[#This Row],[OVEP8]]</f>
        <v>9842</v>
      </c>
      <c r="RI6">
        <f>Reg[[#This Row],[OVEP9]]</f>
        <v>9961</v>
      </c>
      <c r="RJ6">
        <f>Reg[[#This Row],[OVEP10]]</f>
        <v>10163</v>
      </c>
      <c r="RK6">
        <f>Reg[[#This Row],[OVEP11]]</f>
        <v>10409</v>
      </c>
      <c r="RL6">
        <f>Reg[[#This Row],[OVEP12]]</f>
        <v>10515</v>
      </c>
      <c r="RM6">
        <f>Reg[[#This Row],[OVEP13]]</f>
        <v>10703</v>
      </c>
      <c r="RN6">
        <f>Reg[[#This Row],[OVEP14]]</f>
        <v>10790</v>
      </c>
      <c r="RO6">
        <f>Reg[[#This Row],[OVEP15]]</f>
        <v>10890</v>
      </c>
      <c r="RP6">
        <f>Reg[[#This Row],[OVEP16]]</f>
        <v>10888</v>
      </c>
      <c r="RQ6">
        <f>Reg[[#This Row],[OVEP17]]</f>
        <v>11025</v>
      </c>
      <c r="RR6">
        <f>Reg[[#This Row],[OVEP18]]</f>
        <v>11041</v>
      </c>
      <c r="RS6">
        <f>Reg[[#This Row],[OVEP19]]</f>
        <v>11156</v>
      </c>
      <c r="RT6">
        <f>Reg[[#This Row],[OVEP20]]</f>
        <v>11178</v>
      </c>
      <c r="RU6">
        <f>Reg[[#This Row],[OVEP21]]</f>
        <v>11165</v>
      </c>
      <c r="RV6">
        <f>Reg[[#This Row],[OVEP22]]</f>
        <v>11191</v>
      </c>
      <c r="RW6">
        <f>Reg[[#This Row],[OVEP23]]</f>
        <v>11246</v>
      </c>
      <c r="RX6">
        <f>Reg[[#This Row],[OVEP24]]</f>
        <v>11366</v>
      </c>
      <c r="RY6">
        <f>Reg[[#This Row],[OVEP25]]</f>
        <v>11378</v>
      </c>
      <c r="RZ6">
        <f>Reg[[#This Row],[OVEP26]]</f>
        <v>11438</v>
      </c>
      <c r="SA6">
        <f>Reg[[#This Row],[OVEP27]]</f>
        <v>11506</v>
      </c>
      <c r="SB6">
        <f>Sug0.2[[#This Row],[OVEP2]]</f>
        <v>7496</v>
      </c>
      <c r="SC6">
        <f>Sug0.2[[#This Row],[OVEP3]]</f>
        <v>8108</v>
      </c>
      <c r="SD6">
        <f>Sug0.2[[#This Row],[OVEP4]]</f>
        <v>8618</v>
      </c>
      <c r="SE6">
        <f>Sug0.2[[#This Row],[OVEP5]]</f>
        <v>9046</v>
      </c>
      <c r="SF6">
        <f>Sug0.2[[#This Row],[OVEP6]]</f>
        <v>9359</v>
      </c>
      <c r="SG6">
        <f>Sug0.2[[#This Row],[OVEP7]]</f>
        <v>9587</v>
      </c>
      <c r="SH6">
        <f>Sug0.2[[#This Row],[OVEP8]]</f>
        <v>9811</v>
      </c>
      <c r="SI6">
        <f>Sug0.2[[#This Row],[OVEP9]]</f>
        <v>9937</v>
      </c>
      <c r="SJ6">
        <f>Sug0.2[[#This Row],[OVEP10]]</f>
        <v>10137</v>
      </c>
      <c r="SK6">
        <f>Sug0.2[[#This Row],[OVEP11]]</f>
        <v>10373</v>
      </c>
      <c r="SL6">
        <f>Sug0.2[[#This Row],[OVEP12]]</f>
        <v>10474</v>
      </c>
      <c r="SM6">
        <f>Sug0.2[[#This Row],[OVEP13]]</f>
        <v>10659</v>
      </c>
      <c r="SN6">
        <f>Sug0.2[[#This Row],[OVEP14]]</f>
        <v>10759</v>
      </c>
      <c r="SO6">
        <f>Sug0.2[[#This Row],[OVEP15]]</f>
        <v>10865</v>
      </c>
      <c r="SP6">
        <f>Sug0.2[[#This Row],[OVEP16]]</f>
        <v>10856</v>
      </c>
      <c r="SQ6">
        <f>Sug0.2[[#This Row],[OVEP17]]</f>
        <v>11033</v>
      </c>
      <c r="SR6">
        <f>Sug0.2[[#This Row],[OVEP18]]</f>
        <v>11038</v>
      </c>
      <c r="SS6">
        <f>Sug0.2[[#This Row],[OVEP19]]</f>
        <v>11160</v>
      </c>
      <c r="ST6">
        <f>Sug0.2[[#This Row],[OVEP20]]</f>
        <v>11190</v>
      </c>
      <c r="SU6">
        <f>Sug0.2[[#This Row],[OVEP21]]</f>
        <v>11176</v>
      </c>
      <c r="SV6">
        <f>Sug0.2[[#This Row],[OVEP22]]</f>
        <v>11209</v>
      </c>
      <c r="SW6">
        <f>Sug0.2[[#This Row],[OVEP23]]</f>
        <v>11282</v>
      </c>
      <c r="SX6">
        <f>Sug0.2[[#This Row],[OVEP24]]</f>
        <v>11389</v>
      </c>
      <c r="SY6">
        <f>Sug0.2[[#This Row],[OVEP25]]</f>
        <v>11410</v>
      </c>
      <c r="SZ6">
        <f>Sug0.2[[#This Row],[OVEP26]]</f>
        <v>11464</v>
      </c>
      <c r="TA6">
        <f>Sug0.2[[#This Row],[OVEP27]]</f>
        <v>11517</v>
      </c>
      <c r="TB6">
        <f>Sug0.5[[#This Row],[OVEP2]]</f>
        <v>7496</v>
      </c>
      <c r="TC6">
        <f>Sug0.5[[#This Row],[OVEP3]]</f>
        <v>8075</v>
      </c>
      <c r="TD6">
        <f>Sug0.5[[#This Row],[OVEP4]]</f>
        <v>8574</v>
      </c>
      <c r="TE6">
        <f>Sug0.5[[#This Row],[OVEP5]]</f>
        <v>8997</v>
      </c>
      <c r="TF6">
        <f>Sug0.5[[#This Row],[OVEP6]]</f>
        <v>9296</v>
      </c>
      <c r="TG6">
        <f>Sug0.5[[#This Row],[OVEP7]]</f>
        <v>9503</v>
      </c>
      <c r="TH6">
        <f>Sug0.5[[#This Row],[OVEP8]]</f>
        <v>9727</v>
      </c>
      <c r="TI6">
        <f>Sug0.5[[#This Row],[OVEP9]]</f>
        <v>9855</v>
      </c>
      <c r="TJ6">
        <f>Sug0.5[[#This Row],[OVEP10]]</f>
        <v>10051</v>
      </c>
      <c r="TK6">
        <f>Sug0.5[[#This Row],[OVEP11]]</f>
        <v>10296</v>
      </c>
      <c r="TL6">
        <f>Sug0.5[[#This Row],[OVEP12]]</f>
        <v>10414</v>
      </c>
      <c r="TM6">
        <f>Sug0.5[[#This Row],[OVEP13]]</f>
        <v>10605</v>
      </c>
      <c r="TN6">
        <f>Sug0.5[[#This Row],[OVEP14]]</f>
        <v>10722</v>
      </c>
      <c r="TO6">
        <f>Sug0.5[[#This Row],[OVEP15]]</f>
        <v>10821</v>
      </c>
      <c r="TP6">
        <f>Sug0.5[[#This Row],[OVEP16]]</f>
        <v>10833</v>
      </c>
      <c r="TQ6">
        <f>Sug0.5[[#This Row],[OVEP17]]</f>
        <v>11016</v>
      </c>
      <c r="TR6">
        <f>Sug0.5[[#This Row],[OVEP18]]</f>
        <v>11036</v>
      </c>
      <c r="TS6">
        <f>Sug0.5[[#This Row],[OVEP19]]</f>
        <v>11154</v>
      </c>
      <c r="TT6">
        <f>Sug0.5[[#This Row],[OVEP20]]</f>
        <v>11184</v>
      </c>
      <c r="TU6">
        <f>Sug0.5[[#This Row],[OVEP21]]</f>
        <v>11177</v>
      </c>
      <c r="TV6">
        <f>Sug0.5[[#This Row],[OVEP22]]</f>
        <v>11220</v>
      </c>
      <c r="TW6">
        <f>Sug0.5[[#This Row],[OVEP23]]</f>
        <v>11279</v>
      </c>
      <c r="TX6">
        <f>Sug0.5[[#This Row],[OVEP24]]</f>
        <v>11394</v>
      </c>
      <c r="TY6">
        <f>Sug0.5[[#This Row],[OVEP25]]</f>
        <v>11436</v>
      </c>
      <c r="TZ6">
        <f>Sug0.5[[#This Row],[OVEP26]]</f>
        <v>11481</v>
      </c>
      <c r="UA6">
        <f>Sug0.5[[#This Row],[OVEP27]]</f>
        <v>11534</v>
      </c>
      <c r="UB6">
        <f>Reg[[#This Row],[OBEP2]]</f>
        <v>8384</v>
      </c>
      <c r="UC6">
        <f>Reg[[#This Row],[OBEP3]]</f>
        <v>8186</v>
      </c>
      <c r="UD6">
        <f>Reg[[#This Row],[OBEP4]]</f>
        <v>8017</v>
      </c>
      <c r="UE6">
        <f>Reg[[#This Row],[OBEP5]]</f>
        <v>7863</v>
      </c>
      <c r="UF6">
        <f>Reg[[#This Row],[OBEP6]]</f>
        <v>7794</v>
      </c>
      <c r="UG6">
        <f>Reg[[#This Row],[OBEP7]]</f>
        <v>7746</v>
      </c>
      <c r="UH6">
        <f>Reg[[#This Row],[OBEP8]]</f>
        <v>7692</v>
      </c>
      <c r="UI6">
        <f>Reg[[#This Row],[OBEP9]]</f>
        <v>7663</v>
      </c>
      <c r="UJ6">
        <f>Reg[[#This Row],[OBEP10]]</f>
        <v>7607</v>
      </c>
      <c r="UK6">
        <f>Reg[[#This Row],[OBEP11]]</f>
        <v>7537</v>
      </c>
      <c r="UL6">
        <f>Reg[[#This Row],[OBEP12]]</f>
        <v>7582</v>
      </c>
      <c r="UM6">
        <f>Reg[[#This Row],[OBEP13]]</f>
        <v>7576</v>
      </c>
      <c r="UN6">
        <f>Reg[[#This Row],[OBEP14]]</f>
        <v>7544</v>
      </c>
      <c r="UO6">
        <f>Reg[[#This Row],[OBEP15]]</f>
        <v>7545</v>
      </c>
      <c r="UP6">
        <f>Reg[[#This Row],[OBEP16]]</f>
        <v>7563</v>
      </c>
      <c r="UQ6">
        <f>Reg[[#This Row],[OBEP17]]</f>
        <v>7502</v>
      </c>
      <c r="UR6">
        <f>Reg[[#This Row],[OBEP18]]</f>
        <v>7486</v>
      </c>
      <c r="US6">
        <f>Reg[[#This Row],[OBEP19]]</f>
        <v>7501</v>
      </c>
      <c r="UT6">
        <f>Reg[[#This Row],[OBEP20]]</f>
        <v>7563</v>
      </c>
      <c r="UU6">
        <f>Reg[[#This Row],[OBEP21]]</f>
        <v>7541</v>
      </c>
      <c r="UV6">
        <f>Reg[[#This Row],[OBEP22]]</f>
        <v>7550</v>
      </c>
      <c r="UW6">
        <f>Reg[[#This Row],[OBEP23]]</f>
        <v>7544</v>
      </c>
      <c r="UX6">
        <f>Reg[[#This Row],[OBEP24]]</f>
        <v>7532</v>
      </c>
      <c r="UY6">
        <f>Reg[[#This Row],[OBEP25]]</f>
        <v>7498</v>
      </c>
      <c r="UZ6">
        <f>Reg[[#This Row],[OBEP26]]</f>
        <v>7471</v>
      </c>
      <c r="VA6">
        <f>Reg[[#This Row],[OBEP27]]</f>
        <v>7440</v>
      </c>
      <c r="VB6">
        <f>Sug0.2[[#This Row],[OBEP2]]</f>
        <v>8384</v>
      </c>
      <c r="VC6">
        <f>Sug0.2[[#This Row],[OBEP3]]</f>
        <v>8175</v>
      </c>
      <c r="VD6">
        <f>Sug0.2[[#This Row],[OBEP4]]</f>
        <v>7996</v>
      </c>
      <c r="VE6">
        <f>Sug0.2[[#This Row],[OBEP5]]</f>
        <v>7836</v>
      </c>
      <c r="VF6">
        <f>Sug0.2[[#This Row],[OBEP6]]</f>
        <v>7756</v>
      </c>
      <c r="VG6">
        <f>Sug0.2[[#This Row],[OBEP7]]</f>
        <v>7704</v>
      </c>
      <c r="VH6">
        <f>Sug0.2[[#This Row],[OBEP8]]</f>
        <v>7637</v>
      </c>
      <c r="VI6">
        <f>Sug0.2[[#This Row],[OBEP9]]</f>
        <v>7588</v>
      </c>
      <c r="VJ6">
        <f>Sug0.2[[#This Row],[OBEP10]]</f>
        <v>7525</v>
      </c>
      <c r="VK6">
        <f>Sug0.2[[#This Row],[OBEP11]]</f>
        <v>7453</v>
      </c>
      <c r="VL6">
        <f>Sug0.2[[#This Row],[OBEP12]]</f>
        <v>7493</v>
      </c>
      <c r="VM6">
        <f>Sug0.2[[#This Row],[OBEP13]]</f>
        <v>7481</v>
      </c>
      <c r="VN6">
        <f>Sug0.2[[#This Row],[OBEP14]]</f>
        <v>7441</v>
      </c>
      <c r="VO6">
        <f>Sug0.2[[#This Row],[OBEP15]]</f>
        <v>7423</v>
      </c>
      <c r="VP6">
        <f>Sug0.2[[#This Row],[OBEP16]]</f>
        <v>7440</v>
      </c>
      <c r="VQ6">
        <f>Sug0.2[[#This Row],[OBEP17]]</f>
        <v>7356</v>
      </c>
      <c r="VR6">
        <f>Sug0.2[[#This Row],[OBEP18]]</f>
        <v>7343</v>
      </c>
      <c r="VS6">
        <f>Sug0.2[[#This Row],[OBEP19]]</f>
        <v>7350</v>
      </c>
      <c r="VT6">
        <f>Sug0.2[[#This Row],[OBEP20]]</f>
        <v>7400</v>
      </c>
      <c r="VU6">
        <f>Sug0.2[[#This Row],[OBEP21]]</f>
        <v>7384</v>
      </c>
      <c r="VV6">
        <f>Sug0.2[[#This Row],[OBEP22]]</f>
        <v>7388</v>
      </c>
      <c r="VW6">
        <f>Sug0.2[[#This Row],[OBEP23]]</f>
        <v>7372</v>
      </c>
      <c r="VX6">
        <f>Sug0.2[[#This Row],[OBEP24]]</f>
        <v>7361</v>
      </c>
      <c r="VY6">
        <f>Sug0.2[[#This Row],[OBEP25]]</f>
        <v>7322</v>
      </c>
      <c r="VZ6">
        <f>Sug0.2[[#This Row],[OBEP26]]</f>
        <v>7297</v>
      </c>
      <c r="WA6">
        <f>Sug0.2[[#This Row],[OBEP27]]</f>
        <v>7269</v>
      </c>
      <c r="WB6">
        <f>Sug0.5[[#This Row],[OBEP2]]</f>
        <v>8384</v>
      </c>
      <c r="WC6">
        <f>Sug0.5[[#This Row],[OBEP3]]</f>
        <v>8161</v>
      </c>
      <c r="WD6">
        <f>Sug0.5[[#This Row],[OBEP4]]</f>
        <v>7950</v>
      </c>
      <c r="WE6">
        <f>Sug0.5[[#This Row],[OBEP5]]</f>
        <v>7766</v>
      </c>
      <c r="WF6">
        <f>Sug0.5[[#This Row],[OBEP6]]</f>
        <v>7667</v>
      </c>
      <c r="WG6">
        <f>Sug0.5[[#This Row],[OBEP7]]</f>
        <v>7611</v>
      </c>
      <c r="WH6">
        <f>Sug0.5[[#This Row],[OBEP8]]</f>
        <v>7519</v>
      </c>
      <c r="WI6">
        <f>Sug0.5[[#This Row],[OBEP9]]</f>
        <v>7446</v>
      </c>
      <c r="WJ6">
        <f>Sug0.5[[#This Row],[OBEP10]]</f>
        <v>7371</v>
      </c>
      <c r="WK6">
        <f>Sug0.5[[#This Row],[OBEP11]]</f>
        <v>7286</v>
      </c>
      <c r="WL6">
        <f>Sug0.5[[#This Row],[OBEP12]]</f>
        <v>7298</v>
      </c>
      <c r="WM6">
        <f>Sug0.5[[#This Row],[OBEP13]]</f>
        <v>7270</v>
      </c>
      <c r="WN6">
        <f>Sug0.5[[#This Row],[OBEP14]]</f>
        <v>7206</v>
      </c>
      <c r="WO6">
        <f>Sug0.5[[#This Row],[OBEP15]]</f>
        <v>7176</v>
      </c>
      <c r="WP6">
        <f>Sug0.5[[#This Row],[OBEP16]]</f>
        <v>7178</v>
      </c>
      <c r="WQ6">
        <f>Sug0.5[[#This Row],[OBEP17]]</f>
        <v>7086</v>
      </c>
      <c r="WR6">
        <f>Sug0.5[[#This Row],[OBEP18]]</f>
        <v>7064</v>
      </c>
      <c r="WS6">
        <f>Sug0.5[[#This Row],[OBEP19]]</f>
        <v>7062</v>
      </c>
      <c r="WT6">
        <f>Sug0.5[[#This Row],[OBEP20]]</f>
        <v>7109</v>
      </c>
      <c r="WU6">
        <f>Sug0.5[[#This Row],[OBEP21]]</f>
        <v>7085</v>
      </c>
      <c r="WV6">
        <f>Sug0.5[[#This Row],[OBEP22]]</f>
        <v>7085</v>
      </c>
      <c r="WW6">
        <f>Sug0.5[[#This Row],[OBEP23]]</f>
        <v>7065</v>
      </c>
      <c r="WX6">
        <f>Sug0.5[[#This Row],[OBEP24]]</f>
        <v>7041</v>
      </c>
      <c r="WY6">
        <f>Sug0.5[[#This Row],[OBEP25]]</f>
        <v>6995</v>
      </c>
      <c r="WZ6">
        <f>Sug0.5[[#This Row],[OBEP26]]</f>
        <v>6965</v>
      </c>
      <c r="XA6">
        <f>Sug0.5[[#This Row],[OBEP27]]</f>
        <v>6939</v>
      </c>
    </row>
    <row r="7" spans="1:625" x14ac:dyDescent="0.25">
      <c r="A7">
        <v>3</v>
      </c>
      <c r="B7" s="10">
        <f>Reg[[#This Row],[STEP2]]</f>
        <v>4546</v>
      </c>
      <c r="C7" s="10">
        <f>Reg[[#This Row],[STEP3]]</f>
        <v>4963</v>
      </c>
      <c r="D7" s="10">
        <f>Reg[[#This Row],[STEP4]]</f>
        <v>5386</v>
      </c>
      <c r="E7" s="10">
        <f>Reg[[#This Row],[STEP5]]</f>
        <v>5719</v>
      </c>
      <c r="F7" s="10">
        <f>Reg[[#This Row],[STEP6]]</f>
        <v>6098</v>
      </c>
      <c r="G7" s="10">
        <f>Reg[[#This Row],[STEP7]]</f>
        <v>6336</v>
      </c>
      <c r="H7" s="10">
        <f>Reg[[#This Row],[STEP8]]</f>
        <v>6585</v>
      </c>
      <c r="I7" s="10">
        <f>Reg[[#This Row],[STEP9]]</f>
        <v>6792</v>
      </c>
      <c r="J7" s="10">
        <f>Reg[[#This Row],[STEP10]]</f>
        <v>6947</v>
      </c>
      <c r="K7" s="10">
        <f>Reg[[#This Row],[STEP11]]</f>
        <v>7059</v>
      </c>
      <c r="L7" s="10">
        <f>Reg[[#This Row],[STEP12]]</f>
        <v>7187</v>
      </c>
      <c r="M7" s="10">
        <f>Reg[[#This Row],[STEP13]]</f>
        <v>7263</v>
      </c>
      <c r="N7" s="10">
        <f>Reg[[#This Row],[STEP14]]</f>
        <v>7398</v>
      </c>
      <c r="O7" s="10">
        <f>Reg[[#This Row],[STEP15]]</f>
        <v>7517</v>
      </c>
      <c r="P7" s="10">
        <f>Reg[[#This Row],[STEP16]]</f>
        <v>7539</v>
      </c>
      <c r="Q7" s="10">
        <f>Reg[[#This Row],[STEP17]]</f>
        <v>7713</v>
      </c>
      <c r="R7" s="10">
        <f>Reg[[#This Row],[STEP18]]</f>
        <v>7758</v>
      </c>
      <c r="S7" s="10">
        <f>Reg[[#This Row],[STEP19]]</f>
        <v>7845</v>
      </c>
      <c r="T7" s="10">
        <f>Reg[[#This Row],[STEP20]]</f>
        <v>7824</v>
      </c>
      <c r="U7" s="10">
        <f>Reg[[#This Row],[STEP21]]</f>
        <v>7842</v>
      </c>
      <c r="V7" s="10">
        <f>Reg[[#This Row],[STEP22]]</f>
        <v>7906</v>
      </c>
      <c r="W7" s="10">
        <f>Reg[[#This Row],[STEP23]]</f>
        <v>7969</v>
      </c>
      <c r="X7" s="10">
        <f>Reg[[#This Row],[STEP24]]</f>
        <v>7944</v>
      </c>
      <c r="Y7" s="10">
        <f>Reg[[#This Row],[STEP25]]</f>
        <v>7992</v>
      </c>
      <c r="Z7" s="10">
        <f>Reg[[#This Row],[STEP26]]</f>
        <v>7985</v>
      </c>
      <c r="AA7" s="10">
        <f>Reg[[#This Row],[STEP27]]</f>
        <v>8021</v>
      </c>
      <c r="AB7" s="10">
        <f>Sug0.2[[#This Row],[STEP2]]</f>
        <v>4546</v>
      </c>
      <c r="AC7" s="10">
        <f>Sug0.2[[#This Row],[STEP3]]</f>
        <v>4911</v>
      </c>
      <c r="AD7" s="10">
        <f>Sug0.2[[#This Row],[STEP4]]</f>
        <v>5310</v>
      </c>
      <c r="AE7" s="10">
        <f>Sug0.2[[#This Row],[STEP5]]</f>
        <v>5625</v>
      </c>
      <c r="AF7" s="10">
        <f>Sug0.2[[#This Row],[STEP6]]</f>
        <v>5970</v>
      </c>
      <c r="AG7" s="10">
        <f>Sug0.2[[#This Row],[STEP7]]</f>
        <v>6201</v>
      </c>
      <c r="AH7" s="10">
        <f>Sug0.2[[#This Row],[STEP8]]</f>
        <v>6430</v>
      </c>
      <c r="AI7" s="10">
        <f>Sug0.2[[#This Row],[STEP9]]</f>
        <v>6594</v>
      </c>
      <c r="AJ7" s="10">
        <f>Sug0.2[[#This Row],[STEP10]]</f>
        <v>6726</v>
      </c>
      <c r="AK7" s="10">
        <f>Sug0.2[[#This Row],[STEP11]]</f>
        <v>6826</v>
      </c>
      <c r="AL7" s="10">
        <f>Sug0.2[[#This Row],[STEP12]]</f>
        <v>6937</v>
      </c>
      <c r="AM7" s="10">
        <f>Sug0.2[[#This Row],[STEP13]]</f>
        <v>7003</v>
      </c>
      <c r="AN7" s="10">
        <f>Sug0.2[[#This Row],[STEP14]]</f>
        <v>7134</v>
      </c>
      <c r="AO7" s="10">
        <f>Sug0.2[[#This Row],[STEP15]]</f>
        <v>7249</v>
      </c>
      <c r="AP7" s="10">
        <f>Sug0.2[[#This Row],[STEP16]]</f>
        <v>7256</v>
      </c>
      <c r="AQ7" s="10">
        <f>Sug0.2[[#This Row],[STEP17]]</f>
        <v>7409</v>
      </c>
      <c r="AR7" s="10">
        <f>Sug0.2[[#This Row],[STEP18]]</f>
        <v>7472</v>
      </c>
      <c r="AS7" s="10">
        <f>Sug0.2[[#This Row],[STEP19]]</f>
        <v>7567</v>
      </c>
      <c r="AT7" s="10">
        <f>Sug0.2[[#This Row],[STEP20]]</f>
        <v>7566</v>
      </c>
      <c r="AU7" s="10">
        <f>Sug0.2[[#This Row],[STEP21]]</f>
        <v>7575</v>
      </c>
      <c r="AV7" s="10">
        <f>Sug0.2[[#This Row],[STEP22]]</f>
        <v>7631</v>
      </c>
      <c r="AW7" s="10">
        <f>Sug0.2[[#This Row],[STEP23]]</f>
        <v>7705</v>
      </c>
      <c r="AX7" s="10">
        <f>Sug0.2[[#This Row],[STEP24]]</f>
        <v>7721</v>
      </c>
      <c r="AY7" s="10">
        <f>Sug0.2[[#This Row],[STEP25]]</f>
        <v>7764</v>
      </c>
      <c r="AZ7" s="10">
        <f>Sug0.2[[#This Row],[STEP26]]</f>
        <v>7776</v>
      </c>
      <c r="BA7" s="10">
        <f>Sug0.2[[#This Row],[STEP27]]</f>
        <v>7832</v>
      </c>
      <c r="BB7" s="10">
        <f>Sug0.5[[#This Row],[STEP2]]</f>
        <v>4546</v>
      </c>
      <c r="BC7" s="10">
        <f>Sug0.5[[#This Row],[STEP3]]</f>
        <v>4816</v>
      </c>
      <c r="BD7" s="10">
        <f>Sug0.5[[#This Row],[STEP4]]</f>
        <v>5140</v>
      </c>
      <c r="BE7" s="10">
        <f>Sug0.5[[#This Row],[STEP5]]</f>
        <v>5417</v>
      </c>
      <c r="BF7" s="10">
        <f>Sug0.5[[#This Row],[STEP6]]</f>
        <v>5705</v>
      </c>
      <c r="BG7" s="10">
        <f>Sug0.5[[#This Row],[STEP7]]</f>
        <v>5899</v>
      </c>
      <c r="BH7" s="10">
        <f>Sug0.5[[#This Row],[STEP8]]</f>
        <v>6079</v>
      </c>
      <c r="BI7" s="10">
        <f>Sug0.5[[#This Row],[STEP9]]</f>
        <v>6221</v>
      </c>
      <c r="BJ7" s="10">
        <f>Sug0.5[[#This Row],[STEP10]]</f>
        <v>6344</v>
      </c>
      <c r="BK7" s="10">
        <f>Sug0.5[[#This Row],[STEP11]]</f>
        <v>6429</v>
      </c>
      <c r="BL7" s="10">
        <f>Sug0.5[[#This Row],[STEP12]]</f>
        <v>6527</v>
      </c>
      <c r="BM7" s="10">
        <f>Sug0.5[[#This Row],[STEP13]]</f>
        <v>6583</v>
      </c>
      <c r="BN7" s="10">
        <f>Sug0.5[[#This Row],[STEP14]]</f>
        <v>6678</v>
      </c>
      <c r="BO7" s="10">
        <f>Sug0.5[[#This Row],[STEP15]]</f>
        <v>6785</v>
      </c>
      <c r="BP7" s="10">
        <f>Sug0.5[[#This Row],[STEP16]]</f>
        <v>6795</v>
      </c>
      <c r="BQ7" s="10">
        <f>Sug0.5[[#This Row],[STEP17]]</f>
        <v>6922</v>
      </c>
      <c r="BR7" s="10">
        <f>Sug0.5[[#This Row],[STEP18]]</f>
        <v>6979</v>
      </c>
      <c r="BS7" s="10">
        <f>Sug0.5[[#This Row],[STEP19]]</f>
        <v>7063</v>
      </c>
      <c r="BT7" s="10">
        <f>Sug0.5[[#This Row],[STEP20]]</f>
        <v>7086</v>
      </c>
      <c r="BU7" s="10">
        <f>Sug0.5[[#This Row],[STEP21]]</f>
        <v>7089</v>
      </c>
      <c r="BV7" s="10">
        <f>Sug0.5[[#This Row],[STEP22]]</f>
        <v>7117</v>
      </c>
      <c r="BW7" s="10">
        <f>Sug0.5[[#This Row],[STEP23]]</f>
        <v>7162</v>
      </c>
      <c r="BX7" s="10">
        <f>Sug0.5[[#This Row],[STEP24]]</f>
        <v>7212</v>
      </c>
      <c r="BY7" s="10">
        <f>Sug0.5[[#This Row],[STEP25]]</f>
        <v>7243</v>
      </c>
      <c r="BZ7" s="10">
        <f>Sug0.5[[#This Row],[STEP26]]</f>
        <v>7294</v>
      </c>
      <c r="CA7" s="10">
        <f>Sug0.5[[#This Row],[STEP27]]</f>
        <v>7371</v>
      </c>
      <c r="CB7" s="10">
        <f>Reg[[#This Row],[NASP2]]</f>
        <v>755</v>
      </c>
      <c r="CC7" s="10">
        <f>Reg[[#This Row],[NASP3]]</f>
        <v>907</v>
      </c>
      <c r="CD7" s="10">
        <f>Reg[[#This Row],[NASP4]]</f>
        <v>1060</v>
      </c>
      <c r="CE7" s="10">
        <f>Reg[[#This Row],[NASP5]]</f>
        <v>1236</v>
      </c>
      <c r="CF7" s="10">
        <f>Reg[[#This Row],[NASP6]]</f>
        <v>1427</v>
      </c>
      <c r="CG7" s="10">
        <f>Reg[[#This Row],[NASP7]]</f>
        <v>1618</v>
      </c>
      <c r="CH7" s="10">
        <f>Reg[[#This Row],[NASP8]]</f>
        <v>1817</v>
      </c>
      <c r="CI7" s="10">
        <f>Reg[[#This Row],[NASP9]]</f>
        <v>1981</v>
      </c>
      <c r="CJ7" s="10">
        <f>Reg[[#This Row],[NASP10]]</f>
        <v>2176</v>
      </c>
      <c r="CK7" s="10">
        <f>Reg[[#This Row],[NASP11]]</f>
        <v>2376</v>
      </c>
      <c r="CL7" s="10">
        <f>Reg[[#This Row],[NASP12]]</f>
        <v>2522</v>
      </c>
      <c r="CM7" s="10">
        <f>Reg[[#This Row],[NASP13]]</f>
        <v>2678</v>
      </c>
      <c r="CN7" s="10">
        <f>Reg[[#This Row],[NASP14]]</f>
        <v>2811</v>
      </c>
      <c r="CO7" s="10">
        <f>Reg[[#This Row],[NASP15]]</f>
        <v>2957</v>
      </c>
      <c r="CP7" s="10">
        <f>Reg[[#This Row],[NASP16]]</f>
        <v>3132</v>
      </c>
      <c r="CQ7" s="10">
        <f>Reg[[#This Row],[NASP17]]</f>
        <v>3252</v>
      </c>
      <c r="CR7" s="10">
        <f>Reg[[#This Row],[NASP18]]</f>
        <v>3402</v>
      </c>
      <c r="CS7" s="10">
        <f>Reg[[#This Row],[NASP19]]</f>
        <v>3511</v>
      </c>
      <c r="CT7" s="10">
        <f>Reg[[#This Row],[NASP20]]</f>
        <v>3650</v>
      </c>
      <c r="CU7" s="10">
        <f>Reg[[#This Row],[NASP21]]</f>
        <v>3737</v>
      </c>
      <c r="CV7" s="10">
        <f>Reg[[#This Row],[NASP22]]</f>
        <v>3814</v>
      </c>
      <c r="CW7" s="10">
        <f>Reg[[#This Row],[NASP23]]</f>
        <v>3933</v>
      </c>
      <c r="CX7" s="10">
        <f>Reg[[#This Row],[NASP24]]</f>
        <v>4047</v>
      </c>
      <c r="CY7" s="10">
        <f>Reg[[#This Row],[NASP25]]</f>
        <v>4164</v>
      </c>
      <c r="CZ7" s="10">
        <f>Reg[[#This Row],[NASP26]]</f>
        <v>4233</v>
      </c>
      <c r="DA7" s="10">
        <f>Reg[[#This Row],[NASP27]]</f>
        <v>4324</v>
      </c>
      <c r="DB7" s="10">
        <f>Sug0.2[[#This Row],[NASP2]]</f>
        <v>755</v>
      </c>
      <c r="DC7" s="10">
        <f>Sug0.2[[#This Row],[NASP3]]</f>
        <v>885</v>
      </c>
      <c r="DD7" s="10">
        <f>Sug0.2[[#This Row],[NASP4]]</f>
        <v>1025</v>
      </c>
      <c r="DE7" s="10">
        <f>Sug0.2[[#This Row],[NASP5]]</f>
        <v>1181</v>
      </c>
      <c r="DF7" s="10">
        <f>Sug0.2[[#This Row],[NASP6]]</f>
        <v>1348</v>
      </c>
      <c r="DG7" s="10">
        <f>Sug0.2[[#This Row],[NASP7]]</f>
        <v>1505</v>
      </c>
      <c r="DH7" s="10">
        <f>Sug0.2[[#This Row],[NASP8]]</f>
        <v>1675</v>
      </c>
      <c r="DI7" s="10">
        <f>Sug0.2[[#This Row],[NASP9]]</f>
        <v>1822</v>
      </c>
      <c r="DJ7" s="10">
        <f>Sug0.2[[#This Row],[NASP10]]</f>
        <v>1996</v>
      </c>
      <c r="DK7" s="10">
        <f>Sug0.2[[#This Row],[NASP11]]</f>
        <v>2178</v>
      </c>
      <c r="DL7" s="10">
        <f>Sug0.2[[#This Row],[NASP12]]</f>
        <v>2310</v>
      </c>
      <c r="DM7" s="10">
        <f>Sug0.2[[#This Row],[NASP13]]</f>
        <v>2456</v>
      </c>
      <c r="DN7" s="10">
        <f>Sug0.2[[#This Row],[NASP14]]</f>
        <v>2588</v>
      </c>
      <c r="DO7" s="10">
        <f>Sug0.2[[#This Row],[NASP15]]</f>
        <v>2718</v>
      </c>
      <c r="DP7" s="10">
        <f>Sug0.2[[#This Row],[NASP16]]</f>
        <v>2877</v>
      </c>
      <c r="DQ7" s="10">
        <f>Sug0.2[[#This Row],[NASP17]]</f>
        <v>2990</v>
      </c>
      <c r="DR7" s="10">
        <f>Sug0.2[[#This Row],[NASP18]]</f>
        <v>3121</v>
      </c>
      <c r="DS7" s="10">
        <f>Sug0.2[[#This Row],[NASP19]]</f>
        <v>3219</v>
      </c>
      <c r="DT7" s="10">
        <f>Sug0.2[[#This Row],[NASP20]]</f>
        <v>3337</v>
      </c>
      <c r="DU7" s="10">
        <f>Sug0.2[[#This Row],[NASP21]]</f>
        <v>3426</v>
      </c>
      <c r="DV7" s="10">
        <f>Sug0.2[[#This Row],[NASP22]]</f>
        <v>3500</v>
      </c>
      <c r="DW7" s="10">
        <f>Sug0.2[[#This Row],[NASP23]]</f>
        <v>3602</v>
      </c>
      <c r="DX7" s="10">
        <f>Sug0.2[[#This Row],[NASP24]]</f>
        <v>3681</v>
      </c>
      <c r="DY7" s="10">
        <f>Sug0.2[[#This Row],[NASP25]]</f>
        <v>3788</v>
      </c>
      <c r="DZ7" s="10">
        <f>Sug0.2[[#This Row],[NASP26]]</f>
        <v>3839</v>
      </c>
      <c r="EA7" s="10">
        <f>Sug0.2[[#This Row],[NASP27]]</f>
        <v>3906</v>
      </c>
      <c r="EB7">
        <f>Sug0.5[[#This Row],[NASP2]]</f>
        <v>755</v>
      </c>
      <c r="EC7">
        <f>Sug0.5[[#This Row],[NASP3]]</f>
        <v>860</v>
      </c>
      <c r="ED7">
        <f>Sug0.5[[#This Row],[NASP4]]</f>
        <v>959</v>
      </c>
      <c r="EE7">
        <f>Sug0.5[[#This Row],[NASP5]]</f>
        <v>1062</v>
      </c>
      <c r="EF7">
        <f>Sug0.5[[#This Row],[NASP6]]</f>
        <v>1181</v>
      </c>
      <c r="EG7">
        <f>Sug0.5[[#This Row],[NASP7]]</f>
        <v>1290</v>
      </c>
      <c r="EH7">
        <f>Sug0.5[[#This Row],[NASP8]]</f>
        <v>1419</v>
      </c>
      <c r="EI7">
        <f>Sug0.5[[#This Row],[NASP9]]</f>
        <v>1530</v>
      </c>
      <c r="EJ7">
        <f>Sug0.5[[#This Row],[NASP10]]</f>
        <v>1663</v>
      </c>
      <c r="EK7">
        <f>Sug0.5[[#This Row],[NASP11]]</f>
        <v>1791</v>
      </c>
      <c r="EL7">
        <f>Sug0.5[[#This Row],[NASP12]]</f>
        <v>1894</v>
      </c>
      <c r="EM7">
        <f>Sug0.5[[#This Row],[NASP13]]</f>
        <v>2008</v>
      </c>
      <c r="EN7">
        <f>Sug0.5[[#This Row],[NASP14]]</f>
        <v>2120</v>
      </c>
      <c r="EO7">
        <f>Sug0.5[[#This Row],[NASP15]]</f>
        <v>2220</v>
      </c>
      <c r="EP7">
        <f>Sug0.5[[#This Row],[NASP16]]</f>
        <v>2343</v>
      </c>
      <c r="EQ7">
        <f>Sug0.5[[#This Row],[NASP17]]</f>
        <v>2428</v>
      </c>
      <c r="ER7">
        <f>Sug0.5[[#This Row],[NASP18]]</f>
        <v>2522</v>
      </c>
      <c r="ES7">
        <f>Sug0.5[[#This Row],[NASP19]]</f>
        <v>2590</v>
      </c>
      <c r="ET7">
        <f>Sug0.5[[#This Row],[NASP20]]</f>
        <v>2681</v>
      </c>
      <c r="EU7">
        <f>Sug0.5[[#This Row],[NASP21]]</f>
        <v>2751</v>
      </c>
      <c r="EV7">
        <f>Sug0.5[[#This Row],[NASP22]]</f>
        <v>2824</v>
      </c>
      <c r="EW7">
        <f>Sug0.5[[#This Row],[NASP23]]</f>
        <v>2916</v>
      </c>
      <c r="EX7">
        <f>Sug0.5[[#This Row],[NASP24]]</f>
        <v>2959</v>
      </c>
      <c r="EY7">
        <f>Sug0.5[[#This Row],[NASP25]]</f>
        <v>3053</v>
      </c>
      <c r="EZ7">
        <f>Sug0.5[[#This Row],[NASP26]]</f>
        <v>3079</v>
      </c>
      <c r="FA7">
        <f>Sug0.5[[#This Row],[NASP27]]</f>
        <v>3128</v>
      </c>
      <c r="FB7">
        <f>Reg[[#This Row],[CIRP2]]</f>
        <v>109</v>
      </c>
      <c r="FC7">
        <f>Reg[[#This Row],[CIRP3]]</f>
        <v>113</v>
      </c>
      <c r="FD7">
        <f>Reg[[#This Row],[CIRP4]]</f>
        <v>134</v>
      </c>
      <c r="FE7">
        <f>Reg[[#This Row],[CIRP5]]</f>
        <v>146</v>
      </c>
      <c r="FF7">
        <f>Reg[[#This Row],[CIRP6]]</f>
        <v>155</v>
      </c>
      <c r="FG7">
        <f>Reg[[#This Row],[CIRP7]]</f>
        <v>172</v>
      </c>
      <c r="FH7">
        <f>Reg[[#This Row],[CIRP8]]</f>
        <v>182</v>
      </c>
      <c r="FI7">
        <f>Reg[[#This Row],[CIRP9]]</f>
        <v>211</v>
      </c>
      <c r="FJ7">
        <f>Reg[[#This Row],[CIRP10]]</f>
        <v>225</v>
      </c>
      <c r="FK7">
        <f>Reg[[#This Row],[CIRP11]]</f>
        <v>230</v>
      </c>
      <c r="FL7">
        <f>Reg[[#This Row],[CIRP12]]</f>
        <v>256</v>
      </c>
      <c r="FM7">
        <f>Reg[[#This Row],[CIRP13]]</f>
        <v>275</v>
      </c>
      <c r="FN7">
        <f>Reg[[#This Row],[CIRP14]]</f>
        <v>299</v>
      </c>
      <c r="FO7">
        <f>Reg[[#This Row],[CIRP15]]</f>
        <v>328</v>
      </c>
      <c r="FP7">
        <f>Reg[[#This Row],[CIRP16]]</f>
        <v>342</v>
      </c>
      <c r="FQ7">
        <f>Reg[[#This Row],[CIRP17]]</f>
        <v>368</v>
      </c>
      <c r="FR7">
        <f>Reg[[#This Row],[CIRP18]]</f>
        <v>377</v>
      </c>
      <c r="FS7">
        <f>Reg[[#This Row],[CIRP19]]</f>
        <v>390</v>
      </c>
      <c r="FT7">
        <f>Reg[[#This Row],[CIRP20]]</f>
        <v>417</v>
      </c>
      <c r="FU7">
        <f>Reg[[#This Row],[CIRP21]]</f>
        <v>450</v>
      </c>
      <c r="FV7">
        <f>Reg[[#This Row],[CIRP22]]</f>
        <v>472</v>
      </c>
      <c r="FW7">
        <f>Reg[[#This Row],[CIRP23]]</f>
        <v>498</v>
      </c>
      <c r="FX7">
        <f>Reg[[#This Row],[CIRP24]]</f>
        <v>517</v>
      </c>
      <c r="FY7">
        <f>Reg[[#This Row],[CIRP25]]</f>
        <v>541</v>
      </c>
      <c r="FZ7">
        <f>Reg[[#This Row],[CIRP26]]</f>
        <v>569</v>
      </c>
      <c r="GA7">
        <f>Reg[[#This Row],[CIRP27]]</f>
        <v>589</v>
      </c>
      <c r="GB7">
        <f>Sug0.2[[#This Row],[CIRP2]]</f>
        <v>109</v>
      </c>
      <c r="GC7">
        <f>Sug0.2[[#This Row],[CIRP3]]</f>
        <v>113</v>
      </c>
      <c r="GD7">
        <f>Sug0.2[[#This Row],[CIRP4]]</f>
        <v>131</v>
      </c>
      <c r="GE7">
        <f>Sug0.2[[#This Row],[CIRP5]]</f>
        <v>142</v>
      </c>
      <c r="GF7">
        <f>Sug0.2[[#This Row],[CIRP6]]</f>
        <v>149</v>
      </c>
      <c r="GG7">
        <f>Sug0.2[[#This Row],[CIRP7]]</f>
        <v>167</v>
      </c>
      <c r="GH7">
        <f>Sug0.2[[#This Row],[CIRP8]]</f>
        <v>176</v>
      </c>
      <c r="GI7">
        <f>Sug0.2[[#This Row],[CIRP9]]</f>
        <v>200</v>
      </c>
      <c r="GJ7">
        <f>Sug0.2[[#This Row],[CIRP10]]</f>
        <v>214</v>
      </c>
      <c r="GK7">
        <f>Sug0.2[[#This Row],[CIRP11]]</f>
        <v>220</v>
      </c>
      <c r="GL7">
        <f>Sug0.2[[#This Row],[CIRP12]]</f>
        <v>241</v>
      </c>
      <c r="GM7">
        <f>Sug0.2[[#This Row],[CIRP13]]</f>
        <v>256</v>
      </c>
      <c r="GN7">
        <f>Sug0.2[[#This Row],[CIRP14]]</f>
        <v>269</v>
      </c>
      <c r="GO7">
        <f>Sug0.2[[#This Row],[CIRP15]]</f>
        <v>296</v>
      </c>
      <c r="GP7">
        <f>Sug0.2[[#This Row],[CIRP16]]</f>
        <v>312</v>
      </c>
      <c r="GQ7">
        <f>Sug0.2[[#This Row],[CIRP17]]</f>
        <v>334</v>
      </c>
      <c r="GR7">
        <f>Sug0.2[[#This Row],[CIRP18]]</f>
        <v>341</v>
      </c>
      <c r="GS7">
        <f>Sug0.2[[#This Row],[CIRP19]]</f>
        <v>351</v>
      </c>
      <c r="GT7">
        <f>Sug0.2[[#This Row],[CIRP20]]</f>
        <v>376</v>
      </c>
      <c r="GU7">
        <f>Sug0.2[[#This Row],[CIRP21]]</f>
        <v>403</v>
      </c>
      <c r="GV7">
        <f>Sug0.2[[#This Row],[CIRP22]]</f>
        <v>425</v>
      </c>
      <c r="GW7">
        <f>Sug0.2[[#This Row],[CIRP23]]</f>
        <v>441</v>
      </c>
      <c r="GX7">
        <f>Sug0.2[[#This Row],[CIRP24]]</f>
        <v>462</v>
      </c>
      <c r="GY7">
        <f>Sug0.2[[#This Row],[CIRP25]]</f>
        <v>479</v>
      </c>
      <c r="GZ7">
        <f>Sug0.2[[#This Row],[CIRP26]]</f>
        <v>505</v>
      </c>
      <c r="HA7">
        <f>Sug0.2[[#This Row],[CIRP27]]</f>
        <v>522</v>
      </c>
      <c r="HB7">
        <f>Sug0.5[[#This Row],[CIRP2]]</f>
        <v>109</v>
      </c>
      <c r="HC7">
        <f>Sug0.5[[#This Row],[CIRP3]]</f>
        <v>110</v>
      </c>
      <c r="HD7">
        <f>Sug0.5[[#This Row],[CIRP4]]</f>
        <v>124</v>
      </c>
      <c r="HE7">
        <f>Sug0.5[[#This Row],[CIRP5]]</f>
        <v>130</v>
      </c>
      <c r="HF7">
        <f>Sug0.5[[#This Row],[CIRP6]]</f>
        <v>134</v>
      </c>
      <c r="HG7">
        <f>Sug0.5[[#This Row],[CIRP7]]</f>
        <v>147</v>
      </c>
      <c r="HH7">
        <f>Sug0.5[[#This Row],[CIRP8]]</f>
        <v>150</v>
      </c>
      <c r="HI7">
        <f>Sug0.5[[#This Row],[CIRP9]]</f>
        <v>164</v>
      </c>
      <c r="HJ7">
        <f>Sug0.5[[#This Row],[CIRP10]]</f>
        <v>173</v>
      </c>
      <c r="HK7">
        <f>Sug0.5[[#This Row],[CIRP11]]</f>
        <v>172</v>
      </c>
      <c r="HL7">
        <f>Sug0.5[[#This Row],[CIRP12]]</f>
        <v>188</v>
      </c>
      <c r="HM7">
        <f>Sug0.5[[#This Row],[CIRP13]]</f>
        <v>200</v>
      </c>
      <c r="HN7">
        <f>Sug0.5[[#This Row],[CIRP14]]</f>
        <v>209</v>
      </c>
      <c r="HO7">
        <f>Sug0.5[[#This Row],[CIRP15]]</f>
        <v>222</v>
      </c>
      <c r="HP7">
        <f>Sug0.5[[#This Row],[CIRP16]]</f>
        <v>233</v>
      </c>
      <c r="HQ7">
        <f>Sug0.5[[#This Row],[CIRP17]]</f>
        <v>252</v>
      </c>
      <c r="HR7">
        <f>Sug0.5[[#This Row],[CIRP18]]</f>
        <v>259</v>
      </c>
      <c r="HS7">
        <f>Sug0.5[[#This Row],[CIRP19]]</f>
        <v>270</v>
      </c>
      <c r="HT7">
        <f>Sug0.5[[#This Row],[CIRP20]]</f>
        <v>282</v>
      </c>
      <c r="HU7">
        <f>Sug0.5[[#This Row],[CIRP21]]</f>
        <v>301</v>
      </c>
      <c r="HV7">
        <f>Sug0.5[[#This Row],[CIRP22]]</f>
        <v>305</v>
      </c>
      <c r="HW7">
        <f>Sug0.5[[#This Row],[CIRP23]]</f>
        <v>315</v>
      </c>
      <c r="HX7">
        <f>Sug0.5[[#This Row],[CIRP24]]</f>
        <v>332</v>
      </c>
      <c r="HY7">
        <f>Sug0.5[[#This Row],[CIRP25]]</f>
        <v>347</v>
      </c>
      <c r="HZ7">
        <f>Sug0.5[[#This Row],[CIRP26]]</f>
        <v>370</v>
      </c>
      <c r="IA7">
        <f>Sug0.5[[#This Row],[CIRP27]]</f>
        <v>378</v>
      </c>
      <c r="IB7">
        <f>Reg[[#This Row],[HCCP2]]</f>
        <v>4</v>
      </c>
      <c r="IC7">
        <f>Reg[[#This Row],[HCCP3]]</f>
        <v>2</v>
      </c>
      <c r="ID7">
        <f>Reg[[#This Row],[HCCP4]]</f>
        <v>5</v>
      </c>
      <c r="IE7">
        <f>Reg[[#This Row],[HCCP5]]</f>
        <v>9</v>
      </c>
      <c r="IF7">
        <f>Reg[[#This Row],[HCCP6]]</f>
        <v>9</v>
      </c>
      <c r="IG7">
        <f>Reg[[#This Row],[HCCP7]]</f>
        <v>6</v>
      </c>
      <c r="IH7">
        <f>Reg[[#This Row],[HCCP8]]</f>
        <v>10</v>
      </c>
      <c r="II7">
        <f>Reg[[#This Row],[HCCP9]]</f>
        <v>13</v>
      </c>
      <c r="IJ7">
        <f>Reg[[#This Row],[HCCP10]]</f>
        <v>10</v>
      </c>
      <c r="IK7">
        <f>Reg[[#This Row],[HCCP11]]</f>
        <v>13</v>
      </c>
      <c r="IL7">
        <f>Reg[[#This Row],[HCCP12]]</f>
        <v>7</v>
      </c>
      <c r="IM7">
        <f>Reg[[#This Row],[HCCP13]]</f>
        <v>11</v>
      </c>
      <c r="IN7">
        <f>Reg[[#This Row],[HCCP14]]</f>
        <v>14</v>
      </c>
      <c r="IO7">
        <f>Reg[[#This Row],[HCCP15]]</f>
        <v>11</v>
      </c>
      <c r="IP7">
        <f>Reg[[#This Row],[HCCP16]]</f>
        <v>6</v>
      </c>
      <c r="IQ7">
        <f>Reg[[#This Row],[HCCP17]]</f>
        <v>13</v>
      </c>
      <c r="IR7">
        <f>Reg[[#This Row],[HCCP18]]</f>
        <v>19</v>
      </c>
      <c r="IS7">
        <f>Reg[[#This Row],[HCCP19]]</f>
        <v>22</v>
      </c>
      <c r="IT7">
        <f>Reg[[#This Row],[HCCP20]]</f>
        <v>21</v>
      </c>
      <c r="IU7">
        <f>Reg[[#This Row],[HCCP21]]</f>
        <v>22</v>
      </c>
      <c r="IV7">
        <f>Reg[[#This Row],[HCCP22]]</f>
        <v>25</v>
      </c>
      <c r="IW7">
        <f>Reg[[#This Row],[HCCP23]]</f>
        <v>29</v>
      </c>
      <c r="IX7">
        <f>Reg[[#This Row],[HCCP24]]</f>
        <v>27</v>
      </c>
      <c r="IY7">
        <f>Reg[[#This Row],[HCCP25]]</f>
        <v>26</v>
      </c>
      <c r="IZ7">
        <f>Reg[[#This Row],[HCCP26]]</f>
        <v>27</v>
      </c>
      <c r="JA7">
        <f>Reg[[#This Row],[HCCP27]]</f>
        <v>27</v>
      </c>
      <c r="JB7">
        <f>Sug0.2[[#This Row],[HCCP2]]</f>
        <v>4</v>
      </c>
      <c r="JC7">
        <f>Sug0.2[[#This Row],[HCCP3]]</f>
        <v>2</v>
      </c>
      <c r="JD7">
        <f>Sug0.2[[#This Row],[HCCP4]]</f>
        <v>5</v>
      </c>
      <c r="JE7">
        <f>Sug0.2[[#This Row],[HCCP5]]</f>
        <v>9</v>
      </c>
      <c r="JF7">
        <f>Sug0.2[[#This Row],[HCCP6]]</f>
        <v>9</v>
      </c>
      <c r="JG7">
        <f>Sug0.2[[#This Row],[HCCP7]]</f>
        <v>6</v>
      </c>
      <c r="JH7">
        <f>Sug0.2[[#This Row],[HCCP8]]</f>
        <v>10</v>
      </c>
      <c r="JI7">
        <f>Sug0.2[[#This Row],[HCCP9]]</f>
        <v>13</v>
      </c>
      <c r="JJ7">
        <f>Sug0.2[[#This Row],[HCCP10]]</f>
        <v>9</v>
      </c>
      <c r="JK7">
        <f>Sug0.2[[#This Row],[HCCP11]]</f>
        <v>13</v>
      </c>
      <c r="JL7">
        <f>Sug0.2[[#This Row],[HCCP12]]</f>
        <v>7</v>
      </c>
      <c r="JM7">
        <f>Sug0.2[[#This Row],[HCCP13]]</f>
        <v>10</v>
      </c>
      <c r="JN7">
        <f>Sug0.2[[#This Row],[HCCP14]]</f>
        <v>12</v>
      </c>
      <c r="JO7">
        <f>Sug0.2[[#This Row],[HCCP15]]</f>
        <v>9</v>
      </c>
      <c r="JP7">
        <f>Sug0.2[[#This Row],[HCCP16]]</f>
        <v>6</v>
      </c>
      <c r="JQ7">
        <f>Sug0.2[[#This Row],[HCCP17]]</f>
        <v>13</v>
      </c>
      <c r="JR7">
        <f>Sug0.2[[#This Row],[HCCP18]]</f>
        <v>18</v>
      </c>
      <c r="JS7">
        <f>Sug0.2[[#This Row],[HCCP19]]</f>
        <v>19</v>
      </c>
      <c r="JT7">
        <f>Sug0.2[[#This Row],[HCCP20]]</f>
        <v>19</v>
      </c>
      <c r="JU7">
        <f>Sug0.2[[#This Row],[HCCP21]]</f>
        <v>20</v>
      </c>
      <c r="JV7">
        <f>Sug0.2[[#This Row],[HCCP22]]</f>
        <v>22</v>
      </c>
      <c r="JW7">
        <f>Sug0.2[[#This Row],[HCCP23]]</f>
        <v>26</v>
      </c>
      <c r="JX7">
        <f>Sug0.2[[#This Row],[HCCP24]]</f>
        <v>23</v>
      </c>
      <c r="JY7">
        <f>Sug0.2[[#This Row],[HCCP25]]</f>
        <v>21</v>
      </c>
      <c r="JZ7">
        <f>Sug0.2[[#This Row],[HCCP26]]</f>
        <v>23</v>
      </c>
      <c r="KA7">
        <f>Sug0.2[[#This Row],[HCCP27]]</f>
        <v>26</v>
      </c>
      <c r="KB7">
        <f>Sug0.5[[#This Row],[HCCP2]]</f>
        <v>4</v>
      </c>
      <c r="KC7">
        <f>Sug0.5[[#This Row],[HCCP3]]</f>
        <v>2</v>
      </c>
      <c r="KD7">
        <f>Sug0.5[[#This Row],[HCCP4]]</f>
        <v>5</v>
      </c>
      <c r="KE7">
        <f>Sug0.5[[#This Row],[HCCP5]]</f>
        <v>9</v>
      </c>
      <c r="KF7">
        <f>Sug0.5[[#This Row],[HCCP6]]</f>
        <v>9</v>
      </c>
      <c r="KG7">
        <f>Sug0.5[[#This Row],[HCCP7]]</f>
        <v>5</v>
      </c>
      <c r="KH7">
        <f>Sug0.5[[#This Row],[HCCP8]]</f>
        <v>9</v>
      </c>
      <c r="KI7">
        <f>Sug0.5[[#This Row],[HCCP9]]</f>
        <v>11</v>
      </c>
      <c r="KJ7">
        <f>Sug0.5[[#This Row],[HCCP10]]</f>
        <v>8</v>
      </c>
      <c r="KK7">
        <f>Sug0.5[[#This Row],[HCCP11]]</f>
        <v>13</v>
      </c>
      <c r="KL7">
        <f>Sug0.5[[#This Row],[HCCP12]]</f>
        <v>6</v>
      </c>
      <c r="KM7">
        <f>Sug0.5[[#This Row],[HCCP13]]</f>
        <v>9</v>
      </c>
      <c r="KN7">
        <f>Sug0.5[[#This Row],[HCCP14]]</f>
        <v>9</v>
      </c>
      <c r="KO7">
        <f>Sug0.5[[#This Row],[HCCP15]]</f>
        <v>4</v>
      </c>
      <c r="KP7">
        <f>Sug0.5[[#This Row],[HCCP16]]</f>
        <v>3</v>
      </c>
      <c r="KQ7">
        <f>Sug0.5[[#This Row],[HCCP17]]</f>
        <v>7</v>
      </c>
      <c r="KR7">
        <f>Sug0.5[[#This Row],[HCCP18]]</f>
        <v>13</v>
      </c>
      <c r="KS7">
        <f>Sug0.5[[#This Row],[HCCP19]]</f>
        <v>12</v>
      </c>
      <c r="KT7">
        <f>Sug0.5[[#This Row],[HCCP20]]</f>
        <v>11</v>
      </c>
      <c r="KU7">
        <f>Sug0.5[[#This Row],[HCCP21]]</f>
        <v>8</v>
      </c>
      <c r="KV7">
        <f>Sug0.5[[#This Row],[HCCP22]]</f>
        <v>12</v>
      </c>
      <c r="KW7">
        <f>Sug0.5[[#This Row],[HCCP23]]</f>
        <v>17</v>
      </c>
      <c r="KX7">
        <f>Sug0.5[[#This Row],[HCCP24]]</f>
        <v>14</v>
      </c>
      <c r="KY7">
        <f>Sug0.5[[#This Row],[HCCP25]]</f>
        <v>15</v>
      </c>
      <c r="KZ7">
        <f>Sug0.5[[#This Row],[HCCP26]]</f>
        <v>14</v>
      </c>
      <c r="LA7">
        <f>Sug0.5[[#This Row],[HCCP27]]</f>
        <v>22</v>
      </c>
      <c r="LB7">
        <f>Reg[[#This Row],[CHDP2]]</f>
        <v>1435</v>
      </c>
      <c r="LC7">
        <f>Reg[[#This Row],[CHDP3]]</f>
        <v>1467</v>
      </c>
      <c r="LD7">
        <f>Reg[[#This Row],[CHDP4]]</f>
        <v>1491</v>
      </c>
      <c r="LE7">
        <f>Reg[[#This Row],[CHDP5]]</f>
        <v>1524</v>
      </c>
      <c r="LF7">
        <f>Reg[[#This Row],[CHDP6]]</f>
        <v>1548</v>
      </c>
      <c r="LG7">
        <f>Reg[[#This Row],[CHDP7]]</f>
        <v>1578</v>
      </c>
      <c r="LH7">
        <f>Reg[[#This Row],[CHDP8]]</f>
        <v>1667</v>
      </c>
      <c r="LI7">
        <f>Reg[[#This Row],[CHDP9]]</f>
        <v>1703</v>
      </c>
      <c r="LJ7">
        <f>Reg[[#This Row],[CHDP10]]</f>
        <v>1741</v>
      </c>
      <c r="LK7">
        <f>Reg[[#This Row],[CHDP11]]</f>
        <v>1764</v>
      </c>
      <c r="LL7">
        <f>Reg[[#This Row],[CHDP12]]</f>
        <v>1791</v>
      </c>
      <c r="LM7">
        <f>Reg[[#This Row],[CHDP13]]</f>
        <v>1843</v>
      </c>
      <c r="LN7">
        <f>Reg[[#This Row],[CHDP14]]</f>
        <v>1894</v>
      </c>
      <c r="LO7">
        <f>Reg[[#This Row],[CHDP15]]</f>
        <v>1941</v>
      </c>
      <c r="LP7">
        <f>Reg[[#This Row],[CHDP16]]</f>
        <v>1973</v>
      </c>
      <c r="LQ7">
        <f>Reg[[#This Row],[CHDP17]]</f>
        <v>2026</v>
      </c>
      <c r="LR7">
        <f>Reg[[#This Row],[CHDP18]]</f>
        <v>2084</v>
      </c>
      <c r="LS7">
        <f>Reg[[#This Row],[CHDP19]]</f>
        <v>2128</v>
      </c>
      <c r="LT7">
        <f>Reg[[#This Row],[CHDP20]]</f>
        <v>2178</v>
      </c>
      <c r="LU7">
        <f>Reg[[#This Row],[CHDP21]]</f>
        <v>2239</v>
      </c>
      <c r="LV7">
        <f>Reg[[#This Row],[CHDP22]]</f>
        <v>2294</v>
      </c>
      <c r="LW7">
        <f>Reg[[#This Row],[CHDP23]]</f>
        <v>2349</v>
      </c>
      <c r="LX7">
        <f>Reg[[#This Row],[CHDP24]]</f>
        <v>2401</v>
      </c>
      <c r="LY7">
        <f>Reg[[#This Row],[CHDP25]]</f>
        <v>2464</v>
      </c>
      <c r="LZ7">
        <f>Reg[[#This Row],[CHDP26]]</f>
        <v>2499</v>
      </c>
      <c r="MA7">
        <f>Reg[[#This Row],[CHDP27]]</f>
        <v>2537</v>
      </c>
      <c r="MB7">
        <f>Sug0.2[[#This Row],[CHDP2]]</f>
        <v>1435</v>
      </c>
      <c r="MC7">
        <f>Sug0.2[[#This Row],[CHDP3]]</f>
        <v>1467</v>
      </c>
      <c r="MD7">
        <f>Sug0.2[[#This Row],[CHDP4]]</f>
        <v>1491</v>
      </c>
      <c r="ME7">
        <f>Sug0.2[[#This Row],[CHDP5]]</f>
        <v>1523</v>
      </c>
      <c r="MF7">
        <f>Sug0.2[[#This Row],[CHDP6]]</f>
        <v>1547</v>
      </c>
      <c r="MG7">
        <f>Sug0.2[[#This Row],[CHDP7]]</f>
        <v>1575</v>
      </c>
      <c r="MH7">
        <f>Sug0.2[[#This Row],[CHDP8]]</f>
        <v>1660</v>
      </c>
      <c r="MI7">
        <f>Sug0.2[[#This Row],[CHDP9]]</f>
        <v>1693</v>
      </c>
      <c r="MJ7">
        <f>Sug0.2[[#This Row],[CHDP10]]</f>
        <v>1730</v>
      </c>
      <c r="MK7">
        <f>Sug0.2[[#This Row],[CHDP11]]</f>
        <v>1747</v>
      </c>
      <c r="ML7">
        <f>Sug0.2[[#This Row],[CHDP12]]</f>
        <v>1770</v>
      </c>
      <c r="MM7">
        <f>Sug0.2[[#This Row],[CHDP13]]</f>
        <v>1821</v>
      </c>
      <c r="MN7">
        <f>Sug0.2[[#This Row],[CHDP14]]</f>
        <v>1871</v>
      </c>
      <c r="MO7">
        <f>Sug0.2[[#This Row],[CHDP15]]</f>
        <v>1912</v>
      </c>
      <c r="MP7">
        <f>Sug0.2[[#This Row],[CHDP16]]</f>
        <v>1944</v>
      </c>
      <c r="MQ7">
        <f>Sug0.2[[#This Row],[CHDP17]]</f>
        <v>1993</v>
      </c>
      <c r="MR7">
        <f>Sug0.2[[#This Row],[CHDP18]]</f>
        <v>2042</v>
      </c>
      <c r="MS7">
        <f>Sug0.2[[#This Row],[CHDP19]]</f>
        <v>2079</v>
      </c>
      <c r="MT7">
        <f>Sug0.2[[#This Row],[CHDP20]]</f>
        <v>2123</v>
      </c>
      <c r="MU7">
        <f>Sug0.2[[#This Row],[CHDP21]]</f>
        <v>2182</v>
      </c>
      <c r="MV7">
        <f>Sug0.2[[#This Row],[CHDP22]]</f>
        <v>2232</v>
      </c>
      <c r="MW7">
        <f>Sug0.2[[#This Row],[CHDP23]]</f>
        <v>2289</v>
      </c>
      <c r="MX7">
        <f>Sug0.2[[#This Row],[CHDP24]]</f>
        <v>2336</v>
      </c>
      <c r="MY7">
        <f>Sug0.2[[#This Row],[CHDP25]]</f>
        <v>2399</v>
      </c>
      <c r="MZ7">
        <f>Sug0.2[[#This Row],[CHDP26]]</f>
        <v>2432</v>
      </c>
      <c r="NA7">
        <f>Sug0.2[[#This Row],[CHDP27]]</f>
        <v>2472</v>
      </c>
      <c r="NB7">
        <f>Sug0.5[[#This Row],[CHDP2]]</f>
        <v>1435</v>
      </c>
      <c r="NC7">
        <f>Sug0.5[[#This Row],[CHDP3]]</f>
        <v>1467</v>
      </c>
      <c r="ND7">
        <f>Sug0.5[[#This Row],[CHDP4]]</f>
        <v>1490</v>
      </c>
      <c r="NE7">
        <f>Sug0.5[[#This Row],[CHDP5]]</f>
        <v>1520</v>
      </c>
      <c r="NF7">
        <f>Sug0.5[[#This Row],[CHDP6]]</f>
        <v>1542</v>
      </c>
      <c r="NG7">
        <f>Sug0.5[[#This Row],[CHDP7]]</f>
        <v>1568</v>
      </c>
      <c r="NH7">
        <f>Sug0.5[[#This Row],[CHDP8]]</f>
        <v>1640</v>
      </c>
      <c r="NI7">
        <f>Sug0.5[[#This Row],[CHDP9]]</f>
        <v>1672</v>
      </c>
      <c r="NJ7">
        <f>Sug0.5[[#This Row],[CHDP10]]</f>
        <v>1710</v>
      </c>
      <c r="NK7">
        <f>Sug0.5[[#This Row],[CHDP11]]</f>
        <v>1725</v>
      </c>
      <c r="NL7">
        <f>Sug0.5[[#This Row],[CHDP12]]</f>
        <v>1745</v>
      </c>
      <c r="NM7">
        <f>Sug0.5[[#This Row],[CHDP13]]</f>
        <v>1789</v>
      </c>
      <c r="NN7">
        <f>Sug0.5[[#This Row],[CHDP14]]</f>
        <v>1837</v>
      </c>
      <c r="NO7">
        <f>Sug0.5[[#This Row],[CHDP15]]</f>
        <v>1869</v>
      </c>
      <c r="NP7">
        <f>Sug0.5[[#This Row],[CHDP16]]</f>
        <v>1897</v>
      </c>
      <c r="NQ7">
        <f>Sug0.5[[#This Row],[CHDP17]]</f>
        <v>1950</v>
      </c>
      <c r="NR7">
        <f>Sug0.5[[#This Row],[CHDP18]]</f>
        <v>1992</v>
      </c>
      <c r="NS7">
        <f>Sug0.5[[#This Row],[CHDP19]]</f>
        <v>2029</v>
      </c>
      <c r="NT7">
        <f>Sug0.5[[#This Row],[CHDP20]]</f>
        <v>2072</v>
      </c>
      <c r="NU7">
        <f>Sug0.5[[#This Row],[CHDP21]]</f>
        <v>2127</v>
      </c>
      <c r="NV7">
        <f>Sug0.5[[#This Row],[CHDP22]]</f>
        <v>2183</v>
      </c>
      <c r="NW7">
        <f>Sug0.5[[#This Row],[CHDP23]]</f>
        <v>2240</v>
      </c>
      <c r="NX7">
        <f>Sug0.5[[#This Row],[CHDP24]]</f>
        <v>2269</v>
      </c>
      <c r="NY7">
        <f>Sug0.5[[#This Row],[CHDP25]]</f>
        <v>2328</v>
      </c>
      <c r="NZ7">
        <f>Sug0.5[[#This Row],[CHDP26]]</f>
        <v>2360</v>
      </c>
      <c r="OA7">
        <f>Sug0.5[[#This Row],[CHDP27]]</f>
        <v>2401</v>
      </c>
      <c r="OB7">
        <f>Reg[[#This Row],[T2DP2]]</f>
        <v>2132</v>
      </c>
      <c r="OC7">
        <f>Reg[[#This Row],[T2DP3]]</f>
        <v>2132</v>
      </c>
      <c r="OD7">
        <f>Reg[[#This Row],[T2DP4]]</f>
        <v>2175</v>
      </c>
      <c r="OE7">
        <f>Reg[[#This Row],[T2DP5]]</f>
        <v>2219</v>
      </c>
      <c r="OF7">
        <f>Reg[[#This Row],[T2DP6]]</f>
        <v>2310</v>
      </c>
      <c r="OG7">
        <f>Reg[[#This Row],[T2DP7]]</f>
        <v>2373</v>
      </c>
      <c r="OH7">
        <f>Reg[[#This Row],[T2DP8]]</f>
        <v>2440</v>
      </c>
      <c r="OI7">
        <f>Reg[[#This Row],[T2DP9]]</f>
        <v>2486</v>
      </c>
      <c r="OJ7">
        <f>Reg[[#This Row],[T2DP10]]</f>
        <v>2564</v>
      </c>
      <c r="OK7">
        <f>Reg[[#This Row],[T2DP11]]</f>
        <v>2605</v>
      </c>
      <c r="OL7">
        <f>Reg[[#This Row],[T2DP12]]</f>
        <v>2676</v>
      </c>
      <c r="OM7">
        <f>Reg[[#This Row],[T2DP13]]</f>
        <v>2754</v>
      </c>
      <c r="ON7">
        <f>Reg[[#This Row],[T2DP14]]</f>
        <v>2815</v>
      </c>
      <c r="OO7">
        <f>Reg[[#This Row],[T2DP15]]</f>
        <v>2883</v>
      </c>
      <c r="OP7">
        <f>Reg[[#This Row],[T2DP16]]</f>
        <v>2938</v>
      </c>
      <c r="OQ7">
        <f>Reg[[#This Row],[T2DP17]]</f>
        <v>2995</v>
      </c>
      <c r="OR7">
        <f>Reg[[#This Row],[T2DP18]]</f>
        <v>3054</v>
      </c>
      <c r="OS7">
        <f>Reg[[#This Row],[T2DP19]]</f>
        <v>3119</v>
      </c>
      <c r="OT7">
        <f>Reg[[#This Row],[T2DP20]]</f>
        <v>3211</v>
      </c>
      <c r="OU7">
        <f>Reg[[#This Row],[T2DP21]]</f>
        <v>3242</v>
      </c>
      <c r="OV7">
        <f>Reg[[#This Row],[T2DP22]]</f>
        <v>3291</v>
      </c>
      <c r="OW7">
        <f>Reg[[#This Row],[T2DP23]]</f>
        <v>3328</v>
      </c>
      <c r="OX7">
        <f>Reg[[#This Row],[T2DP24]]</f>
        <v>3370</v>
      </c>
      <c r="OY7">
        <f>Reg[[#This Row],[T2DP25]]</f>
        <v>3441</v>
      </c>
      <c r="OZ7">
        <f>Reg[[#This Row],[T2DP26]]</f>
        <v>3493</v>
      </c>
      <c r="PA7">
        <f>Reg[[#This Row],[T2DP27]]</f>
        <v>3532</v>
      </c>
      <c r="PB7">
        <f>Sug0.2[[#This Row],[T2DP2]]</f>
        <v>2132</v>
      </c>
      <c r="PC7">
        <f>Sug0.2[[#This Row],[T2DP3]]</f>
        <v>2132</v>
      </c>
      <c r="PD7">
        <f>Sug0.2[[#This Row],[T2DP4]]</f>
        <v>2172</v>
      </c>
      <c r="PE7">
        <f>Sug0.2[[#This Row],[T2DP5]]</f>
        <v>2215</v>
      </c>
      <c r="PF7">
        <f>Sug0.2[[#This Row],[T2DP6]]</f>
        <v>2301</v>
      </c>
      <c r="PG7">
        <f>Sug0.2[[#This Row],[T2DP7]]</f>
        <v>2363</v>
      </c>
      <c r="PH7">
        <f>Sug0.2[[#This Row],[T2DP8]]</f>
        <v>2430</v>
      </c>
      <c r="PI7">
        <f>Sug0.2[[#This Row],[T2DP9]]</f>
        <v>2474</v>
      </c>
      <c r="PJ7">
        <f>Sug0.2[[#This Row],[T2DP10]]</f>
        <v>2541</v>
      </c>
      <c r="PK7">
        <f>Sug0.2[[#This Row],[T2DP11]]</f>
        <v>2575</v>
      </c>
      <c r="PL7">
        <f>Sug0.2[[#This Row],[T2DP12]]</f>
        <v>2645</v>
      </c>
      <c r="PM7">
        <f>Sug0.2[[#This Row],[T2DP13]]</f>
        <v>2712</v>
      </c>
      <c r="PN7">
        <f>Sug0.2[[#This Row],[T2DP14]]</f>
        <v>2762</v>
      </c>
      <c r="PO7">
        <f>Sug0.2[[#This Row],[T2DP15]]</f>
        <v>2825</v>
      </c>
      <c r="PP7">
        <f>Sug0.2[[#This Row],[T2DP16]]</f>
        <v>2878</v>
      </c>
      <c r="PQ7">
        <f>Sug0.2[[#This Row],[T2DP17]]</f>
        <v>2929</v>
      </c>
      <c r="PR7">
        <f>Sug0.2[[#This Row],[T2DP18]]</f>
        <v>2980</v>
      </c>
      <c r="PS7">
        <f>Sug0.2[[#This Row],[T2DP19]]</f>
        <v>3040</v>
      </c>
      <c r="PT7">
        <f>Sug0.2[[#This Row],[T2DP20]]</f>
        <v>3118</v>
      </c>
      <c r="PU7">
        <f>Sug0.2[[#This Row],[T2DP21]]</f>
        <v>3147</v>
      </c>
      <c r="PV7">
        <f>Sug0.2[[#This Row],[T2DP22]]</f>
        <v>3194</v>
      </c>
      <c r="PW7">
        <f>Sug0.2[[#This Row],[T2DP23]]</f>
        <v>3226</v>
      </c>
      <c r="PX7">
        <f>Sug0.2[[#This Row],[T2DP24]]</f>
        <v>3269</v>
      </c>
      <c r="PY7">
        <f>Sug0.2[[#This Row],[T2DP25]]</f>
        <v>3334</v>
      </c>
      <c r="PZ7">
        <f>Sug0.2[[#This Row],[T2DP26]]</f>
        <v>3391</v>
      </c>
      <c r="QA7">
        <f>Sug0.2[[#This Row],[T2DP27]]</f>
        <v>3429</v>
      </c>
      <c r="QB7">
        <f>Sug0.5[[#This Row],[T2DP2]]</f>
        <v>2132</v>
      </c>
      <c r="QC7">
        <f>Sug0.5[[#This Row],[T2DP3]]</f>
        <v>2132</v>
      </c>
      <c r="QD7">
        <f>Sug0.5[[#This Row],[T2DP4]]</f>
        <v>2165</v>
      </c>
      <c r="QE7">
        <f>Sug0.5[[#This Row],[T2DP5]]</f>
        <v>2204</v>
      </c>
      <c r="QF7">
        <f>Sug0.5[[#This Row],[T2DP6]]</f>
        <v>2282</v>
      </c>
      <c r="QG7">
        <f>Sug0.5[[#This Row],[T2DP7]]</f>
        <v>2336</v>
      </c>
      <c r="QH7">
        <f>Sug0.5[[#This Row],[T2DP8]]</f>
        <v>2399</v>
      </c>
      <c r="QI7">
        <f>Sug0.5[[#This Row],[T2DP9]]</f>
        <v>2432</v>
      </c>
      <c r="QJ7">
        <f>Sug0.5[[#This Row],[T2DP10]]</f>
        <v>2493</v>
      </c>
      <c r="QK7">
        <f>Sug0.5[[#This Row],[T2DP11]]</f>
        <v>2514</v>
      </c>
      <c r="QL7">
        <f>Sug0.5[[#This Row],[T2DP12]]</f>
        <v>2579</v>
      </c>
      <c r="QM7">
        <f>Sug0.5[[#This Row],[T2DP13]]</f>
        <v>2628</v>
      </c>
      <c r="QN7">
        <f>Sug0.5[[#This Row],[T2DP14]]</f>
        <v>2665</v>
      </c>
      <c r="QO7">
        <f>Sug0.5[[#This Row],[T2DP15]]</f>
        <v>2714</v>
      </c>
      <c r="QP7">
        <f>Sug0.5[[#This Row],[T2DP16]]</f>
        <v>2769</v>
      </c>
      <c r="QQ7">
        <f>Sug0.5[[#This Row],[T2DP17]]</f>
        <v>2811</v>
      </c>
      <c r="QR7">
        <f>Sug0.5[[#This Row],[T2DP18]]</f>
        <v>2855</v>
      </c>
      <c r="QS7">
        <f>Sug0.5[[#This Row],[T2DP19]]</f>
        <v>2904</v>
      </c>
      <c r="QT7">
        <f>Sug0.5[[#This Row],[T2DP20]]</f>
        <v>2973</v>
      </c>
      <c r="QU7">
        <f>Sug0.5[[#This Row],[T2DP21]]</f>
        <v>2993</v>
      </c>
      <c r="QV7">
        <f>Sug0.5[[#This Row],[T2DP22]]</f>
        <v>3023</v>
      </c>
      <c r="QW7">
        <f>Sug0.5[[#This Row],[T2DP23]]</f>
        <v>3051</v>
      </c>
      <c r="QX7">
        <f>Sug0.5[[#This Row],[T2DP24]]</f>
        <v>3093</v>
      </c>
      <c r="QY7">
        <f>Sug0.5[[#This Row],[T2DP25]]</f>
        <v>3152</v>
      </c>
      <c r="QZ7">
        <f>Sug0.5[[#This Row],[T2DP26]]</f>
        <v>3198</v>
      </c>
      <c r="RA7">
        <f>Sug0.5[[#This Row],[T2DP27]]</f>
        <v>3227</v>
      </c>
      <c r="RB7">
        <f>Reg[[#This Row],[OVEP2]]</f>
        <v>7297</v>
      </c>
      <c r="RC7">
        <f>Reg[[#This Row],[OVEP3]]</f>
        <v>8146</v>
      </c>
      <c r="RD7">
        <f>Reg[[#This Row],[OVEP4]]</f>
        <v>8494</v>
      </c>
      <c r="RE7">
        <f>Reg[[#This Row],[OVEP5]]</f>
        <v>8585</v>
      </c>
      <c r="RF7">
        <f>Reg[[#This Row],[OVEP6]]</f>
        <v>8661</v>
      </c>
      <c r="RG7">
        <f>Reg[[#This Row],[OVEP7]]</f>
        <v>8698</v>
      </c>
      <c r="RH7">
        <f>Reg[[#This Row],[OVEP8]]</f>
        <v>8614</v>
      </c>
      <c r="RI7">
        <f>Reg[[#This Row],[OVEP9]]</f>
        <v>8540</v>
      </c>
      <c r="RJ7">
        <f>Reg[[#This Row],[OVEP10]]</f>
        <v>8516</v>
      </c>
      <c r="RK7">
        <f>Reg[[#This Row],[OVEP11]]</f>
        <v>8477</v>
      </c>
      <c r="RL7">
        <f>Reg[[#This Row],[OVEP12]]</f>
        <v>8385</v>
      </c>
      <c r="RM7">
        <f>Reg[[#This Row],[OVEP13]]</f>
        <v>8327</v>
      </c>
      <c r="RN7">
        <f>Reg[[#This Row],[OVEP14]]</f>
        <v>8250</v>
      </c>
      <c r="RO7">
        <f>Reg[[#This Row],[OVEP15]]</f>
        <v>8198</v>
      </c>
      <c r="RP7">
        <f>Reg[[#This Row],[OVEP16]]</f>
        <v>8210</v>
      </c>
      <c r="RQ7">
        <f>Reg[[#This Row],[OVEP17]]</f>
        <v>8132</v>
      </c>
      <c r="RR7">
        <f>Reg[[#This Row],[OVEP18]]</f>
        <v>8051</v>
      </c>
      <c r="RS7">
        <f>Reg[[#This Row],[OVEP19]]</f>
        <v>8093</v>
      </c>
      <c r="RT7">
        <f>Reg[[#This Row],[OVEP20]]</f>
        <v>8071</v>
      </c>
      <c r="RU7">
        <f>Reg[[#This Row],[OVEP21]]</f>
        <v>8094</v>
      </c>
      <c r="RV7">
        <f>Reg[[#This Row],[OVEP22]]</f>
        <v>8069</v>
      </c>
      <c r="RW7">
        <f>Reg[[#This Row],[OVEP23]]</f>
        <v>8028</v>
      </c>
      <c r="RX7">
        <f>Reg[[#This Row],[OVEP24]]</f>
        <v>7955</v>
      </c>
      <c r="RY7">
        <f>Reg[[#This Row],[OVEP25]]</f>
        <v>7925</v>
      </c>
      <c r="RZ7">
        <f>Reg[[#This Row],[OVEP26]]</f>
        <v>7961</v>
      </c>
      <c r="SA7">
        <f>Reg[[#This Row],[OVEP27]]</f>
        <v>7930</v>
      </c>
      <c r="SB7">
        <f>Sug0.2[[#This Row],[OVEP2]]</f>
        <v>7297</v>
      </c>
      <c r="SC7">
        <f>Sug0.2[[#This Row],[OVEP3]]</f>
        <v>8041</v>
      </c>
      <c r="SD7">
        <f>Sug0.2[[#This Row],[OVEP4]]</f>
        <v>8356</v>
      </c>
      <c r="SE7">
        <f>Sug0.2[[#This Row],[OVEP5]]</f>
        <v>8468</v>
      </c>
      <c r="SF7">
        <f>Sug0.2[[#This Row],[OVEP6]]</f>
        <v>8570</v>
      </c>
      <c r="SG7">
        <f>Sug0.2[[#This Row],[OVEP7]]</f>
        <v>8613</v>
      </c>
      <c r="SH7">
        <f>Sug0.2[[#This Row],[OVEP8]]</f>
        <v>8543</v>
      </c>
      <c r="SI7">
        <f>Sug0.2[[#This Row],[OVEP9]]</f>
        <v>8494</v>
      </c>
      <c r="SJ7">
        <f>Sug0.2[[#This Row],[OVEP10]]</f>
        <v>8533</v>
      </c>
      <c r="SK7">
        <f>Sug0.2[[#This Row],[OVEP11]]</f>
        <v>8537</v>
      </c>
      <c r="SL7">
        <f>Sug0.2[[#This Row],[OVEP12]]</f>
        <v>8425</v>
      </c>
      <c r="SM7">
        <f>Sug0.2[[#This Row],[OVEP13]]</f>
        <v>8389</v>
      </c>
      <c r="SN7">
        <f>Sug0.2[[#This Row],[OVEP14]]</f>
        <v>8340</v>
      </c>
      <c r="SO7">
        <f>Sug0.2[[#This Row],[OVEP15]]</f>
        <v>8321</v>
      </c>
      <c r="SP7">
        <f>Sug0.2[[#This Row],[OVEP16]]</f>
        <v>8330</v>
      </c>
      <c r="SQ7">
        <f>Sug0.2[[#This Row],[OVEP17]]</f>
        <v>8324</v>
      </c>
      <c r="SR7">
        <f>Sug0.2[[#This Row],[OVEP18]]</f>
        <v>8289</v>
      </c>
      <c r="SS7">
        <f>Sug0.2[[#This Row],[OVEP19]]</f>
        <v>8350</v>
      </c>
      <c r="ST7">
        <f>Sug0.2[[#This Row],[OVEP20]]</f>
        <v>8362</v>
      </c>
      <c r="SU7">
        <f>Sug0.2[[#This Row],[OVEP21]]</f>
        <v>8397</v>
      </c>
      <c r="SV7">
        <f>Sug0.2[[#This Row],[OVEP22]]</f>
        <v>8364</v>
      </c>
      <c r="SW7">
        <f>Sug0.2[[#This Row],[OVEP23]]</f>
        <v>8312</v>
      </c>
      <c r="SX7">
        <f>Sug0.2[[#This Row],[OVEP24]]</f>
        <v>8273</v>
      </c>
      <c r="SY7">
        <f>Sug0.2[[#This Row],[OVEP25]]</f>
        <v>8278</v>
      </c>
      <c r="SZ7">
        <f>Sug0.2[[#This Row],[OVEP26]]</f>
        <v>8307</v>
      </c>
      <c r="TA7">
        <f>Sug0.2[[#This Row],[OVEP27]]</f>
        <v>8282</v>
      </c>
      <c r="TB7">
        <f>Sug0.5[[#This Row],[OVEP2]]</f>
        <v>7297</v>
      </c>
      <c r="TC7">
        <f>Sug0.5[[#This Row],[OVEP3]]</f>
        <v>7823</v>
      </c>
      <c r="TD7">
        <f>Sug0.5[[#This Row],[OVEP4]]</f>
        <v>8101</v>
      </c>
      <c r="TE7">
        <f>Sug0.5[[#This Row],[OVEP5]]</f>
        <v>8262</v>
      </c>
      <c r="TF7">
        <f>Sug0.5[[#This Row],[OVEP6]]</f>
        <v>8419</v>
      </c>
      <c r="TG7">
        <f>Sug0.5[[#This Row],[OVEP7]]</f>
        <v>8533</v>
      </c>
      <c r="TH7">
        <f>Sug0.5[[#This Row],[OVEP8]]</f>
        <v>8519</v>
      </c>
      <c r="TI7">
        <f>Sug0.5[[#This Row],[OVEP9]]</f>
        <v>8519</v>
      </c>
      <c r="TJ7">
        <f>Sug0.5[[#This Row],[OVEP10]]</f>
        <v>8606</v>
      </c>
      <c r="TK7">
        <f>Sug0.5[[#This Row],[OVEP11]]</f>
        <v>8655</v>
      </c>
      <c r="TL7">
        <f>Sug0.5[[#This Row],[OVEP12]]</f>
        <v>8610</v>
      </c>
      <c r="TM7">
        <f>Sug0.5[[#This Row],[OVEP13]]</f>
        <v>8604</v>
      </c>
      <c r="TN7">
        <f>Sug0.5[[#This Row],[OVEP14]]</f>
        <v>8602</v>
      </c>
      <c r="TO7">
        <f>Sug0.5[[#This Row],[OVEP15]]</f>
        <v>8664</v>
      </c>
      <c r="TP7">
        <f>Sug0.5[[#This Row],[OVEP16]]</f>
        <v>8722</v>
      </c>
      <c r="TQ7">
        <f>Sug0.5[[#This Row],[OVEP17]]</f>
        <v>8731</v>
      </c>
      <c r="TR7">
        <f>Sug0.5[[#This Row],[OVEP18]]</f>
        <v>8750</v>
      </c>
      <c r="TS7">
        <f>Sug0.5[[#This Row],[OVEP19]]</f>
        <v>8820</v>
      </c>
      <c r="TT7">
        <f>Sug0.5[[#This Row],[OVEP20]]</f>
        <v>8873</v>
      </c>
      <c r="TU7">
        <f>Sug0.5[[#This Row],[OVEP21]]</f>
        <v>8909</v>
      </c>
      <c r="TV7">
        <f>Sug0.5[[#This Row],[OVEP22]]</f>
        <v>8910</v>
      </c>
      <c r="TW7">
        <f>Sug0.5[[#This Row],[OVEP23]]</f>
        <v>8870</v>
      </c>
      <c r="TX7">
        <f>Sug0.5[[#This Row],[OVEP24]]</f>
        <v>8850</v>
      </c>
      <c r="TY7">
        <f>Sug0.5[[#This Row],[OVEP25]]</f>
        <v>8883</v>
      </c>
      <c r="TZ7">
        <f>Sug0.5[[#This Row],[OVEP26]]</f>
        <v>8938</v>
      </c>
      <c r="UA7">
        <f>Sug0.5[[#This Row],[OVEP27]]</f>
        <v>8966</v>
      </c>
      <c r="UB7">
        <f>Reg[[#This Row],[OBEP2]]</f>
        <v>8450</v>
      </c>
      <c r="UC7">
        <f>Reg[[#This Row],[OBEP3]]</f>
        <v>8759</v>
      </c>
      <c r="UD7">
        <f>Reg[[#This Row],[OBEP4]]</f>
        <v>9110</v>
      </c>
      <c r="UE7">
        <f>Reg[[#This Row],[OBEP5]]</f>
        <v>9445</v>
      </c>
      <c r="UF7">
        <f>Reg[[#This Row],[OBEP6]]</f>
        <v>9773</v>
      </c>
      <c r="UG7">
        <f>Reg[[#This Row],[OBEP7]]</f>
        <v>10051</v>
      </c>
      <c r="UH7">
        <f>Reg[[#This Row],[OBEP8]]</f>
        <v>10340</v>
      </c>
      <c r="UI7">
        <f>Reg[[#This Row],[OBEP9]]</f>
        <v>10614</v>
      </c>
      <c r="UJ7">
        <f>Reg[[#This Row],[OBEP10]]</f>
        <v>10874</v>
      </c>
      <c r="UK7">
        <f>Reg[[#This Row],[OBEP11]]</f>
        <v>11072</v>
      </c>
      <c r="UL7">
        <f>Reg[[#This Row],[OBEP12]]</f>
        <v>11274</v>
      </c>
      <c r="UM7">
        <f>Reg[[#This Row],[OBEP13]]</f>
        <v>11482</v>
      </c>
      <c r="UN7">
        <f>Reg[[#This Row],[OBEP14]]</f>
        <v>11684</v>
      </c>
      <c r="UO7">
        <f>Reg[[#This Row],[OBEP15]]</f>
        <v>11870</v>
      </c>
      <c r="UP7">
        <f>Reg[[#This Row],[OBEP16]]</f>
        <v>12018</v>
      </c>
      <c r="UQ7">
        <f>Reg[[#This Row],[OBEP17]]</f>
        <v>12206</v>
      </c>
      <c r="UR7">
        <f>Reg[[#This Row],[OBEP18]]</f>
        <v>12361</v>
      </c>
      <c r="US7">
        <f>Reg[[#This Row],[OBEP19]]</f>
        <v>12480</v>
      </c>
      <c r="UT7">
        <f>Reg[[#This Row],[OBEP20]]</f>
        <v>12564</v>
      </c>
      <c r="UU7">
        <f>Reg[[#This Row],[OBEP21]]</f>
        <v>12606</v>
      </c>
      <c r="UV7">
        <f>Reg[[#This Row],[OBEP22]]</f>
        <v>12664</v>
      </c>
      <c r="UW7">
        <f>Reg[[#This Row],[OBEP23]]</f>
        <v>12776</v>
      </c>
      <c r="UX7">
        <f>Reg[[#This Row],[OBEP24]]</f>
        <v>12862</v>
      </c>
      <c r="UY7">
        <f>Reg[[#This Row],[OBEP25]]</f>
        <v>12931</v>
      </c>
      <c r="UZ7">
        <f>Reg[[#This Row],[OBEP26]]</f>
        <v>12947</v>
      </c>
      <c r="VA7">
        <f>Reg[[#This Row],[OBEP27]]</f>
        <v>12998</v>
      </c>
      <c r="VB7">
        <f>Sug0.2[[#This Row],[OBEP2]]</f>
        <v>8450</v>
      </c>
      <c r="VC7">
        <f>Sug0.2[[#This Row],[OBEP3]]</f>
        <v>8702</v>
      </c>
      <c r="VD7">
        <f>Sug0.2[[#This Row],[OBEP4]]</f>
        <v>8973</v>
      </c>
      <c r="VE7">
        <f>Sug0.2[[#This Row],[OBEP5]]</f>
        <v>9245</v>
      </c>
      <c r="VF7">
        <f>Sug0.2[[#This Row],[OBEP6]]</f>
        <v>9517</v>
      </c>
      <c r="VG7">
        <f>Sug0.2[[#This Row],[OBEP7]]</f>
        <v>9744</v>
      </c>
      <c r="VH7">
        <f>Sug0.2[[#This Row],[OBEP8]]</f>
        <v>9976</v>
      </c>
      <c r="VI7">
        <f>Sug0.2[[#This Row],[OBEP9]]</f>
        <v>10200</v>
      </c>
      <c r="VJ7">
        <f>Sug0.2[[#This Row],[OBEP10]]</f>
        <v>10394</v>
      </c>
      <c r="VK7">
        <f>Sug0.2[[#This Row],[OBEP11]]</f>
        <v>10531</v>
      </c>
      <c r="VL7">
        <f>Sug0.2[[#This Row],[OBEP12]]</f>
        <v>10711</v>
      </c>
      <c r="VM7">
        <f>Sug0.2[[#This Row],[OBEP13]]</f>
        <v>10888</v>
      </c>
      <c r="VN7">
        <f>Sug0.2[[#This Row],[OBEP14]]</f>
        <v>11057</v>
      </c>
      <c r="VO7">
        <f>Sug0.2[[#This Row],[OBEP15]]</f>
        <v>11209</v>
      </c>
      <c r="VP7">
        <f>Sug0.2[[#This Row],[OBEP16]]</f>
        <v>11337</v>
      </c>
      <c r="VQ7">
        <f>Sug0.2[[#This Row],[OBEP17]]</f>
        <v>11472</v>
      </c>
      <c r="VR7">
        <f>Sug0.2[[#This Row],[OBEP18]]</f>
        <v>11598</v>
      </c>
      <c r="VS7">
        <f>Sug0.2[[#This Row],[OBEP19]]</f>
        <v>11690</v>
      </c>
      <c r="VT7">
        <f>Sug0.2[[#This Row],[OBEP20]]</f>
        <v>11752</v>
      </c>
      <c r="VU7">
        <f>Sug0.2[[#This Row],[OBEP21]]</f>
        <v>11785</v>
      </c>
      <c r="VV7">
        <f>Sug0.2[[#This Row],[OBEP22]]</f>
        <v>11843</v>
      </c>
      <c r="VW7">
        <f>Sug0.2[[#This Row],[OBEP23]]</f>
        <v>11948</v>
      </c>
      <c r="VX7">
        <f>Sug0.2[[#This Row],[OBEP24]]</f>
        <v>12012</v>
      </c>
      <c r="VY7">
        <f>Sug0.2[[#This Row],[OBEP25]]</f>
        <v>12058</v>
      </c>
      <c r="VZ7">
        <f>Sug0.2[[#This Row],[OBEP26]]</f>
        <v>12093</v>
      </c>
      <c r="WA7">
        <f>Sug0.2[[#This Row],[OBEP27]]</f>
        <v>12148</v>
      </c>
      <c r="WB7">
        <f>Sug0.5[[#This Row],[OBEP2]]</f>
        <v>8450</v>
      </c>
      <c r="WC7">
        <f>Sug0.5[[#This Row],[OBEP3]]</f>
        <v>8570</v>
      </c>
      <c r="WD7">
        <f>Sug0.5[[#This Row],[OBEP4]]</f>
        <v>8696</v>
      </c>
      <c r="WE7">
        <f>Sug0.5[[#This Row],[OBEP5]]</f>
        <v>8808</v>
      </c>
      <c r="WF7">
        <f>Sug0.5[[#This Row],[OBEP6]]</f>
        <v>8955</v>
      </c>
      <c r="WG7">
        <f>Sug0.5[[#This Row],[OBEP7]]</f>
        <v>9067</v>
      </c>
      <c r="WH7">
        <f>Sug0.5[[#This Row],[OBEP8]]</f>
        <v>9185</v>
      </c>
      <c r="WI7">
        <f>Sug0.5[[#This Row],[OBEP9]]</f>
        <v>9314</v>
      </c>
      <c r="WJ7">
        <f>Sug0.5[[#This Row],[OBEP10]]</f>
        <v>9390</v>
      </c>
      <c r="WK7">
        <f>Sug0.5[[#This Row],[OBEP11]]</f>
        <v>9444</v>
      </c>
      <c r="WL7">
        <f>Sug0.5[[#This Row],[OBEP12]]</f>
        <v>9538</v>
      </c>
      <c r="WM7">
        <f>Sug0.5[[#This Row],[OBEP13]]</f>
        <v>9647</v>
      </c>
      <c r="WN7">
        <f>Sug0.5[[#This Row],[OBEP14]]</f>
        <v>9749</v>
      </c>
      <c r="WO7">
        <f>Sug0.5[[#This Row],[OBEP15]]</f>
        <v>9811</v>
      </c>
      <c r="WP7">
        <f>Sug0.5[[#This Row],[OBEP16]]</f>
        <v>9878</v>
      </c>
      <c r="WQ7">
        <f>Sug0.5[[#This Row],[OBEP17]]</f>
        <v>9974</v>
      </c>
      <c r="WR7">
        <f>Sug0.5[[#This Row],[OBEP18]]</f>
        <v>10042</v>
      </c>
      <c r="WS7">
        <f>Sug0.5[[#This Row],[OBEP19]]</f>
        <v>10108</v>
      </c>
      <c r="WT7">
        <f>Sug0.5[[#This Row],[OBEP20]]</f>
        <v>10127</v>
      </c>
      <c r="WU7">
        <f>Sug0.5[[#This Row],[OBEP21]]</f>
        <v>10152</v>
      </c>
      <c r="WV7">
        <f>Sug0.5[[#This Row],[OBEP22]]</f>
        <v>10221</v>
      </c>
      <c r="WW7">
        <f>Sug0.5[[#This Row],[OBEP23]]</f>
        <v>10282</v>
      </c>
      <c r="WX7">
        <f>Sug0.5[[#This Row],[OBEP24]]</f>
        <v>10324</v>
      </c>
      <c r="WY7">
        <f>Sug0.5[[#This Row],[OBEP25]]</f>
        <v>10346</v>
      </c>
      <c r="WZ7">
        <f>Sug0.5[[#This Row],[OBEP26]]</f>
        <v>10360</v>
      </c>
      <c r="XA7">
        <f>Sug0.5[[#This Row],[OBEP27]]</f>
        <v>10380</v>
      </c>
    </row>
    <row r="8" spans="1:625" x14ac:dyDescent="0.25">
      <c r="A8">
        <v>4</v>
      </c>
      <c r="B8" s="10">
        <f>Reg[[#This Row],[STEP2]]</f>
        <v>8145</v>
      </c>
      <c r="C8" s="10">
        <f>Reg[[#This Row],[STEP3]]</f>
        <v>8164</v>
      </c>
      <c r="D8" s="10">
        <f>Reg[[#This Row],[STEP4]]</f>
        <v>8165</v>
      </c>
      <c r="E8" s="10">
        <f>Reg[[#This Row],[STEP5]]</f>
        <v>8152</v>
      </c>
      <c r="F8" s="10">
        <f>Reg[[#This Row],[STEP6]]</f>
        <v>8155</v>
      </c>
      <c r="G8" s="10">
        <f>Reg[[#This Row],[STEP7]]</f>
        <v>8168</v>
      </c>
      <c r="H8" s="10">
        <f>Reg[[#This Row],[STEP8]]</f>
        <v>8160</v>
      </c>
      <c r="I8" s="10">
        <f>Reg[[#This Row],[STEP9]]</f>
        <v>8120</v>
      </c>
      <c r="J8" s="10">
        <f>Reg[[#This Row],[STEP10]]</f>
        <v>8062</v>
      </c>
      <c r="K8" s="10">
        <f>Reg[[#This Row],[STEP11]]</f>
        <v>8015</v>
      </c>
      <c r="L8" s="10">
        <f>Reg[[#This Row],[STEP12]]</f>
        <v>7926</v>
      </c>
      <c r="M8" s="10">
        <f>Reg[[#This Row],[STEP13]]</f>
        <v>7885</v>
      </c>
      <c r="N8" s="10">
        <f>Reg[[#This Row],[STEP14]]</f>
        <v>7839</v>
      </c>
      <c r="O8" s="10">
        <f>Reg[[#This Row],[STEP15]]</f>
        <v>7845</v>
      </c>
      <c r="P8" s="10">
        <f>Reg[[#This Row],[STEP16]]</f>
        <v>7774</v>
      </c>
      <c r="Q8" s="10">
        <f>Reg[[#This Row],[STEP17]]</f>
        <v>7773</v>
      </c>
      <c r="R8" s="10">
        <f>Reg[[#This Row],[STEP18]]</f>
        <v>7730</v>
      </c>
      <c r="S8" s="10">
        <f>Reg[[#This Row],[STEP19]]</f>
        <v>7753</v>
      </c>
      <c r="T8" s="10">
        <f>Reg[[#This Row],[STEP20]]</f>
        <v>7687</v>
      </c>
      <c r="U8" s="10">
        <f>Reg[[#This Row],[STEP21]]</f>
        <v>7633</v>
      </c>
      <c r="V8" s="10">
        <f>Reg[[#This Row],[STEP22]]</f>
        <v>7572</v>
      </c>
      <c r="W8" s="10">
        <f>Reg[[#This Row],[STEP23]]</f>
        <v>7515</v>
      </c>
      <c r="X8" s="10">
        <f>Reg[[#This Row],[STEP24]]</f>
        <v>7426</v>
      </c>
      <c r="Y8" s="10">
        <f>Reg[[#This Row],[STEP25]]</f>
        <v>7382</v>
      </c>
      <c r="Z8" s="10">
        <f>Reg[[#This Row],[STEP26]]</f>
        <v>7288</v>
      </c>
      <c r="AA8" s="10">
        <f>Reg[[#This Row],[STEP27]]</f>
        <v>7194</v>
      </c>
      <c r="AB8" s="10">
        <f>Sug0.2[[#This Row],[STEP2]]</f>
        <v>8145</v>
      </c>
      <c r="AC8" s="10">
        <f>Sug0.2[[#This Row],[STEP3]]</f>
        <v>8145</v>
      </c>
      <c r="AD8" s="10">
        <f>Sug0.2[[#This Row],[STEP4]]</f>
        <v>8126</v>
      </c>
      <c r="AE8" s="10">
        <f>Sug0.2[[#This Row],[STEP5]]</f>
        <v>8110</v>
      </c>
      <c r="AF8" s="10">
        <f>Sug0.2[[#This Row],[STEP6]]</f>
        <v>8103</v>
      </c>
      <c r="AG8" s="10">
        <f>Sug0.2[[#This Row],[STEP7]]</f>
        <v>8121</v>
      </c>
      <c r="AH8" s="10">
        <f>Sug0.2[[#This Row],[STEP8]]</f>
        <v>8105</v>
      </c>
      <c r="AI8" s="10">
        <f>Sug0.2[[#This Row],[STEP9]]</f>
        <v>8071</v>
      </c>
      <c r="AJ8" s="10">
        <f>Sug0.2[[#This Row],[STEP10]]</f>
        <v>8023</v>
      </c>
      <c r="AK8" s="10">
        <f>Sug0.2[[#This Row],[STEP11]]</f>
        <v>7995</v>
      </c>
      <c r="AL8" s="10">
        <f>Sug0.2[[#This Row],[STEP12]]</f>
        <v>7929</v>
      </c>
      <c r="AM8" s="10">
        <f>Sug0.2[[#This Row],[STEP13]]</f>
        <v>7873</v>
      </c>
      <c r="AN8" s="10">
        <f>Sug0.2[[#This Row],[STEP14]]</f>
        <v>7840</v>
      </c>
      <c r="AO8" s="10">
        <f>Sug0.2[[#This Row],[STEP15]]</f>
        <v>7830</v>
      </c>
      <c r="AP8" s="10">
        <f>Sug0.2[[#This Row],[STEP16]]</f>
        <v>7767</v>
      </c>
      <c r="AQ8" s="10">
        <f>Sug0.2[[#This Row],[STEP17]]</f>
        <v>7782</v>
      </c>
      <c r="AR8" s="10">
        <f>Sug0.2[[#This Row],[STEP18]]</f>
        <v>7745</v>
      </c>
      <c r="AS8" s="10">
        <f>Sug0.2[[#This Row],[STEP19]]</f>
        <v>7738</v>
      </c>
      <c r="AT8" s="10">
        <f>Sug0.2[[#This Row],[STEP20]]</f>
        <v>7692</v>
      </c>
      <c r="AU8" s="10">
        <f>Sug0.2[[#This Row],[STEP21]]</f>
        <v>7629</v>
      </c>
      <c r="AV8" s="10">
        <f>Sug0.2[[#This Row],[STEP22]]</f>
        <v>7579</v>
      </c>
      <c r="AW8" s="10">
        <f>Sug0.2[[#This Row],[STEP23]]</f>
        <v>7529</v>
      </c>
      <c r="AX8" s="10">
        <f>Sug0.2[[#This Row],[STEP24]]</f>
        <v>7447</v>
      </c>
      <c r="AY8" s="10">
        <f>Sug0.2[[#This Row],[STEP25]]</f>
        <v>7406</v>
      </c>
      <c r="AZ8" s="10">
        <f>Sug0.2[[#This Row],[STEP26]]</f>
        <v>7316</v>
      </c>
      <c r="BA8" s="10">
        <f>Sug0.2[[#This Row],[STEP27]]</f>
        <v>7229</v>
      </c>
      <c r="BB8" s="10">
        <f>Sug0.5[[#This Row],[STEP2]]</f>
        <v>8145</v>
      </c>
      <c r="BC8" s="10">
        <f>Sug0.5[[#This Row],[STEP3]]</f>
        <v>8110</v>
      </c>
      <c r="BD8" s="10">
        <f>Sug0.5[[#This Row],[STEP4]]</f>
        <v>8070</v>
      </c>
      <c r="BE8" s="10">
        <f>Sug0.5[[#This Row],[STEP5]]</f>
        <v>8041</v>
      </c>
      <c r="BF8" s="10">
        <f>Sug0.5[[#This Row],[STEP6]]</f>
        <v>8016</v>
      </c>
      <c r="BG8" s="10">
        <f>Sug0.5[[#This Row],[STEP7]]</f>
        <v>8039</v>
      </c>
      <c r="BH8" s="10">
        <f>Sug0.5[[#This Row],[STEP8]]</f>
        <v>8042</v>
      </c>
      <c r="BI8" s="10">
        <f>Sug0.5[[#This Row],[STEP9]]</f>
        <v>8021</v>
      </c>
      <c r="BJ8" s="10">
        <f>Sug0.5[[#This Row],[STEP10]]</f>
        <v>7967</v>
      </c>
      <c r="BK8" s="10">
        <f>Sug0.5[[#This Row],[STEP11]]</f>
        <v>7943</v>
      </c>
      <c r="BL8" s="10">
        <f>Sug0.5[[#This Row],[STEP12]]</f>
        <v>7885</v>
      </c>
      <c r="BM8" s="10">
        <f>Sug0.5[[#This Row],[STEP13]]</f>
        <v>7837</v>
      </c>
      <c r="BN8" s="10">
        <f>Sug0.5[[#This Row],[STEP14]]</f>
        <v>7812</v>
      </c>
      <c r="BO8" s="10">
        <f>Sug0.5[[#This Row],[STEP15]]</f>
        <v>7795</v>
      </c>
      <c r="BP8" s="10">
        <f>Sug0.5[[#This Row],[STEP16]]</f>
        <v>7721</v>
      </c>
      <c r="BQ8" s="10">
        <f>Sug0.5[[#This Row],[STEP17]]</f>
        <v>7725</v>
      </c>
      <c r="BR8" s="10">
        <f>Sug0.5[[#This Row],[STEP18]]</f>
        <v>7689</v>
      </c>
      <c r="BS8" s="10">
        <f>Sug0.5[[#This Row],[STEP19]]</f>
        <v>7698</v>
      </c>
      <c r="BT8" s="10">
        <f>Sug0.5[[#This Row],[STEP20]]</f>
        <v>7685</v>
      </c>
      <c r="BU8" s="10">
        <f>Sug0.5[[#This Row],[STEP21]]</f>
        <v>7622</v>
      </c>
      <c r="BV8" s="10">
        <f>Sug0.5[[#This Row],[STEP22]]</f>
        <v>7577</v>
      </c>
      <c r="BW8" s="10">
        <f>Sug0.5[[#This Row],[STEP23]]</f>
        <v>7533</v>
      </c>
      <c r="BX8" s="10">
        <f>Sug0.5[[#This Row],[STEP24]]</f>
        <v>7459</v>
      </c>
      <c r="BY8" s="10">
        <f>Sug0.5[[#This Row],[STEP25]]</f>
        <v>7430</v>
      </c>
      <c r="BZ8" s="10">
        <f>Sug0.5[[#This Row],[STEP26]]</f>
        <v>7342</v>
      </c>
      <c r="CA8" s="10">
        <f>Sug0.5[[#This Row],[STEP27]]</f>
        <v>7269</v>
      </c>
      <c r="CB8" s="10">
        <f>Reg[[#This Row],[NASP2]]</f>
        <v>841</v>
      </c>
      <c r="CC8" s="10">
        <f>Reg[[#This Row],[NASP3]]</f>
        <v>1149</v>
      </c>
      <c r="CD8" s="10">
        <f>Reg[[#This Row],[NASP4]]</f>
        <v>1471</v>
      </c>
      <c r="CE8" s="10">
        <f>Reg[[#This Row],[NASP5]]</f>
        <v>1748</v>
      </c>
      <c r="CF8" s="10">
        <f>Reg[[#This Row],[NASP6]]</f>
        <v>2033</v>
      </c>
      <c r="CG8" s="10">
        <f>Reg[[#This Row],[NASP7]]</f>
        <v>2270</v>
      </c>
      <c r="CH8" s="10">
        <f>Reg[[#This Row],[NASP8]]</f>
        <v>2539</v>
      </c>
      <c r="CI8" s="10">
        <f>Reg[[#This Row],[NASP9]]</f>
        <v>2761</v>
      </c>
      <c r="CJ8" s="10">
        <f>Reg[[#This Row],[NASP10]]</f>
        <v>2971</v>
      </c>
      <c r="CK8" s="10">
        <f>Reg[[#This Row],[NASP11]]</f>
        <v>3140</v>
      </c>
      <c r="CL8" s="10">
        <f>Reg[[#This Row],[NASP12]]</f>
        <v>3350</v>
      </c>
      <c r="CM8" s="10">
        <f>Reg[[#This Row],[NASP13]]</f>
        <v>3543</v>
      </c>
      <c r="CN8" s="10">
        <f>Reg[[#This Row],[NASP14]]</f>
        <v>3683</v>
      </c>
      <c r="CO8" s="10">
        <f>Reg[[#This Row],[NASP15]]</f>
        <v>3780</v>
      </c>
      <c r="CP8" s="10">
        <f>Reg[[#This Row],[NASP16]]</f>
        <v>3901</v>
      </c>
      <c r="CQ8" s="10">
        <f>Reg[[#This Row],[NASP17]]</f>
        <v>4005</v>
      </c>
      <c r="CR8" s="10">
        <f>Reg[[#This Row],[NASP18]]</f>
        <v>4127</v>
      </c>
      <c r="CS8" s="10">
        <f>Reg[[#This Row],[NASP19]]</f>
        <v>4159</v>
      </c>
      <c r="CT8" s="10">
        <f>Reg[[#This Row],[NASP20]]</f>
        <v>4246</v>
      </c>
      <c r="CU8" s="10">
        <f>Reg[[#This Row],[NASP21]]</f>
        <v>4303</v>
      </c>
      <c r="CV8" s="10">
        <f>Reg[[#This Row],[NASP22]]</f>
        <v>4366</v>
      </c>
      <c r="CW8" s="10">
        <f>Reg[[#This Row],[NASP23]]</f>
        <v>4385</v>
      </c>
      <c r="CX8" s="10">
        <f>Reg[[#This Row],[NASP24]]</f>
        <v>4397</v>
      </c>
      <c r="CY8" s="10">
        <f>Reg[[#This Row],[NASP25]]</f>
        <v>4447</v>
      </c>
      <c r="CZ8" s="10">
        <f>Reg[[#This Row],[NASP26]]</f>
        <v>4517</v>
      </c>
      <c r="DA8" s="10">
        <f>Reg[[#This Row],[NASP27]]</f>
        <v>4490</v>
      </c>
      <c r="DB8" s="10">
        <f>Sug0.2[[#This Row],[NASP2]]</f>
        <v>841</v>
      </c>
      <c r="DC8" s="10">
        <f>Sug0.2[[#This Row],[NASP3]]</f>
        <v>1133</v>
      </c>
      <c r="DD8" s="10">
        <f>Sug0.2[[#This Row],[NASP4]]</f>
        <v>1439</v>
      </c>
      <c r="DE8" s="10">
        <f>Sug0.2[[#This Row],[NASP5]]</f>
        <v>1698</v>
      </c>
      <c r="DF8" s="10">
        <f>Sug0.2[[#This Row],[NASP6]]</f>
        <v>1958</v>
      </c>
      <c r="DG8" s="10">
        <f>Sug0.2[[#This Row],[NASP7]]</f>
        <v>2170</v>
      </c>
      <c r="DH8" s="10">
        <f>Sug0.2[[#This Row],[NASP8]]</f>
        <v>2421</v>
      </c>
      <c r="DI8" s="10">
        <f>Sug0.2[[#This Row],[NASP9]]</f>
        <v>2618</v>
      </c>
      <c r="DJ8" s="10">
        <f>Sug0.2[[#This Row],[NASP10]]</f>
        <v>2802</v>
      </c>
      <c r="DK8" s="10">
        <f>Sug0.2[[#This Row],[NASP11]]</f>
        <v>2941</v>
      </c>
      <c r="DL8" s="10">
        <f>Sug0.2[[#This Row],[NASP12]]</f>
        <v>3129</v>
      </c>
      <c r="DM8" s="10">
        <f>Sug0.2[[#This Row],[NASP13]]</f>
        <v>3322</v>
      </c>
      <c r="DN8" s="10">
        <f>Sug0.2[[#This Row],[NASP14]]</f>
        <v>3442</v>
      </c>
      <c r="DO8" s="10">
        <f>Sug0.2[[#This Row],[NASP15]]</f>
        <v>3544</v>
      </c>
      <c r="DP8" s="10">
        <f>Sug0.2[[#This Row],[NASP16]]</f>
        <v>3648</v>
      </c>
      <c r="DQ8" s="10">
        <f>Sug0.2[[#This Row],[NASP17]]</f>
        <v>3736</v>
      </c>
      <c r="DR8" s="10">
        <f>Sug0.2[[#This Row],[NASP18]]</f>
        <v>3856</v>
      </c>
      <c r="DS8" s="10">
        <f>Sug0.2[[#This Row],[NASP19]]</f>
        <v>3908</v>
      </c>
      <c r="DT8" s="10">
        <f>Sug0.2[[#This Row],[NASP20]]</f>
        <v>3987</v>
      </c>
      <c r="DU8" s="10">
        <f>Sug0.2[[#This Row],[NASP21]]</f>
        <v>4056</v>
      </c>
      <c r="DV8" s="10">
        <f>Sug0.2[[#This Row],[NASP22]]</f>
        <v>4109</v>
      </c>
      <c r="DW8" s="10">
        <f>Sug0.2[[#This Row],[NASP23]]</f>
        <v>4133</v>
      </c>
      <c r="DX8" s="10">
        <f>Sug0.2[[#This Row],[NASP24]]</f>
        <v>4147</v>
      </c>
      <c r="DY8" s="10">
        <f>Sug0.2[[#This Row],[NASP25]]</f>
        <v>4203</v>
      </c>
      <c r="DZ8" s="10">
        <f>Sug0.2[[#This Row],[NASP26]]</f>
        <v>4271</v>
      </c>
      <c r="EA8" s="10">
        <f>Sug0.2[[#This Row],[NASP27]]</f>
        <v>4239</v>
      </c>
      <c r="EB8">
        <f>Sug0.5[[#This Row],[NASP2]]</f>
        <v>841</v>
      </c>
      <c r="EC8">
        <f>Sug0.5[[#This Row],[NASP3]]</f>
        <v>1088</v>
      </c>
      <c r="ED8">
        <f>Sug0.5[[#This Row],[NASP4]]</f>
        <v>1331</v>
      </c>
      <c r="EE8">
        <f>Sug0.5[[#This Row],[NASP5]]</f>
        <v>1554</v>
      </c>
      <c r="EF8">
        <f>Sug0.5[[#This Row],[NASP6]]</f>
        <v>1773</v>
      </c>
      <c r="EG8">
        <f>Sug0.5[[#This Row],[NASP7]]</f>
        <v>1934</v>
      </c>
      <c r="EH8">
        <f>Sug0.5[[#This Row],[NASP8]]</f>
        <v>2120</v>
      </c>
      <c r="EI8">
        <f>Sug0.5[[#This Row],[NASP9]]</f>
        <v>2267</v>
      </c>
      <c r="EJ8">
        <f>Sug0.5[[#This Row],[NASP10]]</f>
        <v>2417</v>
      </c>
      <c r="EK8">
        <f>Sug0.5[[#This Row],[NASP11]]</f>
        <v>2532</v>
      </c>
      <c r="EL8">
        <f>Sug0.5[[#This Row],[NASP12]]</f>
        <v>2682</v>
      </c>
      <c r="EM8">
        <f>Sug0.5[[#This Row],[NASP13]]</f>
        <v>2860</v>
      </c>
      <c r="EN8">
        <f>Sug0.5[[#This Row],[NASP14]]</f>
        <v>2951</v>
      </c>
      <c r="EO8">
        <f>Sug0.5[[#This Row],[NASP15]]</f>
        <v>3054</v>
      </c>
      <c r="EP8">
        <f>Sug0.5[[#This Row],[NASP16]]</f>
        <v>3159</v>
      </c>
      <c r="EQ8">
        <f>Sug0.5[[#This Row],[NASP17]]</f>
        <v>3240</v>
      </c>
      <c r="ER8">
        <f>Sug0.5[[#This Row],[NASP18]]</f>
        <v>3334</v>
      </c>
      <c r="ES8">
        <f>Sug0.5[[#This Row],[NASP19]]</f>
        <v>3374</v>
      </c>
      <c r="ET8">
        <f>Sug0.5[[#This Row],[NASP20]]</f>
        <v>3417</v>
      </c>
      <c r="EU8">
        <f>Sug0.5[[#This Row],[NASP21]]</f>
        <v>3479</v>
      </c>
      <c r="EV8">
        <f>Sug0.5[[#This Row],[NASP22]]</f>
        <v>3522</v>
      </c>
      <c r="EW8">
        <f>Sug0.5[[#This Row],[NASP23]]</f>
        <v>3543</v>
      </c>
      <c r="EX8">
        <f>Sug0.5[[#This Row],[NASP24]]</f>
        <v>3569</v>
      </c>
      <c r="EY8">
        <f>Sug0.5[[#This Row],[NASP25]]</f>
        <v>3633</v>
      </c>
      <c r="EZ8">
        <f>Sug0.5[[#This Row],[NASP26]]</f>
        <v>3696</v>
      </c>
      <c r="FA8">
        <f>Sug0.5[[#This Row],[NASP27]]</f>
        <v>3679</v>
      </c>
      <c r="FB8">
        <f>Reg[[#This Row],[CIRP2]]</f>
        <v>82</v>
      </c>
      <c r="FC8">
        <f>Reg[[#This Row],[CIRP3]]</f>
        <v>96</v>
      </c>
      <c r="FD8">
        <f>Reg[[#This Row],[CIRP4]]</f>
        <v>122</v>
      </c>
      <c r="FE8">
        <f>Reg[[#This Row],[CIRP5]]</f>
        <v>149</v>
      </c>
      <c r="FF8">
        <f>Reg[[#This Row],[CIRP6]]</f>
        <v>178</v>
      </c>
      <c r="FG8">
        <f>Reg[[#This Row],[CIRP7]]</f>
        <v>213</v>
      </c>
      <c r="FH8">
        <f>Reg[[#This Row],[CIRP8]]</f>
        <v>237</v>
      </c>
      <c r="FI8">
        <f>Reg[[#This Row],[CIRP9]]</f>
        <v>263</v>
      </c>
      <c r="FJ8">
        <f>Reg[[#This Row],[CIRP10]]</f>
        <v>317</v>
      </c>
      <c r="FK8">
        <f>Reg[[#This Row],[CIRP11]]</f>
        <v>357</v>
      </c>
      <c r="FL8">
        <f>Reg[[#This Row],[CIRP12]]</f>
        <v>390</v>
      </c>
      <c r="FM8">
        <f>Reg[[#This Row],[CIRP13]]</f>
        <v>408</v>
      </c>
      <c r="FN8">
        <f>Reg[[#This Row],[CIRP14]]</f>
        <v>458</v>
      </c>
      <c r="FO8">
        <f>Reg[[#This Row],[CIRP15]]</f>
        <v>499</v>
      </c>
      <c r="FP8">
        <f>Reg[[#This Row],[CIRP16]]</f>
        <v>543</v>
      </c>
      <c r="FQ8">
        <f>Reg[[#This Row],[CIRP17]]</f>
        <v>558</v>
      </c>
      <c r="FR8">
        <f>Reg[[#This Row],[CIRP18]]</f>
        <v>562</v>
      </c>
      <c r="FS8">
        <f>Reg[[#This Row],[CIRP19]]</f>
        <v>583</v>
      </c>
      <c r="FT8">
        <f>Reg[[#This Row],[CIRP20]]</f>
        <v>603</v>
      </c>
      <c r="FU8">
        <f>Reg[[#This Row],[CIRP21]]</f>
        <v>627</v>
      </c>
      <c r="FV8">
        <f>Reg[[#This Row],[CIRP22]]</f>
        <v>662</v>
      </c>
      <c r="FW8">
        <f>Reg[[#This Row],[CIRP23]]</f>
        <v>685</v>
      </c>
      <c r="FX8">
        <f>Reg[[#This Row],[CIRP24]]</f>
        <v>702</v>
      </c>
      <c r="FY8">
        <f>Reg[[#This Row],[CIRP25]]</f>
        <v>713</v>
      </c>
      <c r="FZ8">
        <f>Reg[[#This Row],[CIRP26]]</f>
        <v>720</v>
      </c>
      <c r="GA8">
        <f>Reg[[#This Row],[CIRP27]]</f>
        <v>753</v>
      </c>
      <c r="GB8">
        <f>Sug0.2[[#This Row],[CIRP2]]</f>
        <v>82</v>
      </c>
      <c r="GC8">
        <f>Sug0.2[[#This Row],[CIRP3]]</f>
        <v>95</v>
      </c>
      <c r="GD8">
        <f>Sug0.2[[#This Row],[CIRP4]]</f>
        <v>115</v>
      </c>
      <c r="GE8">
        <f>Sug0.2[[#This Row],[CIRP5]]</f>
        <v>136</v>
      </c>
      <c r="GF8">
        <f>Sug0.2[[#This Row],[CIRP6]]</f>
        <v>163</v>
      </c>
      <c r="GG8">
        <f>Sug0.2[[#This Row],[CIRP7]]</f>
        <v>192</v>
      </c>
      <c r="GH8">
        <f>Sug0.2[[#This Row],[CIRP8]]</f>
        <v>212</v>
      </c>
      <c r="GI8">
        <f>Sug0.2[[#This Row],[CIRP9]]</f>
        <v>237</v>
      </c>
      <c r="GJ8">
        <f>Sug0.2[[#This Row],[CIRP10]]</f>
        <v>288</v>
      </c>
      <c r="GK8">
        <f>Sug0.2[[#This Row],[CIRP11]]</f>
        <v>326</v>
      </c>
      <c r="GL8">
        <f>Sug0.2[[#This Row],[CIRP12]]</f>
        <v>351</v>
      </c>
      <c r="GM8">
        <f>Sug0.2[[#This Row],[CIRP13]]</f>
        <v>365</v>
      </c>
      <c r="GN8">
        <f>Sug0.2[[#This Row],[CIRP14]]</f>
        <v>410</v>
      </c>
      <c r="GO8">
        <f>Sug0.2[[#This Row],[CIRP15]]</f>
        <v>440</v>
      </c>
      <c r="GP8">
        <f>Sug0.2[[#This Row],[CIRP16]]</f>
        <v>488</v>
      </c>
      <c r="GQ8">
        <f>Sug0.2[[#This Row],[CIRP17]]</f>
        <v>500</v>
      </c>
      <c r="GR8">
        <f>Sug0.2[[#This Row],[CIRP18]]</f>
        <v>496</v>
      </c>
      <c r="GS8">
        <f>Sug0.2[[#This Row],[CIRP19]]</f>
        <v>510</v>
      </c>
      <c r="GT8">
        <f>Sug0.2[[#This Row],[CIRP20]]</f>
        <v>531</v>
      </c>
      <c r="GU8">
        <f>Sug0.2[[#This Row],[CIRP21]]</f>
        <v>553</v>
      </c>
      <c r="GV8">
        <f>Sug0.2[[#This Row],[CIRP22]]</f>
        <v>581</v>
      </c>
      <c r="GW8">
        <f>Sug0.2[[#This Row],[CIRP23]]</f>
        <v>606</v>
      </c>
      <c r="GX8">
        <f>Sug0.2[[#This Row],[CIRP24]]</f>
        <v>616</v>
      </c>
      <c r="GY8">
        <f>Sug0.2[[#This Row],[CIRP25]]</f>
        <v>622</v>
      </c>
      <c r="GZ8">
        <f>Sug0.2[[#This Row],[CIRP26]]</f>
        <v>625</v>
      </c>
      <c r="HA8">
        <f>Sug0.2[[#This Row],[CIRP27]]</f>
        <v>663</v>
      </c>
      <c r="HB8">
        <f>Sug0.5[[#This Row],[CIRP2]]</f>
        <v>82</v>
      </c>
      <c r="HC8">
        <f>Sug0.5[[#This Row],[CIRP3]]</f>
        <v>93</v>
      </c>
      <c r="HD8">
        <f>Sug0.5[[#This Row],[CIRP4]]</f>
        <v>110</v>
      </c>
      <c r="HE8">
        <f>Sug0.5[[#This Row],[CIRP5]]</f>
        <v>121</v>
      </c>
      <c r="HF8">
        <f>Sug0.5[[#This Row],[CIRP6]]</f>
        <v>138</v>
      </c>
      <c r="HG8">
        <f>Sug0.5[[#This Row],[CIRP7]]</f>
        <v>155</v>
      </c>
      <c r="HH8">
        <f>Sug0.5[[#This Row],[CIRP8]]</f>
        <v>172</v>
      </c>
      <c r="HI8">
        <f>Sug0.5[[#This Row],[CIRP9]]</f>
        <v>189</v>
      </c>
      <c r="HJ8">
        <f>Sug0.5[[#This Row],[CIRP10]]</f>
        <v>222</v>
      </c>
      <c r="HK8">
        <f>Sug0.5[[#This Row],[CIRP11]]</f>
        <v>241</v>
      </c>
      <c r="HL8">
        <f>Sug0.5[[#This Row],[CIRP12]]</f>
        <v>261</v>
      </c>
      <c r="HM8">
        <f>Sug0.5[[#This Row],[CIRP13]]</f>
        <v>272</v>
      </c>
      <c r="HN8">
        <f>Sug0.5[[#This Row],[CIRP14]]</f>
        <v>307</v>
      </c>
      <c r="HO8">
        <f>Sug0.5[[#This Row],[CIRP15]]</f>
        <v>321</v>
      </c>
      <c r="HP8">
        <f>Sug0.5[[#This Row],[CIRP16]]</f>
        <v>358</v>
      </c>
      <c r="HQ8">
        <f>Sug0.5[[#This Row],[CIRP17]]</f>
        <v>366</v>
      </c>
      <c r="HR8">
        <f>Sug0.5[[#This Row],[CIRP18]]</f>
        <v>363</v>
      </c>
      <c r="HS8">
        <f>Sug0.5[[#This Row],[CIRP19]]</f>
        <v>375</v>
      </c>
      <c r="HT8">
        <f>Sug0.5[[#This Row],[CIRP20]]</f>
        <v>388</v>
      </c>
      <c r="HU8">
        <f>Sug0.5[[#This Row],[CIRP21]]</f>
        <v>414</v>
      </c>
      <c r="HV8">
        <f>Sug0.5[[#This Row],[CIRP22]]</f>
        <v>430</v>
      </c>
      <c r="HW8">
        <f>Sug0.5[[#This Row],[CIRP23]]</f>
        <v>443</v>
      </c>
      <c r="HX8">
        <f>Sug0.5[[#This Row],[CIRP24]]</f>
        <v>446</v>
      </c>
      <c r="HY8">
        <f>Sug0.5[[#This Row],[CIRP25]]</f>
        <v>440</v>
      </c>
      <c r="HZ8">
        <f>Sug0.5[[#This Row],[CIRP26]]</f>
        <v>441</v>
      </c>
      <c r="IA8">
        <f>Sug0.5[[#This Row],[CIRP27]]</f>
        <v>474</v>
      </c>
      <c r="IB8">
        <f>Reg[[#This Row],[HCCP2]]</f>
        <v>8</v>
      </c>
      <c r="IC8">
        <f>Reg[[#This Row],[HCCP3]]</f>
        <v>7</v>
      </c>
      <c r="ID8">
        <f>Reg[[#This Row],[HCCP4]]</f>
        <v>6</v>
      </c>
      <c r="IE8">
        <f>Reg[[#This Row],[HCCP5]]</f>
        <v>3</v>
      </c>
      <c r="IF8">
        <f>Reg[[#This Row],[HCCP6]]</f>
        <v>4</v>
      </c>
      <c r="IG8">
        <f>Reg[[#This Row],[HCCP7]]</f>
        <v>7</v>
      </c>
      <c r="IH8">
        <f>Reg[[#This Row],[HCCP8]]</f>
        <v>7</v>
      </c>
      <c r="II8">
        <f>Reg[[#This Row],[HCCP9]]</f>
        <v>9</v>
      </c>
      <c r="IJ8">
        <f>Reg[[#This Row],[HCCP10]]</f>
        <v>12</v>
      </c>
      <c r="IK8">
        <f>Reg[[#This Row],[HCCP11]]</f>
        <v>19</v>
      </c>
      <c r="IL8">
        <f>Reg[[#This Row],[HCCP12]]</f>
        <v>22</v>
      </c>
      <c r="IM8">
        <f>Reg[[#This Row],[HCCP13]]</f>
        <v>18</v>
      </c>
      <c r="IN8">
        <f>Reg[[#This Row],[HCCP14]]</f>
        <v>15</v>
      </c>
      <c r="IO8">
        <f>Reg[[#This Row],[HCCP15]]</f>
        <v>26</v>
      </c>
      <c r="IP8">
        <f>Reg[[#This Row],[HCCP16]]</f>
        <v>19</v>
      </c>
      <c r="IQ8">
        <f>Reg[[#This Row],[HCCP17]]</f>
        <v>28</v>
      </c>
      <c r="IR8">
        <f>Reg[[#This Row],[HCCP18]]</f>
        <v>25</v>
      </c>
      <c r="IS8">
        <f>Reg[[#This Row],[HCCP19]]</f>
        <v>19</v>
      </c>
      <c r="IT8">
        <f>Reg[[#This Row],[HCCP20]]</f>
        <v>29</v>
      </c>
      <c r="IU8">
        <f>Reg[[#This Row],[HCCP21]]</f>
        <v>30</v>
      </c>
      <c r="IV8">
        <f>Reg[[#This Row],[HCCP22]]</f>
        <v>14</v>
      </c>
      <c r="IW8">
        <f>Reg[[#This Row],[HCCP23]]</f>
        <v>24</v>
      </c>
      <c r="IX8">
        <f>Reg[[#This Row],[HCCP24]]</f>
        <v>31</v>
      </c>
      <c r="IY8">
        <f>Reg[[#This Row],[HCCP25]]</f>
        <v>25</v>
      </c>
      <c r="IZ8">
        <f>Reg[[#This Row],[HCCP26]]</f>
        <v>28</v>
      </c>
      <c r="JA8">
        <f>Reg[[#This Row],[HCCP27]]</f>
        <v>32</v>
      </c>
      <c r="JB8">
        <f>Sug0.2[[#This Row],[HCCP2]]</f>
        <v>8</v>
      </c>
      <c r="JC8">
        <f>Sug0.2[[#This Row],[HCCP3]]</f>
        <v>7</v>
      </c>
      <c r="JD8">
        <f>Sug0.2[[#This Row],[HCCP4]]</f>
        <v>6</v>
      </c>
      <c r="JE8">
        <f>Sug0.2[[#This Row],[HCCP5]]</f>
        <v>2</v>
      </c>
      <c r="JF8">
        <f>Sug0.2[[#This Row],[HCCP6]]</f>
        <v>4</v>
      </c>
      <c r="JG8">
        <f>Sug0.2[[#This Row],[HCCP7]]</f>
        <v>6</v>
      </c>
      <c r="JH8">
        <f>Sug0.2[[#This Row],[HCCP8]]</f>
        <v>5</v>
      </c>
      <c r="JI8">
        <f>Sug0.2[[#This Row],[HCCP9]]</f>
        <v>5</v>
      </c>
      <c r="JJ8">
        <f>Sug0.2[[#This Row],[HCCP10]]</f>
        <v>11</v>
      </c>
      <c r="JK8">
        <f>Sug0.2[[#This Row],[HCCP11]]</f>
        <v>17</v>
      </c>
      <c r="JL8">
        <f>Sug0.2[[#This Row],[HCCP12]]</f>
        <v>20</v>
      </c>
      <c r="JM8">
        <f>Sug0.2[[#This Row],[HCCP13]]</f>
        <v>16</v>
      </c>
      <c r="JN8">
        <f>Sug0.2[[#This Row],[HCCP14]]</f>
        <v>14</v>
      </c>
      <c r="JO8">
        <f>Sug0.2[[#This Row],[HCCP15]]</f>
        <v>22</v>
      </c>
      <c r="JP8">
        <f>Sug0.2[[#This Row],[HCCP16]]</f>
        <v>16</v>
      </c>
      <c r="JQ8">
        <f>Sug0.2[[#This Row],[HCCP17]]</f>
        <v>26</v>
      </c>
      <c r="JR8">
        <f>Sug0.2[[#This Row],[HCCP18]]</f>
        <v>23</v>
      </c>
      <c r="JS8">
        <f>Sug0.2[[#This Row],[HCCP19]]</f>
        <v>14</v>
      </c>
      <c r="JT8">
        <f>Sug0.2[[#This Row],[HCCP20]]</f>
        <v>24</v>
      </c>
      <c r="JU8">
        <f>Sug0.2[[#This Row],[HCCP21]]</f>
        <v>27</v>
      </c>
      <c r="JV8">
        <f>Sug0.2[[#This Row],[HCCP22]]</f>
        <v>12</v>
      </c>
      <c r="JW8">
        <f>Sug0.2[[#This Row],[HCCP23]]</f>
        <v>20</v>
      </c>
      <c r="JX8">
        <f>Sug0.2[[#This Row],[HCCP24]]</f>
        <v>28</v>
      </c>
      <c r="JY8">
        <f>Sug0.2[[#This Row],[HCCP25]]</f>
        <v>21</v>
      </c>
      <c r="JZ8">
        <f>Sug0.2[[#This Row],[HCCP26]]</f>
        <v>22</v>
      </c>
      <c r="KA8">
        <f>Sug0.2[[#This Row],[HCCP27]]</f>
        <v>23</v>
      </c>
      <c r="KB8">
        <f>Sug0.5[[#This Row],[HCCP2]]</f>
        <v>8</v>
      </c>
      <c r="KC8">
        <f>Sug0.5[[#This Row],[HCCP3]]</f>
        <v>7</v>
      </c>
      <c r="KD8">
        <f>Sug0.5[[#This Row],[HCCP4]]</f>
        <v>6</v>
      </c>
      <c r="KE8">
        <f>Sug0.5[[#This Row],[HCCP5]]</f>
        <v>2</v>
      </c>
      <c r="KF8">
        <f>Sug0.5[[#This Row],[HCCP6]]</f>
        <v>3</v>
      </c>
      <c r="KG8">
        <f>Sug0.5[[#This Row],[HCCP7]]</f>
        <v>6</v>
      </c>
      <c r="KH8">
        <f>Sug0.5[[#This Row],[HCCP8]]</f>
        <v>4</v>
      </c>
      <c r="KI8">
        <f>Sug0.5[[#This Row],[HCCP9]]</f>
        <v>5</v>
      </c>
      <c r="KJ8">
        <f>Sug0.5[[#This Row],[HCCP10]]</f>
        <v>11</v>
      </c>
      <c r="KK8">
        <f>Sug0.5[[#This Row],[HCCP11]]</f>
        <v>16</v>
      </c>
      <c r="KL8">
        <f>Sug0.5[[#This Row],[HCCP12]]</f>
        <v>18</v>
      </c>
      <c r="KM8">
        <f>Sug0.5[[#This Row],[HCCP13]]</f>
        <v>12</v>
      </c>
      <c r="KN8">
        <f>Sug0.5[[#This Row],[HCCP14]]</f>
        <v>10</v>
      </c>
      <c r="KO8">
        <f>Sug0.5[[#This Row],[HCCP15]]</f>
        <v>16</v>
      </c>
      <c r="KP8">
        <f>Sug0.5[[#This Row],[HCCP16]]</f>
        <v>13</v>
      </c>
      <c r="KQ8">
        <f>Sug0.5[[#This Row],[HCCP17]]</f>
        <v>19</v>
      </c>
      <c r="KR8">
        <f>Sug0.5[[#This Row],[HCCP18]]</f>
        <v>19</v>
      </c>
      <c r="KS8">
        <f>Sug0.5[[#This Row],[HCCP19]]</f>
        <v>8</v>
      </c>
      <c r="KT8">
        <f>Sug0.5[[#This Row],[HCCP20]]</f>
        <v>20</v>
      </c>
      <c r="KU8">
        <f>Sug0.5[[#This Row],[HCCP21]]</f>
        <v>19</v>
      </c>
      <c r="KV8">
        <f>Sug0.5[[#This Row],[HCCP22]]</f>
        <v>8</v>
      </c>
      <c r="KW8">
        <f>Sug0.5[[#This Row],[HCCP23]]</f>
        <v>15</v>
      </c>
      <c r="KX8">
        <f>Sug0.5[[#This Row],[HCCP24]]</f>
        <v>21</v>
      </c>
      <c r="KY8">
        <f>Sug0.5[[#This Row],[HCCP25]]</f>
        <v>16</v>
      </c>
      <c r="KZ8">
        <f>Sug0.5[[#This Row],[HCCP26]]</f>
        <v>18</v>
      </c>
      <c r="LA8">
        <f>Sug0.5[[#This Row],[HCCP27]]</f>
        <v>15</v>
      </c>
      <c r="LB8">
        <f>Reg[[#This Row],[CHDP2]]</f>
        <v>1492</v>
      </c>
      <c r="LC8">
        <f>Reg[[#This Row],[CHDP3]]</f>
        <v>1578</v>
      </c>
      <c r="LD8">
        <f>Reg[[#This Row],[CHDP4]]</f>
        <v>1657</v>
      </c>
      <c r="LE8">
        <f>Reg[[#This Row],[CHDP5]]</f>
        <v>1695</v>
      </c>
      <c r="LF8">
        <f>Reg[[#This Row],[CHDP6]]</f>
        <v>1744</v>
      </c>
      <c r="LG8">
        <f>Reg[[#This Row],[CHDP7]]</f>
        <v>1799</v>
      </c>
      <c r="LH8">
        <f>Reg[[#This Row],[CHDP8]]</f>
        <v>1867</v>
      </c>
      <c r="LI8">
        <f>Reg[[#This Row],[CHDP9]]</f>
        <v>1910</v>
      </c>
      <c r="LJ8">
        <f>Reg[[#This Row],[CHDP10]]</f>
        <v>1946</v>
      </c>
      <c r="LK8">
        <f>Reg[[#This Row],[CHDP11]]</f>
        <v>1971</v>
      </c>
      <c r="LL8">
        <f>Reg[[#This Row],[CHDP12]]</f>
        <v>2021</v>
      </c>
      <c r="LM8">
        <f>Reg[[#This Row],[CHDP13]]</f>
        <v>2046</v>
      </c>
      <c r="LN8">
        <f>Reg[[#This Row],[CHDP14]]</f>
        <v>2082</v>
      </c>
      <c r="LO8">
        <f>Reg[[#This Row],[CHDP15]]</f>
        <v>2126</v>
      </c>
      <c r="LP8">
        <f>Reg[[#This Row],[CHDP16]]</f>
        <v>2120</v>
      </c>
      <c r="LQ8">
        <f>Reg[[#This Row],[CHDP17]]</f>
        <v>2148</v>
      </c>
      <c r="LR8">
        <f>Reg[[#This Row],[CHDP18]]</f>
        <v>2201</v>
      </c>
      <c r="LS8">
        <f>Reg[[#This Row],[CHDP19]]</f>
        <v>2180</v>
      </c>
      <c r="LT8">
        <f>Reg[[#This Row],[CHDP20]]</f>
        <v>2198</v>
      </c>
      <c r="LU8">
        <f>Reg[[#This Row],[CHDP21]]</f>
        <v>2195</v>
      </c>
      <c r="LV8">
        <f>Reg[[#This Row],[CHDP22]]</f>
        <v>2198</v>
      </c>
      <c r="LW8">
        <f>Reg[[#This Row],[CHDP23]]</f>
        <v>2196</v>
      </c>
      <c r="LX8">
        <f>Reg[[#This Row],[CHDP24]]</f>
        <v>2164</v>
      </c>
      <c r="LY8">
        <f>Reg[[#This Row],[CHDP25]]</f>
        <v>2158</v>
      </c>
      <c r="LZ8">
        <f>Reg[[#This Row],[CHDP26]]</f>
        <v>2144</v>
      </c>
      <c r="MA8">
        <f>Reg[[#This Row],[CHDP27]]</f>
        <v>2130</v>
      </c>
      <c r="MB8">
        <f>Sug0.2[[#This Row],[CHDP2]]</f>
        <v>1492</v>
      </c>
      <c r="MC8">
        <f>Sug0.2[[#This Row],[CHDP3]]</f>
        <v>1578</v>
      </c>
      <c r="MD8">
        <f>Sug0.2[[#This Row],[CHDP4]]</f>
        <v>1657</v>
      </c>
      <c r="ME8">
        <f>Sug0.2[[#This Row],[CHDP5]]</f>
        <v>1693</v>
      </c>
      <c r="MF8">
        <f>Sug0.2[[#This Row],[CHDP6]]</f>
        <v>1739</v>
      </c>
      <c r="MG8">
        <f>Sug0.2[[#This Row],[CHDP7]]</f>
        <v>1792</v>
      </c>
      <c r="MH8">
        <f>Sug0.2[[#This Row],[CHDP8]]</f>
        <v>1862</v>
      </c>
      <c r="MI8">
        <f>Sug0.2[[#This Row],[CHDP9]]</f>
        <v>1900</v>
      </c>
      <c r="MJ8">
        <f>Sug0.2[[#This Row],[CHDP10]]</f>
        <v>1936</v>
      </c>
      <c r="MK8">
        <f>Sug0.2[[#This Row],[CHDP11]]</f>
        <v>1954</v>
      </c>
      <c r="ML8">
        <f>Sug0.2[[#This Row],[CHDP12]]</f>
        <v>2003</v>
      </c>
      <c r="MM8">
        <f>Sug0.2[[#This Row],[CHDP13]]</f>
        <v>2025</v>
      </c>
      <c r="MN8">
        <f>Sug0.2[[#This Row],[CHDP14]]</f>
        <v>2057</v>
      </c>
      <c r="MO8">
        <f>Sug0.2[[#This Row],[CHDP15]]</f>
        <v>2096</v>
      </c>
      <c r="MP8">
        <f>Sug0.2[[#This Row],[CHDP16]]</f>
        <v>2086</v>
      </c>
      <c r="MQ8">
        <f>Sug0.2[[#This Row],[CHDP17]]</f>
        <v>2112</v>
      </c>
      <c r="MR8">
        <f>Sug0.2[[#This Row],[CHDP18]]</f>
        <v>2164</v>
      </c>
      <c r="MS8">
        <f>Sug0.2[[#This Row],[CHDP19]]</f>
        <v>2143</v>
      </c>
      <c r="MT8">
        <f>Sug0.2[[#This Row],[CHDP20]]</f>
        <v>2165</v>
      </c>
      <c r="MU8">
        <f>Sug0.2[[#This Row],[CHDP21]]</f>
        <v>2161</v>
      </c>
      <c r="MV8">
        <f>Sug0.2[[#This Row],[CHDP22]]</f>
        <v>2159</v>
      </c>
      <c r="MW8">
        <f>Sug0.2[[#This Row],[CHDP23]]</f>
        <v>2160</v>
      </c>
      <c r="MX8">
        <f>Sug0.2[[#This Row],[CHDP24]]</f>
        <v>2133</v>
      </c>
      <c r="MY8">
        <f>Sug0.2[[#This Row],[CHDP25]]</f>
        <v>2127</v>
      </c>
      <c r="MZ8">
        <f>Sug0.2[[#This Row],[CHDP26]]</f>
        <v>2112</v>
      </c>
      <c r="NA8">
        <f>Sug0.2[[#This Row],[CHDP27]]</f>
        <v>2095</v>
      </c>
      <c r="NB8">
        <f>Sug0.5[[#This Row],[CHDP2]]</f>
        <v>1492</v>
      </c>
      <c r="NC8">
        <f>Sug0.5[[#This Row],[CHDP3]]</f>
        <v>1578</v>
      </c>
      <c r="ND8">
        <f>Sug0.5[[#This Row],[CHDP4]]</f>
        <v>1655</v>
      </c>
      <c r="NE8">
        <f>Sug0.5[[#This Row],[CHDP5]]</f>
        <v>1690</v>
      </c>
      <c r="NF8">
        <f>Sug0.5[[#This Row],[CHDP6]]</f>
        <v>1733</v>
      </c>
      <c r="NG8">
        <f>Sug0.5[[#This Row],[CHDP7]]</f>
        <v>1779</v>
      </c>
      <c r="NH8">
        <f>Sug0.5[[#This Row],[CHDP8]]</f>
        <v>1848</v>
      </c>
      <c r="NI8">
        <f>Sug0.5[[#This Row],[CHDP9]]</f>
        <v>1877</v>
      </c>
      <c r="NJ8">
        <f>Sug0.5[[#This Row],[CHDP10]]</f>
        <v>1907</v>
      </c>
      <c r="NK8">
        <f>Sug0.5[[#This Row],[CHDP11]]</f>
        <v>1917</v>
      </c>
      <c r="NL8">
        <f>Sug0.5[[#This Row],[CHDP12]]</f>
        <v>1964</v>
      </c>
      <c r="NM8">
        <f>Sug0.5[[#This Row],[CHDP13]]</f>
        <v>1988</v>
      </c>
      <c r="NN8">
        <f>Sug0.5[[#This Row],[CHDP14]]</f>
        <v>2020</v>
      </c>
      <c r="NO8">
        <f>Sug0.5[[#This Row],[CHDP15]]</f>
        <v>2052</v>
      </c>
      <c r="NP8">
        <f>Sug0.5[[#This Row],[CHDP16]]</f>
        <v>2041</v>
      </c>
      <c r="NQ8">
        <f>Sug0.5[[#This Row],[CHDP17]]</f>
        <v>2072</v>
      </c>
      <c r="NR8">
        <f>Sug0.5[[#This Row],[CHDP18]]</f>
        <v>2110</v>
      </c>
      <c r="NS8">
        <f>Sug0.5[[#This Row],[CHDP19]]</f>
        <v>2088</v>
      </c>
      <c r="NT8">
        <f>Sug0.5[[#This Row],[CHDP20]]</f>
        <v>2098</v>
      </c>
      <c r="NU8">
        <f>Sug0.5[[#This Row],[CHDP21]]</f>
        <v>2092</v>
      </c>
      <c r="NV8">
        <f>Sug0.5[[#This Row],[CHDP22]]</f>
        <v>2094</v>
      </c>
      <c r="NW8">
        <f>Sug0.5[[#This Row],[CHDP23]]</f>
        <v>2098</v>
      </c>
      <c r="NX8">
        <f>Sug0.5[[#This Row],[CHDP24]]</f>
        <v>2065</v>
      </c>
      <c r="NY8">
        <f>Sug0.5[[#This Row],[CHDP25]]</f>
        <v>2059</v>
      </c>
      <c r="NZ8">
        <f>Sug0.5[[#This Row],[CHDP26]]</f>
        <v>2042</v>
      </c>
      <c r="OA8">
        <f>Sug0.5[[#This Row],[CHDP27]]</f>
        <v>2018</v>
      </c>
      <c r="OB8">
        <f>Reg[[#This Row],[T2DP2]]</f>
        <v>2041</v>
      </c>
      <c r="OC8">
        <f>Reg[[#This Row],[T2DP3]]</f>
        <v>2311</v>
      </c>
      <c r="OD8">
        <f>Reg[[#This Row],[T2DP4]]</f>
        <v>2548</v>
      </c>
      <c r="OE8">
        <f>Reg[[#This Row],[T2DP5]]</f>
        <v>2836</v>
      </c>
      <c r="OF8">
        <f>Reg[[#This Row],[T2DP6]]</f>
        <v>3116</v>
      </c>
      <c r="OG8">
        <f>Reg[[#This Row],[T2DP7]]</f>
        <v>3370</v>
      </c>
      <c r="OH8">
        <f>Reg[[#This Row],[T2DP8]]</f>
        <v>3607</v>
      </c>
      <c r="OI8">
        <f>Reg[[#This Row],[T2DP9]]</f>
        <v>3822</v>
      </c>
      <c r="OJ8">
        <f>Reg[[#This Row],[T2DP10]]</f>
        <v>4064</v>
      </c>
      <c r="OK8">
        <f>Reg[[#This Row],[T2DP11]]</f>
        <v>4312</v>
      </c>
      <c r="OL8">
        <f>Reg[[#This Row],[T2DP12]]</f>
        <v>4510</v>
      </c>
      <c r="OM8">
        <f>Reg[[#This Row],[T2DP13]]</f>
        <v>4691</v>
      </c>
      <c r="ON8">
        <f>Reg[[#This Row],[T2DP14]]</f>
        <v>4859</v>
      </c>
      <c r="OO8">
        <f>Reg[[#This Row],[T2DP15]]</f>
        <v>5035</v>
      </c>
      <c r="OP8">
        <f>Reg[[#This Row],[T2DP16]]</f>
        <v>5160</v>
      </c>
      <c r="OQ8">
        <f>Reg[[#This Row],[T2DP17]]</f>
        <v>5303</v>
      </c>
      <c r="OR8">
        <f>Reg[[#This Row],[T2DP18]]</f>
        <v>5476</v>
      </c>
      <c r="OS8">
        <f>Reg[[#This Row],[T2DP19]]</f>
        <v>5624</v>
      </c>
      <c r="OT8">
        <f>Reg[[#This Row],[T2DP20]]</f>
        <v>5732</v>
      </c>
      <c r="OU8">
        <f>Reg[[#This Row],[T2DP21]]</f>
        <v>5832</v>
      </c>
      <c r="OV8">
        <f>Reg[[#This Row],[T2DP22]]</f>
        <v>5905</v>
      </c>
      <c r="OW8">
        <f>Reg[[#This Row],[T2DP23]]</f>
        <v>6026</v>
      </c>
      <c r="OX8">
        <f>Reg[[#This Row],[T2DP24]]</f>
        <v>6062</v>
      </c>
      <c r="OY8">
        <f>Reg[[#This Row],[T2DP25]]</f>
        <v>6133</v>
      </c>
      <c r="OZ8">
        <f>Reg[[#This Row],[T2DP26]]</f>
        <v>6209</v>
      </c>
      <c r="PA8">
        <f>Reg[[#This Row],[T2DP27]]</f>
        <v>6234</v>
      </c>
      <c r="PB8">
        <f>Sug0.2[[#This Row],[T2DP2]]</f>
        <v>2041</v>
      </c>
      <c r="PC8">
        <f>Sug0.2[[#This Row],[T2DP3]]</f>
        <v>2311</v>
      </c>
      <c r="PD8">
        <f>Sug0.2[[#This Row],[T2DP4]]</f>
        <v>2543</v>
      </c>
      <c r="PE8">
        <f>Sug0.2[[#This Row],[T2DP5]]</f>
        <v>2827</v>
      </c>
      <c r="PF8">
        <f>Sug0.2[[#This Row],[T2DP6]]</f>
        <v>3101</v>
      </c>
      <c r="PG8">
        <f>Sug0.2[[#This Row],[T2DP7]]</f>
        <v>3354</v>
      </c>
      <c r="PH8">
        <f>Sug0.2[[#This Row],[T2DP8]]</f>
        <v>3580</v>
      </c>
      <c r="PI8">
        <f>Sug0.2[[#This Row],[T2DP9]]</f>
        <v>3788</v>
      </c>
      <c r="PJ8">
        <f>Sug0.2[[#This Row],[T2DP10]]</f>
        <v>4024</v>
      </c>
      <c r="PK8">
        <f>Sug0.2[[#This Row],[T2DP11]]</f>
        <v>4263</v>
      </c>
      <c r="PL8">
        <f>Sug0.2[[#This Row],[T2DP12]]</f>
        <v>4449</v>
      </c>
      <c r="PM8">
        <f>Sug0.2[[#This Row],[T2DP13]]</f>
        <v>4624</v>
      </c>
      <c r="PN8">
        <f>Sug0.2[[#This Row],[T2DP14]]</f>
        <v>4786</v>
      </c>
      <c r="PO8">
        <f>Sug0.2[[#This Row],[T2DP15]]</f>
        <v>4948</v>
      </c>
      <c r="PP8">
        <f>Sug0.2[[#This Row],[T2DP16]]</f>
        <v>5072</v>
      </c>
      <c r="PQ8">
        <f>Sug0.2[[#This Row],[T2DP17]]</f>
        <v>5211</v>
      </c>
      <c r="PR8">
        <f>Sug0.2[[#This Row],[T2DP18]]</f>
        <v>5382</v>
      </c>
      <c r="PS8">
        <f>Sug0.2[[#This Row],[T2DP19]]</f>
        <v>5517</v>
      </c>
      <c r="PT8">
        <f>Sug0.2[[#This Row],[T2DP20]]</f>
        <v>5619</v>
      </c>
      <c r="PU8">
        <f>Sug0.2[[#This Row],[T2DP21]]</f>
        <v>5717</v>
      </c>
      <c r="PV8">
        <f>Sug0.2[[#This Row],[T2DP22]]</f>
        <v>5788</v>
      </c>
      <c r="PW8">
        <f>Sug0.2[[#This Row],[T2DP23]]</f>
        <v>5909</v>
      </c>
      <c r="PX8">
        <f>Sug0.2[[#This Row],[T2DP24]]</f>
        <v>5943</v>
      </c>
      <c r="PY8">
        <f>Sug0.2[[#This Row],[T2DP25]]</f>
        <v>6010</v>
      </c>
      <c r="PZ8">
        <f>Sug0.2[[#This Row],[T2DP26]]</f>
        <v>6081</v>
      </c>
      <c r="QA8">
        <f>Sug0.2[[#This Row],[T2DP27]]</f>
        <v>6111</v>
      </c>
      <c r="QB8">
        <f>Sug0.5[[#This Row],[T2DP2]]</f>
        <v>2041</v>
      </c>
      <c r="QC8">
        <f>Sug0.5[[#This Row],[T2DP3]]</f>
        <v>2311</v>
      </c>
      <c r="QD8">
        <f>Sug0.5[[#This Row],[T2DP4]]</f>
        <v>2539</v>
      </c>
      <c r="QE8">
        <f>Sug0.5[[#This Row],[T2DP5]]</f>
        <v>2812</v>
      </c>
      <c r="QF8">
        <f>Sug0.5[[#This Row],[T2DP6]]</f>
        <v>3072</v>
      </c>
      <c r="QG8">
        <f>Sug0.5[[#This Row],[T2DP7]]</f>
        <v>3305</v>
      </c>
      <c r="QH8">
        <f>Sug0.5[[#This Row],[T2DP8]]</f>
        <v>3522</v>
      </c>
      <c r="QI8">
        <f>Sug0.5[[#This Row],[T2DP9]]</f>
        <v>3717</v>
      </c>
      <c r="QJ8">
        <f>Sug0.5[[#This Row],[T2DP10]]</f>
        <v>3928</v>
      </c>
      <c r="QK8">
        <f>Sug0.5[[#This Row],[T2DP11]]</f>
        <v>4158</v>
      </c>
      <c r="QL8">
        <f>Sug0.5[[#This Row],[T2DP12]]</f>
        <v>4323</v>
      </c>
      <c r="QM8">
        <f>Sug0.5[[#This Row],[T2DP13]]</f>
        <v>4485</v>
      </c>
      <c r="QN8">
        <f>Sug0.5[[#This Row],[T2DP14]]</f>
        <v>4642</v>
      </c>
      <c r="QO8">
        <f>Sug0.5[[#This Row],[T2DP15]]</f>
        <v>4804</v>
      </c>
      <c r="QP8">
        <f>Sug0.5[[#This Row],[T2DP16]]</f>
        <v>4916</v>
      </c>
      <c r="QQ8">
        <f>Sug0.5[[#This Row],[T2DP17]]</f>
        <v>5038</v>
      </c>
      <c r="QR8">
        <f>Sug0.5[[#This Row],[T2DP18]]</f>
        <v>5196</v>
      </c>
      <c r="QS8">
        <f>Sug0.5[[#This Row],[T2DP19]]</f>
        <v>5325</v>
      </c>
      <c r="QT8">
        <f>Sug0.5[[#This Row],[T2DP20]]</f>
        <v>5408</v>
      </c>
      <c r="QU8">
        <f>Sug0.5[[#This Row],[T2DP21]]</f>
        <v>5485</v>
      </c>
      <c r="QV8">
        <f>Sug0.5[[#This Row],[T2DP22]]</f>
        <v>5560</v>
      </c>
      <c r="QW8">
        <f>Sug0.5[[#This Row],[T2DP23]]</f>
        <v>5683</v>
      </c>
      <c r="QX8">
        <f>Sug0.5[[#This Row],[T2DP24]]</f>
        <v>5710</v>
      </c>
      <c r="QY8">
        <f>Sug0.5[[#This Row],[T2DP25]]</f>
        <v>5776</v>
      </c>
      <c r="QZ8">
        <f>Sug0.5[[#This Row],[T2DP26]]</f>
        <v>5836</v>
      </c>
      <c r="RA8">
        <f>Sug0.5[[#This Row],[T2DP27]]</f>
        <v>5879</v>
      </c>
      <c r="RB8">
        <f>Reg[[#This Row],[OVEP2]]</f>
        <v>7524</v>
      </c>
      <c r="RC8">
        <f>Reg[[#This Row],[OVEP3]]</f>
        <v>7998</v>
      </c>
      <c r="RD8">
        <f>Reg[[#This Row],[OVEP4]]</f>
        <v>8215</v>
      </c>
      <c r="RE8">
        <f>Reg[[#This Row],[OVEP5]]</f>
        <v>8155</v>
      </c>
      <c r="RF8">
        <f>Reg[[#This Row],[OVEP6]]</f>
        <v>8173</v>
      </c>
      <c r="RG8">
        <f>Reg[[#This Row],[OVEP7]]</f>
        <v>8063</v>
      </c>
      <c r="RH8">
        <f>Reg[[#This Row],[OVEP8]]</f>
        <v>8028</v>
      </c>
      <c r="RI8">
        <f>Reg[[#This Row],[OVEP9]]</f>
        <v>7902</v>
      </c>
      <c r="RJ8">
        <f>Reg[[#This Row],[OVEP10]]</f>
        <v>7849</v>
      </c>
      <c r="RK8">
        <f>Reg[[#This Row],[OVEP11]]</f>
        <v>7751</v>
      </c>
      <c r="RL8">
        <f>Reg[[#This Row],[OVEP12]]</f>
        <v>7683</v>
      </c>
      <c r="RM8">
        <f>Reg[[#This Row],[OVEP13]]</f>
        <v>7662</v>
      </c>
      <c r="RN8">
        <f>Reg[[#This Row],[OVEP14]]</f>
        <v>7640</v>
      </c>
      <c r="RO8">
        <f>Reg[[#This Row],[OVEP15]]</f>
        <v>7553</v>
      </c>
      <c r="RP8">
        <f>Reg[[#This Row],[OVEP16]]</f>
        <v>7477</v>
      </c>
      <c r="RQ8">
        <f>Reg[[#This Row],[OVEP17]]</f>
        <v>7414</v>
      </c>
      <c r="RR8">
        <f>Reg[[#This Row],[OVEP18]]</f>
        <v>7351</v>
      </c>
      <c r="RS8">
        <f>Reg[[#This Row],[OVEP19]]</f>
        <v>7266</v>
      </c>
      <c r="RT8">
        <f>Reg[[#This Row],[OVEP20]]</f>
        <v>7219</v>
      </c>
      <c r="RU8">
        <f>Reg[[#This Row],[OVEP21]]</f>
        <v>7197</v>
      </c>
      <c r="RV8">
        <f>Reg[[#This Row],[OVEP22]]</f>
        <v>7233</v>
      </c>
      <c r="RW8">
        <f>Reg[[#This Row],[OVEP23]]</f>
        <v>7215</v>
      </c>
      <c r="RX8">
        <f>Reg[[#This Row],[OVEP24]]</f>
        <v>7130</v>
      </c>
      <c r="RY8">
        <f>Reg[[#This Row],[OVEP25]]</f>
        <v>7100</v>
      </c>
      <c r="RZ8">
        <f>Reg[[#This Row],[OVEP26]]</f>
        <v>7070</v>
      </c>
      <c r="SA8">
        <f>Reg[[#This Row],[OVEP27]]</f>
        <v>7013</v>
      </c>
      <c r="SB8">
        <f>Sug0.2[[#This Row],[OVEP2]]</f>
        <v>7524</v>
      </c>
      <c r="SC8">
        <f>Sug0.2[[#This Row],[OVEP3]]</f>
        <v>7950</v>
      </c>
      <c r="SD8">
        <f>Sug0.2[[#This Row],[OVEP4]]</f>
        <v>8159</v>
      </c>
      <c r="SE8">
        <f>Sug0.2[[#This Row],[OVEP5]]</f>
        <v>8112</v>
      </c>
      <c r="SF8">
        <f>Sug0.2[[#This Row],[OVEP6]]</f>
        <v>8151</v>
      </c>
      <c r="SG8">
        <f>Sug0.2[[#This Row],[OVEP7]]</f>
        <v>8075</v>
      </c>
      <c r="SH8">
        <f>Sug0.2[[#This Row],[OVEP8]]</f>
        <v>8048</v>
      </c>
      <c r="SI8">
        <f>Sug0.2[[#This Row],[OVEP9]]</f>
        <v>7950</v>
      </c>
      <c r="SJ8">
        <f>Sug0.2[[#This Row],[OVEP10]]</f>
        <v>7899</v>
      </c>
      <c r="SK8">
        <f>Sug0.2[[#This Row],[OVEP11]]</f>
        <v>7821</v>
      </c>
      <c r="SL8">
        <f>Sug0.2[[#This Row],[OVEP12]]</f>
        <v>7769</v>
      </c>
      <c r="SM8">
        <f>Sug0.2[[#This Row],[OVEP13]]</f>
        <v>7750</v>
      </c>
      <c r="SN8">
        <f>Sug0.2[[#This Row],[OVEP14]]</f>
        <v>7718</v>
      </c>
      <c r="SO8">
        <f>Sug0.2[[#This Row],[OVEP15]]</f>
        <v>7668</v>
      </c>
      <c r="SP8">
        <f>Sug0.2[[#This Row],[OVEP16]]</f>
        <v>7611</v>
      </c>
      <c r="SQ8">
        <f>Sug0.2[[#This Row],[OVEP17]]</f>
        <v>7567</v>
      </c>
      <c r="SR8">
        <f>Sug0.2[[#This Row],[OVEP18]]</f>
        <v>7532</v>
      </c>
      <c r="SS8">
        <f>Sug0.2[[#This Row],[OVEP19]]</f>
        <v>7470</v>
      </c>
      <c r="ST8">
        <f>Sug0.2[[#This Row],[OVEP20]]</f>
        <v>7442</v>
      </c>
      <c r="SU8">
        <f>Sug0.2[[#This Row],[OVEP21]]</f>
        <v>7429</v>
      </c>
      <c r="SV8">
        <f>Sug0.2[[#This Row],[OVEP22]]</f>
        <v>7459</v>
      </c>
      <c r="SW8">
        <f>Sug0.2[[#This Row],[OVEP23]]</f>
        <v>7451</v>
      </c>
      <c r="SX8">
        <f>Sug0.2[[#This Row],[OVEP24]]</f>
        <v>7382</v>
      </c>
      <c r="SY8">
        <f>Sug0.2[[#This Row],[OVEP25]]</f>
        <v>7335</v>
      </c>
      <c r="SZ8">
        <f>Sug0.2[[#This Row],[OVEP26]]</f>
        <v>7315</v>
      </c>
      <c r="TA8">
        <f>Sug0.2[[#This Row],[OVEP27]]</f>
        <v>7270</v>
      </c>
      <c r="TB8">
        <f>Sug0.5[[#This Row],[OVEP2]]</f>
        <v>7524</v>
      </c>
      <c r="TC8">
        <f>Sug0.5[[#This Row],[OVEP3]]</f>
        <v>7866</v>
      </c>
      <c r="TD8">
        <f>Sug0.5[[#This Row],[OVEP4]]</f>
        <v>8067</v>
      </c>
      <c r="TE8">
        <f>Sug0.5[[#This Row],[OVEP5]]</f>
        <v>8083</v>
      </c>
      <c r="TF8">
        <f>Sug0.5[[#This Row],[OVEP6]]</f>
        <v>8142</v>
      </c>
      <c r="TG8">
        <f>Sug0.5[[#This Row],[OVEP7]]</f>
        <v>8083</v>
      </c>
      <c r="TH8">
        <f>Sug0.5[[#This Row],[OVEP8]]</f>
        <v>8119</v>
      </c>
      <c r="TI8">
        <f>Sug0.5[[#This Row],[OVEP9]]</f>
        <v>8065</v>
      </c>
      <c r="TJ8">
        <f>Sug0.5[[#This Row],[OVEP10]]</f>
        <v>8078</v>
      </c>
      <c r="TK8">
        <f>Sug0.5[[#This Row],[OVEP11]]</f>
        <v>8071</v>
      </c>
      <c r="TL8">
        <f>Sug0.5[[#This Row],[OVEP12]]</f>
        <v>8056</v>
      </c>
      <c r="TM8">
        <f>Sug0.5[[#This Row],[OVEP13]]</f>
        <v>8038</v>
      </c>
      <c r="TN8">
        <f>Sug0.5[[#This Row],[OVEP14]]</f>
        <v>8027</v>
      </c>
      <c r="TO8">
        <f>Sug0.5[[#This Row],[OVEP15]]</f>
        <v>7981</v>
      </c>
      <c r="TP8">
        <f>Sug0.5[[#This Row],[OVEP16]]</f>
        <v>7998</v>
      </c>
      <c r="TQ8">
        <f>Sug0.5[[#This Row],[OVEP17]]</f>
        <v>7963</v>
      </c>
      <c r="TR8">
        <f>Sug0.5[[#This Row],[OVEP18]]</f>
        <v>7968</v>
      </c>
      <c r="TS8">
        <f>Sug0.5[[#This Row],[OVEP19]]</f>
        <v>7942</v>
      </c>
      <c r="TT8">
        <f>Sug0.5[[#This Row],[OVEP20]]</f>
        <v>7937</v>
      </c>
      <c r="TU8">
        <f>Sug0.5[[#This Row],[OVEP21]]</f>
        <v>7891</v>
      </c>
      <c r="TV8">
        <f>Sug0.5[[#This Row],[OVEP22]]</f>
        <v>7891</v>
      </c>
      <c r="TW8">
        <f>Sug0.5[[#This Row],[OVEP23]]</f>
        <v>7914</v>
      </c>
      <c r="TX8">
        <f>Sug0.5[[#This Row],[OVEP24]]</f>
        <v>7879</v>
      </c>
      <c r="TY8">
        <f>Sug0.5[[#This Row],[OVEP25]]</f>
        <v>7791</v>
      </c>
      <c r="TZ8">
        <f>Sug0.5[[#This Row],[OVEP26]]</f>
        <v>7810</v>
      </c>
      <c r="UA8">
        <f>Sug0.5[[#This Row],[OVEP27]]</f>
        <v>7780</v>
      </c>
      <c r="UB8">
        <f>Reg[[#This Row],[OBEP2]]</f>
        <v>8320</v>
      </c>
      <c r="UC8">
        <f>Reg[[#This Row],[OBEP3]]</f>
        <v>8595</v>
      </c>
      <c r="UD8">
        <f>Reg[[#This Row],[OBEP4]]</f>
        <v>8849</v>
      </c>
      <c r="UE8">
        <f>Reg[[#This Row],[OBEP5]]</f>
        <v>9203</v>
      </c>
      <c r="UF8">
        <f>Reg[[#This Row],[OBEP6]]</f>
        <v>9446</v>
      </c>
      <c r="UG8">
        <f>Reg[[#This Row],[OBEP7]]</f>
        <v>9711</v>
      </c>
      <c r="UH8">
        <f>Reg[[#This Row],[OBEP8]]</f>
        <v>9912</v>
      </c>
      <c r="UI8">
        <f>Reg[[#This Row],[OBEP9]]</f>
        <v>10166</v>
      </c>
      <c r="UJ8">
        <f>Reg[[#This Row],[OBEP10]]</f>
        <v>10348</v>
      </c>
      <c r="UK8">
        <f>Reg[[#This Row],[OBEP11]]</f>
        <v>10519</v>
      </c>
      <c r="UL8">
        <f>Reg[[#This Row],[OBEP12]]</f>
        <v>10610</v>
      </c>
      <c r="UM8">
        <f>Reg[[#This Row],[OBEP13]]</f>
        <v>10680</v>
      </c>
      <c r="UN8">
        <f>Reg[[#This Row],[OBEP14]]</f>
        <v>10753</v>
      </c>
      <c r="UO8">
        <f>Reg[[#This Row],[OBEP15]]</f>
        <v>10871</v>
      </c>
      <c r="UP8">
        <f>Reg[[#This Row],[OBEP16]]</f>
        <v>10892</v>
      </c>
      <c r="UQ8">
        <f>Reg[[#This Row],[OBEP17]]</f>
        <v>11005</v>
      </c>
      <c r="UR8">
        <f>Reg[[#This Row],[OBEP18]]</f>
        <v>11057</v>
      </c>
      <c r="US8">
        <f>Reg[[#This Row],[OBEP19]]</f>
        <v>11077</v>
      </c>
      <c r="UT8">
        <f>Reg[[#This Row],[OBEP20]]</f>
        <v>11074</v>
      </c>
      <c r="UU8">
        <f>Reg[[#This Row],[OBEP21]]</f>
        <v>11077</v>
      </c>
      <c r="UV8">
        <f>Reg[[#This Row],[OBEP22]]</f>
        <v>11011</v>
      </c>
      <c r="UW8">
        <f>Reg[[#This Row],[OBEP23]]</f>
        <v>11039</v>
      </c>
      <c r="UX8">
        <f>Reg[[#This Row],[OBEP24]]</f>
        <v>11022</v>
      </c>
      <c r="UY8">
        <f>Reg[[#This Row],[OBEP25]]</f>
        <v>10994</v>
      </c>
      <c r="UZ8">
        <f>Reg[[#This Row],[OBEP26]]</f>
        <v>10970</v>
      </c>
      <c r="VA8">
        <f>Reg[[#This Row],[OBEP27]]</f>
        <v>10934</v>
      </c>
      <c r="VB8">
        <f>Sug0.2[[#This Row],[OBEP2]]</f>
        <v>8320</v>
      </c>
      <c r="VC8">
        <f>Sug0.2[[#This Row],[OBEP3]]</f>
        <v>8535</v>
      </c>
      <c r="VD8">
        <f>Sug0.2[[#This Row],[OBEP4]]</f>
        <v>8732</v>
      </c>
      <c r="VE8">
        <f>Sug0.2[[#This Row],[OBEP5]]</f>
        <v>9032</v>
      </c>
      <c r="VF8">
        <f>Sug0.2[[#This Row],[OBEP6]]</f>
        <v>9229</v>
      </c>
      <c r="VG8">
        <f>Sug0.2[[#This Row],[OBEP7]]</f>
        <v>9432</v>
      </c>
      <c r="VH8">
        <f>Sug0.2[[#This Row],[OBEP8]]</f>
        <v>9601</v>
      </c>
      <c r="VI8">
        <f>Sug0.2[[#This Row],[OBEP9]]</f>
        <v>9804</v>
      </c>
      <c r="VJ8">
        <f>Sug0.2[[#This Row],[OBEP10]]</f>
        <v>9968</v>
      </c>
      <c r="VK8">
        <f>Sug0.2[[#This Row],[OBEP11]]</f>
        <v>10098</v>
      </c>
      <c r="VL8">
        <f>Sug0.2[[#This Row],[OBEP12]]</f>
        <v>10174</v>
      </c>
      <c r="VM8">
        <f>Sug0.2[[#This Row],[OBEP13]]</f>
        <v>10236</v>
      </c>
      <c r="VN8">
        <f>Sug0.2[[#This Row],[OBEP14]]</f>
        <v>10293</v>
      </c>
      <c r="VO8">
        <f>Sug0.2[[#This Row],[OBEP15]]</f>
        <v>10384</v>
      </c>
      <c r="VP8">
        <f>Sug0.2[[#This Row],[OBEP16]]</f>
        <v>10388</v>
      </c>
      <c r="VQ8">
        <f>Sug0.2[[#This Row],[OBEP17]]</f>
        <v>10490</v>
      </c>
      <c r="VR8">
        <f>Sug0.2[[#This Row],[OBEP18]]</f>
        <v>10521</v>
      </c>
      <c r="VS8">
        <f>Sug0.2[[#This Row],[OBEP19]]</f>
        <v>10532</v>
      </c>
      <c r="VT8">
        <f>Sug0.2[[#This Row],[OBEP20]]</f>
        <v>10523</v>
      </c>
      <c r="VU8">
        <f>Sug0.2[[#This Row],[OBEP21]]</f>
        <v>10528</v>
      </c>
      <c r="VV8">
        <f>Sug0.2[[#This Row],[OBEP22]]</f>
        <v>10458</v>
      </c>
      <c r="VW8">
        <f>Sug0.2[[#This Row],[OBEP23]]</f>
        <v>10478</v>
      </c>
      <c r="VX8">
        <f>Sug0.2[[#This Row],[OBEP24]]</f>
        <v>10453</v>
      </c>
      <c r="VY8">
        <f>Sug0.2[[#This Row],[OBEP25]]</f>
        <v>10437</v>
      </c>
      <c r="VZ8">
        <f>Sug0.2[[#This Row],[OBEP26]]</f>
        <v>10412</v>
      </c>
      <c r="WA8">
        <f>Sug0.2[[#This Row],[OBEP27]]</f>
        <v>10381</v>
      </c>
      <c r="WB8">
        <f>Sug0.5[[#This Row],[OBEP2]]</f>
        <v>8320</v>
      </c>
      <c r="WC8">
        <f>Sug0.5[[#This Row],[OBEP3]]</f>
        <v>8395</v>
      </c>
      <c r="WD8">
        <f>Sug0.5[[#This Row],[OBEP4]]</f>
        <v>8468</v>
      </c>
      <c r="WE8">
        <f>Sug0.5[[#This Row],[OBEP5]]</f>
        <v>8627</v>
      </c>
      <c r="WF8">
        <f>Sug0.5[[#This Row],[OBEP6]]</f>
        <v>8717</v>
      </c>
      <c r="WG8">
        <f>Sug0.5[[#This Row],[OBEP7]]</f>
        <v>8835</v>
      </c>
      <c r="WH8">
        <f>Sug0.5[[#This Row],[OBEP8]]</f>
        <v>8915</v>
      </c>
      <c r="WI8">
        <f>Sug0.5[[#This Row],[OBEP9]]</f>
        <v>9047</v>
      </c>
      <c r="WJ8">
        <f>Sug0.5[[#This Row],[OBEP10]]</f>
        <v>9117</v>
      </c>
      <c r="WK8">
        <f>Sug0.5[[#This Row],[OBEP11]]</f>
        <v>9172</v>
      </c>
      <c r="WL8">
        <f>Sug0.5[[#This Row],[OBEP12]]</f>
        <v>9198</v>
      </c>
      <c r="WM8">
        <f>Sug0.5[[#This Row],[OBEP13]]</f>
        <v>9243</v>
      </c>
      <c r="WN8">
        <f>Sug0.5[[#This Row],[OBEP14]]</f>
        <v>9273</v>
      </c>
      <c r="WO8">
        <f>Sug0.5[[#This Row],[OBEP15]]</f>
        <v>9341</v>
      </c>
      <c r="WP8">
        <f>Sug0.5[[#This Row],[OBEP16]]</f>
        <v>9298</v>
      </c>
      <c r="WQ8">
        <f>Sug0.5[[#This Row],[OBEP17]]</f>
        <v>9383</v>
      </c>
      <c r="WR8">
        <f>Sug0.5[[#This Row],[OBEP18]]</f>
        <v>9389</v>
      </c>
      <c r="WS8">
        <f>Sug0.5[[#This Row],[OBEP19]]</f>
        <v>9371</v>
      </c>
      <c r="WT8">
        <f>Sug0.5[[#This Row],[OBEP20]]</f>
        <v>9357</v>
      </c>
      <c r="WU8">
        <f>Sug0.5[[#This Row],[OBEP21]]</f>
        <v>9388</v>
      </c>
      <c r="WV8">
        <f>Sug0.5[[#This Row],[OBEP22]]</f>
        <v>9341</v>
      </c>
      <c r="WW8">
        <f>Sug0.5[[#This Row],[OBEP23]]</f>
        <v>9349</v>
      </c>
      <c r="WX8">
        <f>Sug0.5[[#This Row],[OBEP24]]</f>
        <v>9306</v>
      </c>
      <c r="WY8">
        <f>Sug0.5[[#This Row],[OBEP25]]</f>
        <v>9317</v>
      </c>
      <c r="WZ8">
        <f>Sug0.5[[#This Row],[OBEP26]]</f>
        <v>9266</v>
      </c>
      <c r="XA8">
        <f>Sug0.5[[#This Row],[OBEP27]]</f>
        <v>9234</v>
      </c>
    </row>
    <row r="9" spans="1:625" x14ac:dyDescent="0.25">
      <c r="A9">
        <v>5</v>
      </c>
      <c r="B9" s="10">
        <f>Reg[[#This Row],[STEP2]]</f>
        <v>5644</v>
      </c>
      <c r="C9" s="10">
        <f>Reg[[#This Row],[STEP3]]</f>
        <v>6118</v>
      </c>
      <c r="D9" s="10">
        <f>Reg[[#This Row],[STEP4]]</f>
        <v>6463</v>
      </c>
      <c r="E9" s="10">
        <f>Reg[[#This Row],[STEP5]]</f>
        <v>6768</v>
      </c>
      <c r="F9" s="10">
        <f>Reg[[#This Row],[STEP6]]</f>
        <v>7002</v>
      </c>
      <c r="G9" s="10">
        <f>Reg[[#This Row],[STEP7]]</f>
        <v>7320</v>
      </c>
      <c r="H9" s="10">
        <f>Reg[[#This Row],[STEP8]]</f>
        <v>7617</v>
      </c>
      <c r="I9" s="10">
        <f>Reg[[#This Row],[STEP9]]</f>
        <v>7820</v>
      </c>
      <c r="J9" s="10">
        <f>Reg[[#This Row],[STEP10]]</f>
        <v>8013</v>
      </c>
      <c r="K9" s="10">
        <f>Reg[[#This Row],[STEP11]]</f>
        <v>8175</v>
      </c>
      <c r="L9" s="10">
        <f>Reg[[#This Row],[STEP12]]</f>
        <v>8333</v>
      </c>
      <c r="M9" s="10">
        <f>Reg[[#This Row],[STEP13]]</f>
        <v>8403</v>
      </c>
      <c r="N9" s="10">
        <f>Reg[[#This Row],[STEP14]]</f>
        <v>8537</v>
      </c>
      <c r="O9" s="10">
        <f>Reg[[#This Row],[STEP15]]</f>
        <v>8578</v>
      </c>
      <c r="P9" s="10">
        <f>Reg[[#This Row],[STEP16]]</f>
        <v>8638</v>
      </c>
      <c r="Q9" s="10">
        <f>Reg[[#This Row],[STEP17]]</f>
        <v>8689</v>
      </c>
      <c r="R9" s="10">
        <f>Reg[[#This Row],[STEP18]]</f>
        <v>8743</v>
      </c>
      <c r="S9" s="10">
        <f>Reg[[#This Row],[STEP19]]</f>
        <v>8778</v>
      </c>
      <c r="T9" s="10">
        <f>Reg[[#This Row],[STEP20]]</f>
        <v>8803</v>
      </c>
      <c r="U9" s="10">
        <f>Reg[[#This Row],[STEP21]]</f>
        <v>8831</v>
      </c>
      <c r="V9" s="10">
        <f>Reg[[#This Row],[STEP22]]</f>
        <v>8848</v>
      </c>
      <c r="W9" s="10">
        <f>Reg[[#This Row],[STEP23]]</f>
        <v>8899</v>
      </c>
      <c r="X9" s="10">
        <f>Reg[[#This Row],[STEP24]]</f>
        <v>8831</v>
      </c>
      <c r="Y9" s="10">
        <f>Reg[[#This Row],[STEP25]]</f>
        <v>8853</v>
      </c>
      <c r="Z9" s="10">
        <f>Reg[[#This Row],[STEP26]]</f>
        <v>8823</v>
      </c>
      <c r="AA9" s="10">
        <f>Reg[[#This Row],[STEP27]]</f>
        <v>8829</v>
      </c>
      <c r="AB9" s="10">
        <f>Sug0.2[[#This Row],[STEP2]]</f>
        <v>5644</v>
      </c>
      <c r="AC9" s="10">
        <f>Sug0.2[[#This Row],[STEP3]]</f>
        <v>6071</v>
      </c>
      <c r="AD9" s="10">
        <f>Sug0.2[[#This Row],[STEP4]]</f>
        <v>6370</v>
      </c>
      <c r="AE9" s="10">
        <f>Sug0.2[[#This Row],[STEP5]]</f>
        <v>6648</v>
      </c>
      <c r="AF9" s="10">
        <f>Sug0.2[[#This Row],[STEP6]]</f>
        <v>6869</v>
      </c>
      <c r="AG9" s="10">
        <f>Sug0.2[[#This Row],[STEP7]]</f>
        <v>7169</v>
      </c>
      <c r="AH9" s="10">
        <f>Sug0.2[[#This Row],[STEP8]]</f>
        <v>7441</v>
      </c>
      <c r="AI9" s="10">
        <f>Sug0.2[[#This Row],[STEP9]]</f>
        <v>7634</v>
      </c>
      <c r="AJ9" s="10">
        <f>Sug0.2[[#This Row],[STEP10]]</f>
        <v>7822</v>
      </c>
      <c r="AK9" s="10">
        <f>Sug0.2[[#This Row],[STEP11]]</f>
        <v>7988</v>
      </c>
      <c r="AL9" s="10">
        <f>Sug0.2[[#This Row],[STEP12]]</f>
        <v>8136</v>
      </c>
      <c r="AM9" s="10">
        <f>Sug0.2[[#This Row],[STEP13]]</f>
        <v>8215</v>
      </c>
      <c r="AN9" s="10">
        <f>Sug0.2[[#This Row],[STEP14]]</f>
        <v>8338</v>
      </c>
      <c r="AO9" s="10">
        <f>Sug0.2[[#This Row],[STEP15]]</f>
        <v>8395</v>
      </c>
      <c r="AP9" s="10">
        <f>Sug0.2[[#This Row],[STEP16]]</f>
        <v>8466</v>
      </c>
      <c r="AQ9" s="10">
        <f>Sug0.2[[#This Row],[STEP17]]</f>
        <v>8512</v>
      </c>
      <c r="AR9" s="10">
        <f>Sug0.2[[#This Row],[STEP18]]</f>
        <v>8564</v>
      </c>
      <c r="AS9" s="10">
        <f>Sug0.2[[#This Row],[STEP19]]</f>
        <v>8594</v>
      </c>
      <c r="AT9" s="10">
        <f>Sug0.2[[#This Row],[STEP20]]</f>
        <v>8643</v>
      </c>
      <c r="AU9" s="10">
        <f>Sug0.2[[#This Row],[STEP21]]</f>
        <v>8676</v>
      </c>
      <c r="AV9" s="10">
        <f>Sug0.2[[#This Row],[STEP22]]</f>
        <v>8698</v>
      </c>
      <c r="AW9" s="10">
        <f>Sug0.2[[#This Row],[STEP23]]</f>
        <v>8743</v>
      </c>
      <c r="AX9" s="10">
        <f>Sug0.2[[#This Row],[STEP24]]</f>
        <v>8693</v>
      </c>
      <c r="AY9" s="10">
        <f>Sug0.2[[#This Row],[STEP25]]</f>
        <v>8723</v>
      </c>
      <c r="AZ9" s="10">
        <f>Sug0.2[[#This Row],[STEP26]]</f>
        <v>8704</v>
      </c>
      <c r="BA9" s="10">
        <f>Sug0.2[[#This Row],[STEP27]]</f>
        <v>8697</v>
      </c>
      <c r="BB9" s="10">
        <f>Sug0.5[[#This Row],[STEP2]]</f>
        <v>5644</v>
      </c>
      <c r="BC9" s="10">
        <f>Sug0.5[[#This Row],[STEP3]]</f>
        <v>5993</v>
      </c>
      <c r="BD9" s="10">
        <f>Sug0.5[[#This Row],[STEP4]]</f>
        <v>6221</v>
      </c>
      <c r="BE9" s="10">
        <f>Sug0.5[[#This Row],[STEP5]]</f>
        <v>6450</v>
      </c>
      <c r="BF9" s="10">
        <f>Sug0.5[[#This Row],[STEP6]]</f>
        <v>6627</v>
      </c>
      <c r="BG9" s="10">
        <f>Sug0.5[[#This Row],[STEP7]]</f>
        <v>6873</v>
      </c>
      <c r="BH9" s="10">
        <f>Sug0.5[[#This Row],[STEP8]]</f>
        <v>7114</v>
      </c>
      <c r="BI9" s="10">
        <f>Sug0.5[[#This Row],[STEP9]]</f>
        <v>7275</v>
      </c>
      <c r="BJ9" s="10">
        <f>Sug0.5[[#This Row],[STEP10]]</f>
        <v>7442</v>
      </c>
      <c r="BK9" s="10">
        <f>Sug0.5[[#This Row],[STEP11]]</f>
        <v>7617</v>
      </c>
      <c r="BL9" s="10">
        <f>Sug0.5[[#This Row],[STEP12]]</f>
        <v>7763</v>
      </c>
      <c r="BM9" s="10">
        <f>Sug0.5[[#This Row],[STEP13]]</f>
        <v>7850</v>
      </c>
      <c r="BN9" s="10">
        <f>Sug0.5[[#This Row],[STEP14]]</f>
        <v>7979</v>
      </c>
      <c r="BO9" s="10">
        <f>Sug0.5[[#This Row],[STEP15]]</f>
        <v>8068</v>
      </c>
      <c r="BP9" s="10">
        <f>Sug0.5[[#This Row],[STEP16]]</f>
        <v>8120</v>
      </c>
      <c r="BQ9" s="10">
        <f>Sug0.5[[#This Row],[STEP17]]</f>
        <v>8147</v>
      </c>
      <c r="BR9" s="10">
        <f>Sug0.5[[#This Row],[STEP18]]</f>
        <v>8206</v>
      </c>
      <c r="BS9" s="10">
        <f>Sug0.5[[#This Row],[STEP19]]</f>
        <v>8257</v>
      </c>
      <c r="BT9" s="10">
        <f>Sug0.5[[#This Row],[STEP20]]</f>
        <v>8317</v>
      </c>
      <c r="BU9" s="10">
        <f>Sug0.5[[#This Row],[STEP21]]</f>
        <v>8335</v>
      </c>
      <c r="BV9" s="10">
        <f>Sug0.5[[#This Row],[STEP22]]</f>
        <v>8395</v>
      </c>
      <c r="BW9" s="10">
        <f>Sug0.5[[#This Row],[STEP23]]</f>
        <v>8460</v>
      </c>
      <c r="BX9" s="10">
        <f>Sug0.5[[#This Row],[STEP24]]</f>
        <v>8453</v>
      </c>
      <c r="BY9" s="10">
        <f>Sug0.5[[#This Row],[STEP25]]</f>
        <v>8492</v>
      </c>
      <c r="BZ9" s="10">
        <f>Sug0.5[[#This Row],[STEP26]]</f>
        <v>8496</v>
      </c>
      <c r="CA9" s="10">
        <f>Sug0.5[[#This Row],[STEP27]]</f>
        <v>8482</v>
      </c>
      <c r="CB9" s="10">
        <f>Reg[[#This Row],[NASP2]]</f>
        <v>622</v>
      </c>
      <c r="CC9" s="10">
        <f>Reg[[#This Row],[NASP3]]</f>
        <v>727</v>
      </c>
      <c r="CD9" s="10">
        <f>Reg[[#This Row],[NASP4]]</f>
        <v>883</v>
      </c>
      <c r="CE9" s="10">
        <f>Reg[[#This Row],[NASP5]]</f>
        <v>1020</v>
      </c>
      <c r="CF9" s="10">
        <f>Reg[[#This Row],[NASP6]]</f>
        <v>1184</v>
      </c>
      <c r="CG9" s="10">
        <f>Reg[[#This Row],[NASP7]]</f>
        <v>1319</v>
      </c>
      <c r="CH9" s="10">
        <f>Reg[[#This Row],[NASP8]]</f>
        <v>1456</v>
      </c>
      <c r="CI9" s="10">
        <f>Reg[[#This Row],[NASP9]]</f>
        <v>1607</v>
      </c>
      <c r="CJ9" s="10">
        <f>Reg[[#This Row],[NASP10]]</f>
        <v>1724</v>
      </c>
      <c r="CK9" s="10">
        <f>Reg[[#This Row],[NASP11]]</f>
        <v>1861</v>
      </c>
      <c r="CL9" s="10">
        <f>Reg[[#This Row],[NASP12]]</f>
        <v>1970</v>
      </c>
      <c r="CM9" s="10">
        <f>Reg[[#This Row],[NASP13]]</f>
        <v>2109</v>
      </c>
      <c r="CN9" s="10">
        <f>Reg[[#This Row],[NASP14]]</f>
        <v>2231</v>
      </c>
      <c r="CO9" s="10">
        <f>Reg[[#This Row],[NASP15]]</f>
        <v>2354</v>
      </c>
      <c r="CP9" s="10">
        <f>Reg[[#This Row],[NASP16]]</f>
        <v>2450</v>
      </c>
      <c r="CQ9" s="10">
        <f>Reg[[#This Row],[NASP17]]</f>
        <v>2563</v>
      </c>
      <c r="CR9" s="10">
        <f>Reg[[#This Row],[NASP18]]</f>
        <v>2681</v>
      </c>
      <c r="CS9" s="10">
        <f>Reg[[#This Row],[NASP19]]</f>
        <v>2781</v>
      </c>
      <c r="CT9" s="10">
        <f>Reg[[#This Row],[NASP20]]</f>
        <v>2880</v>
      </c>
      <c r="CU9" s="10">
        <f>Reg[[#This Row],[NASP21]]</f>
        <v>2944</v>
      </c>
      <c r="CV9" s="10">
        <f>Reg[[#This Row],[NASP22]]</f>
        <v>3036</v>
      </c>
      <c r="CW9" s="10">
        <f>Reg[[#This Row],[NASP23]]</f>
        <v>3092</v>
      </c>
      <c r="CX9" s="10">
        <f>Reg[[#This Row],[NASP24]]</f>
        <v>3195</v>
      </c>
      <c r="CY9" s="10">
        <f>Reg[[#This Row],[NASP25]]</f>
        <v>3211</v>
      </c>
      <c r="CZ9" s="10">
        <f>Reg[[#This Row],[NASP26]]</f>
        <v>3277</v>
      </c>
      <c r="DA9" s="10">
        <f>Reg[[#This Row],[NASP27]]</f>
        <v>3327</v>
      </c>
      <c r="DB9" s="10">
        <f>Sug0.2[[#This Row],[NASP2]]</f>
        <v>622</v>
      </c>
      <c r="DC9" s="10">
        <f>Sug0.2[[#This Row],[NASP3]]</f>
        <v>722</v>
      </c>
      <c r="DD9" s="10">
        <f>Sug0.2[[#This Row],[NASP4]]</f>
        <v>870</v>
      </c>
      <c r="DE9" s="10">
        <f>Sug0.2[[#This Row],[NASP5]]</f>
        <v>994</v>
      </c>
      <c r="DF9" s="10">
        <f>Sug0.2[[#This Row],[NASP6]]</f>
        <v>1141</v>
      </c>
      <c r="DG9" s="10">
        <f>Sug0.2[[#This Row],[NASP7]]</f>
        <v>1268</v>
      </c>
      <c r="DH9" s="10">
        <f>Sug0.2[[#This Row],[NASP8]]</f>
        <v>1396</v>
      </c>
      <c r="DI9" s="10">
        <f>Sug0.2[[#This Row],[NASP9]]</f>
        <v>1536</v>
      </c>
      <c r="DJ9" s="10">
        <f>Sug0.2[[#This Row],[NASP10]]</f>
        <v>1650</v>
      </c>
      <c r="DK9" s="10">
        <f>Sug0.2[[#This Row],[NASP11]]</f>
        <v>1775</v>
      </c>
      <c r="DL9" s="10">
        <f>Sug0.2[[#This Row],[NASP12]]</f>
        <v>1871</v>
      </c>
      <c r="DM9" s="10">
        <f>Sug0.2[[#This Row],[NASP13]]</f>
        <v>2000</v>
      </c>
      <c r="DN9" s="10">
        <f>Sug0.2[[#This Row],[NASP14]]</f>
        <v>2113</v>
      </c>
      <c r="DO9" s="10">
        <f>Sug0.2[[#This Row],[NASP15]]</f>
        <v>2222</v>
      </c>
      <c r="DP9" s="10">
        <f>Sug0.2[[#This Row],[NASP16]]</f>
        <v>2296</v>
      </c>
      <c r="DQ9" s="10">
        <f>Sug0.2[[#This Row],[NASP17]]</f>
        <v>2403</v>
      </c>
      <c r="DR9" s="10">
        <f>Sug0.2[[#This Row],[NASP18]]</f>
        <v>2505</v>
      </c>
      <c r="DS9" s="10">
        <f>Sug0.2[[#This Row],[NASP19]]</f>
        <v>2597</v>
      </c>
      <c r="DT9" s="10">
        <f>Sug0.2[[#This Row],[NASP20]]</f>
        <v>2677</v>
      </c>
      <c r="DU9" s="10">
        <f>Sug0.2[[#This Row],[NASP21]]</f>
        <v>2731</v>
      </c>
      <c r="DV9" s="10">
        <f>Sug0.2[[#This Row],[NASP22]]</f>
        <v>2807</v>
      </c>
      <c r="DW9" s="10">
        <f>Sug0.2[[#This Row],[NASP23]]</f>
        <v>2868</v>
      </c>
      <c r="DX9" s="10">
        <f>Sug0.2[[#This Row],[NASP24]]</f>
        <v>2965</v>
      </c>
      <c r="DY9" s="10">
        <f>Sug0.2[[#This Row],[NASP25]]</f>
        <v>2974</v>
      </c>
      <c r="DZ9" s="10">
        <f>Sug0.2[[#This Row],[NASP26]]</f>
        <v>3026</v>
      </c>
      <c r="EA9" s="10">
        <f>Sug0.2[[#This Row],[NASP27]]</f>
        <v>3073</v>
      </c>
      <c r="EB9">
        <f>Sug0.5[[#This Row],[NASP2]]</f>
        <v>622</v>
      </c>
      <c r="EC9">
        <f>Sug0.5[[#This Row],[NASP3]]</f>
        <v>702</v>
      </c>
      <c r="ED9">
        <f>Sug0.5[[#This Row],[NASP4]]</f>
        <v>829</v>
      </c>
      <c r="EE9">
        <f>Sug0.5[[#This Row],[NASP5]]</f>
        <v>927</v>
      </c>
      <c r="EF9">
        <f>Sug0.5[[#This Row],[NASP6]]</f>
        <v>1040</v>
      </c>
      <c r="EG9">
        <f>Sug0.5[[#This Row],[NASP7]]</f>
        <v>1148</v>
      </c>
      <c r="EH9">
        <f>Sug0.5[[#This Row],[NASP8]]</f>
        <v>1253</v>
      </c>
      <c r="EI9">
        <f>Sug0.5[[#This Row],[NASP9]]</f>
        <v>1356</v>
      </c>
      <c r="EJ9">
        <f>Sug0.5[[#This Row],[NASP10]]</f>
        <v>1446</v>
      </c>
      <c r="EK9">
        <f>Sug0.5[[#This Row],[NASP11]]</f>
        <v>1531</v>
      </c>
      <c r="EL9">
        <f>Sug0.5[[#This Row],[NASP12]]</f>
        <v>1606</v>
      </c>
      <c r="EM9">
        <f>Sug0.5[[#This Row],[NASP13]]</f>
        <v>1694</v>
      </c>
      <c r="EN9">
        <f>Sug0.5[[#This Row],[NASP14]]</f>
        <v>1771</v>
      </c>
      <c r="EO9">
        <f>Sug0.5[[#This Row],[NASP15]]</f>
        <v>1851</v>
      </c>
      <c r="EP9">
        <f>Sug0.5[[#This Row],[NASP16]]</f>
        <v>1930</v>
      </c>
      <c r="EQ9">
        <f>Sug0.5[[#This Row],[NASP17]]</f>
        <v>2030</v>
      </c>
      <c r="ER9">
        <f>Sug0.5[[#This Row],[NASP18]]</f>
        <v>2099</v>
      </c>
      <c r="ES9">
        <f>Sug0.5[[#This Row],[NASP19]]</f>
        <v>2177</v>
      </c>
      <c r="ET9">
        <f>Sug0.5[[#This Row],[NASP20]]</f>
        <v>2240</v>
      </c>
      <c r="EU9">
        <f>Sug0.5[[#This Row],[NASP21]]</f>
        <v>2279</v>
      </c>
      <c r="EV9">
        <f>Sug0.5[[#This Row],[NASP22]]</f>
        <v>2315</v>
      </c>
      <c r="EW9">
        <f>Sug0.5[[#This Row],[NASP23]]</f>
        <v>2377</v>
      </c>
      <c r="EX9">
        <f>Sug0.5[[#This Row],[NASP24]]</f>
        <v>2438</v>
      </c>
      <c r="EY9">
        <f>Sug0.5[[#This Row],[NASP25]]</f>
        <v>2450</v>
      </c>
      <c r="EZ9">
        <f>Sug0.5[[#This Row],[NASP26]]</f>
        <v>2482</v>
      </c>
      <c r="FA9">
        <f>Sug0.5[[#This Row],[NASP27]]</f>
        <v>2526</v>
      </c>
      <c r="FB9">
        <f>Reg[[#This Row],[CIRP2]]</f>
        <v>52</v>
      </c>
      <c r="FC9">
        <f>Reg[[#This Row],[CIRP3]]</f>
        <v>57</v>
      </c>
      <c r="FD9">
        <f>Reg[[#This Row],[CIRP4]]</f>
        <v>64</v>
      </c>
      <c r="FE9">
        <f>Reg[[#This Row],[CIRP5]]</f>
        <v>78</v>
      </c>
      <c r="FF9">
        <f>Reg[[#This Row],[CIRP6]]</f>
        <v>86</v>
      </c>
      <c r="FG9">
        <f>Reg[[#This Row],[CIRP7]]</f>
        <v>99</v>
      </c>
      <c r="FH9">
        <f>Reg[[#This Row],[CIRP8]]</f>
        <v>108</v>
      </c>
      <c r="FI9">
        <f>Reg[[#This Row],[CIRP9]]</f>
        <v>113</v>
      </c>
      <c r="FJ9">
        <f>Reg[[#This Row],[CIRP10]]</f>
        <v>126</v>
      </c>
      <c r="FK9">
        <f>Reg[[#This Row],[CIRP11]]</f>
        <v>140</v>
      </c>
      <c r="FL9">
        <f>Reg[[#This Row],[CIRP12]]</f>
        <v>153</v>
      </c>
      <c r="FM9">
        <f>Reg[[#This Row],[CIRP13]]</f>
        <v>168</v>
      </c>
      <c r="FN9">
        <f>Reg[[#This Row],[CIRP14]]</f>
        <v>179</v>
      </c>
      <c r="FO9">
        <f>Reg[[#This Row],[CIRP15]]</f>
        <v>195</v>
      </c>
      <c r="FP9">
        <f>Reg[[#This Row],[CIRP16]]</f>
        <v>205</v>
      </c>
      <c r="FQ9">
        <f>Reg[[#This Row],[CIRP17]]</f>
        <v>216</v>
      </c>
      <c r="FR9">
        <f>Reg[[#This Row],[CIRP18]]</f>
        <v>235</v>
      </c>
      <c r="FS9">
        <f>Reg[[#This Row],[CIRP19]]</f>
        <v>253</v>
      </c>
      <c r="FT9">
        <f>Reg[[#This Row],[CIRP20]]</f>
        <v>271</v>
      </c>
      <c r="FU9">
        <f>Reg[[#This Row],[CIRP21]]</f>
        <v>278</v>
      </c>
      <c r="FV9">
        <f>Reg[[#This Row],[CIRP22]]</f>
        <v>291</v>
      </c>
      <c r="FW9">
        <f>Reg[[#This Row],[CIRP23]]</f>
        <v>301</v>
      </c>
      <c r="FX9">
        <f>Reg[[#This Row],[CIRP24]]</f>
        <v>301</v>
      </c>
      <c r="FY9">
        <f>Reg[[#This Row],[CIRP25]]</f>
        <v>323</v>
      </c>
      <c r="FZ9">
        <f>Reg[[#This Row],[CIRP26]]</f>
        <v>326</v>
      </c>
      <c r="GA9">
        <f>Reg[[#This Row],[CIRP27]]</f>
        <v>355</v>
      </c>
      <c r="GB9">
        <f>Sug0.2[[#This Row],[CIRP2]]</f>
        <v>52</v>
      </c>
      <c r="GC9">
        <f>Sug0.2[[#This Row],[CIRP3]]</f>
        <v>56</v>
      </c>
      <c r="GD9">
        <f>Sug0.2[[#This Row],[CIRP4]]</f>
        <v>62</v>
      </c>
      <c r="GE9">
        <f>Sug0.2[[#This Row],[CIRP5]]</f>
        <v>75</v>
      </c>
      <c r="GF9">
        <f>Sug0.2[[#This Row],[CIRP6]]</f>
        <v>81</v>
      </c>
      <c r="GG9">
        <f>Sug0.2[[#This Row],[CIRP7]]</f>
        <v>92</v>
      </c>
      <c r="GH9">
        <f>Sug0.2[[#This Row],[CIRP8]]</f>
        <v>102</v>
      </c>
      <c r="GI9">
        <f>Sug0.2[[#This Row],[CIRP9]]</f>
        <v>105</v>
      </c>
      <c r="GJ9">
        <f>Sug0.2[[#This Row],[CIRP10]]</f>
        <v>116</v>
      </c>
      <c r="GK9">
        <f>Sug0.2[[#This Row],[CIRP11]]</f>
        <v>127</v>
      </c>
      <c r="GL9">
        <f>Sug0.2[[#This Row],[CIRP12]]</f>
        <v>138</v>
      </c>
      <c r="GM9">
        <f>Sug0.2[[#This Row],[CIRP13]]</f>
        <v>152</v>
      </c>
      <c r="GN9">
        <f>Sug0.2[[#This Row],[CIRP14]]</f>
        <v>165</v>
      </c>
      <c r="GO9">
        <f>Sug0.2[[#This Row],[CIRP15]]</f>
        <v>181</v>
      </c>
      <c r="GP9">
        <f>Sug0.2[[#This Row],[CIRP16]]</f>
        <v>189</v>
      </c>
      <c r="GQ9">
        <f>Sug0.2[[#This Row],[CIRP17]]</f>
        <v>197</v>
      </c>
      <c r="GR9">
        <f>Sug0.2[[#This Row],[CIRP18]]</f>
        <v>215</v>
      </c>
      <c r="GS9">
        <f>Sug0.2[[#This Row],[CIRP19]]</f>
        <v>234</v>
      </c>
      <c r="GT9">
        <f>Sug0.2[[#This Row],[CIRP20]]</f>
        <v>250</v>
      </c>
      <c r="GU9">
        <f>Sug0.2[[#This Row],[CIRP21]]</f>
        <v>253</v>
      </c>
      <c r="GV9">
        <f>Sug0.2[[#This Row],[CIRP22]]</f>
        <v>270</v>
      </c>
      <c r="GW9">
        <f>Sug0.2[[#This Row],[CIRP23]]</f>
        <v>276</v>
      </c>
      <c r="GX9">
        <f>Sug0.2[[#This Row],[CIRP24]]</f>
        <v>274</v>
      </c>
      <c r="GY9">
        <f>Sug0.2[[#This Row],[CIRP25]]</f>
        <v>289</v>
      </c>
      <c r="GZ9">
        <f>Sug0.2[[#This Row],[CIRP26]]</f>
        <v>284</v>
      </c>
      <c r="HA9">
        <f>Sug0.2[[#This Row],[CIRP27]]</f>
        <v>310</v>
      </c>
      <c r="HB9">
        <f>Sug0.5[[#This Row],[CIRP2]]</f>
        <v>52</v>
      </c>
      <c r="HC9">
        <f>Sug0.5[[#This Row],[CIRP3]]</f>
        <v>55</v>
      </c>
      <c r="HD9">
        <f>Sug0.5[[#This Row],[CIRP4]]</f>
        <v>59</v>
      </c>
      <c r="HE9">
        <f>Sug0.5[[#This Row],[CIRP5]]</f>
        <v>69</v>
      </c>
      <c r="HF9">
        <f>Sug0.5[[#This Row],[CIRP6]]</f>
        <v>72</v>
      </c>
      <c r="HG9">
        <f>Sug0.5[[#This Row],[CIRP7]]</f>
        <v>80</v>
      </c>
      <c r="HH9">
        <f>Sug0.5[[#This Row],[CIRP8]]</f>
        <v>85</v>
      </c>
      <c r="HI9">
        <f>Sug0.5[[#This Row],[CIRP9]]</f>
        <v>87</v>
      </c>
      <c r="HJ9">
        <f>Sug0.5[[#This Row],[CIRP10]]</f>
        <v>94</v>
      </c>
      <c r="HK9">
        <f>Sug0.5[[#This Row],[CIRP11]]</f>
        <v>103</v>
      </c>
      <c r="HL9">
        <f>Sug0.5[[#This Row],[CIRP12]]</f>
        <v>110</v>
      </c>
      <c r="HM9">
        <f>Sug0.5[[#This Row],[CIRP13]]</f>
        <v>120</v>
      </c>
      <c r="HN9">
        <f>Sug0.5[[#This Row],[CIRP14]]</f>
        <v>129</v>
      </c>
      <c r="HO9">
        <f>Sug0.5[[#This Row],[CIRP15]]</f>
        <v>139</v>
      </c>
      <c r="HP9">
        <f>Sug0.5[[#This Row],[CIRP16]]</f>
        <v>137</v>
      </c>
      <c r="HQ9">
        <f>Sug0.5[[#This Row],[CIRP17]]</f>
        <v>143</v>
      </c>
      <c r="HR9">
        <f>Sug0.5[[#This Row],[CIRP18]]</f>
        <v>157</v>
      </c>
      <c r="HS9">
        <f>Sug0.5[[#This Row],[CIRP19]]</f>
        <v>171</v>
      </c>
      <c r="HT9">
        <f>Sug0.5[[#This Row],[CIRP20]]</f>
        <v>185</v>
      </c>
      <c r="HU9">
        <f>Sug0.5[[#This Row],[CIRP21]]</f>
        <v>187</v>
      </c>
      <c r="HV9">
        <f>Sug0.5[[#This Row],[CIRP22]]</f>
        <v>199</v>
      </c>
      <c r="HW9">
        <f>Sug0.5[[#This Row],[CIRP23]]</f>
        <v>199</v>
      </c>
      <c r="HX9">
        <f>Sug0.5[[#This Row],[CIRP24]]</f>
        <v>195</v>
      </c>
      <c r="HY9">
        <f>Sug0.5[[#This Row],[CIRP25]]</f>
        <v>205</v>
      </c>
      <c r="HZ9">
        <f>Sug0.5[[#This Row],[CIRP26]]</f>
        <v>202</v>
      </c>
      <c r="IA9">
        <f>Sug0.5[[#This Row],[CIRP27]]</f>
        <v>226</v>
      </c>
      <c r="IB9">
        <f>Reg[[#This Row],[HCCP2]]</f>
        <v>2</v>
      </c>
      <c r="IC9">
        <f>Reg[[#This Row],[HCCP3]]</f>
        <v>1</v>
      </c>
      <c r="ID9">
        <f>Reg[[#This Row],[HCCP4]]</f>
        <v>3</v>
      </c>
      <c r="IE9">
        <f>Reg[[#This Row],[HCCP5]]</f>
        <v>2</v>
      </c>
      <c r="IF9">
        <f>Reg[[#This Row],[HCCP6]]</f>
        <v>2</v>
      </c>
      <c r="IG9">
        <f>Reg[[#This Row],[HCCP7]]</f>
        <v>4</v>
      </c>
      <c r="IH9">
        <f>Reg[[#This Row],[HCCP8]]</f>
        <v>4</v>
      </c>
      <c r="II9">
        <f>Reg[[#This Row],[HCCP9]]</f>
        <v>6</v>
      </c>
      <c r="IJ9">
        <f>Reg[[#This Row],[HCCP10]]</f>
        <v>10</v>
      </c>
      <c r="IK9">
        <f>Reg[[#This Row],[HCCP11]]</f>
        <v>5</v>
      </c>
      <c r="IL9">
        <f>Reg[[#This Row],[HCCP12]]</f>
        <v>10</v>
      </c>
      <c r="IM9">
        <f>Reg[[#This Row],[HCCP13]]</f>
        <v>6</v>
      </c>
      <c r="IN9">
        <f>Reg[[#This Row],[HCCP14]]</f>
        <v>6</v>
      </c>
      <c r="IO9">
        <f>Reg[[#This Row],[HCCP15]]</f>
        <v>7</v>
      </c>
      <c r="IP9">
        <f>Reg[[#This Row],[HCCP16]]</f>
        <v>9</v>
      </c>
      <c r="IQ9">
        <f>Reg[[#This Row],[HCCP17]]</f>
        <v>13</v>
      </c>
      <c r="IR9">
        <f>Reg[[#This Row],[HCCP18]]</f>
        <v>10</v>
      </c>
      <c r="IS9">
        <f>Reg[[#This Row],[HCCP19]]</f>
        <v>11</v>
      </c>
      <c r="IT9">
        <f>Reg[[#This Row],[HCCP20]]</f>
        <v>10</v>
      </c>
      <c r="IU9">
        <f>Reg[[#This Row],[HCCP21]]</f>
        <v>11</v>
      </c>
      <c r="IV9">
        <f>Reg[[#This Row],[HCCP22]]</f>
        <v>13</v>
      </c>
      <c r="IW9">
        <f>Reg[[#This Row],[HCCP23]]</f>
        <v>21</v>
      </c>
      <c r="IX9">
        <f>Reg[[#This Row],[HCCP24]]</f>
        <v>26</v>
      </c>
      <c r="IY9">
        <f>Reg[[#This Row],[HCCP25]]</f>
        <v>19</v>
      </c>
      <c r="IZ9">
        <f>Reg[[#This Row],[HCCP26]]</f>
        <v>22</v>
      </c>
      <c r="JA9">
        <f>Reg[[#This Row],[HCCP27]]</f>
        <v>24</v>
      </c>
      <c r="JB9">
        <f>Sug0.2[[#This Row],[HCCP2]]</f>
        <v>2</v>
      </c>
      <c r="JC9">
        <f>Sug0.2[[#This Row],[HCCP3]]</f>
        <v>1</v>
      </c>
      <c r="JD9">
        <f>Sug0.2[[#This Row],[HCCP4]]</f>
        <v>3</v>
      </c>
      <c r="JE9">
        <f>Sug0.2[[#This Row],[HCCP5]]</f>
        <v>2</v>
      </c>
      <c r="JF9">
        <f>Sug0.2[[#This Row],[HCCP6]]</f>
        <v>2</v>
      </c>
      <c r="JG9">
        <f>Sug0.2[[#This Row],[HCCP7]]</f>
        <v>4</v>
      </c>
      <c r="JH9">
        <f>Sug0.2[[#This Row],[HCCP8]]</f>
        <v>3</v>
      </c>
      <c r="JI9">
        <f>Sug0.2[[#This Row],[HCCP9]]</f>
        <v>4</v>
      </c>
      <c r="JJ9">
        <f>Sug0.2[[#This Row],[HCCP10]]</f>
        <v>7</v>
      </c>
      <c r="JK9">
        <f>Sug0.2[[#This Row],[HCCP11]]</f>
        <v>3</v>
      </c>
      <c r="JL9">
        <f>Sug0.2[[#This Row],[HCCP12]]</f>
        <v>7</v>
      </c>
      <c r="JM9">
        <f>Sug0.2[[#This Row],[HCCP13]]</f>
        <v>5</v>
      </c>
      <c r="JN9">
        <f>Sug0.2[[#This Row],[HCCP14]]</f>
        <v>6</v>
      </c>
      <c r="JO9">
        <f>Sug0.2[[#This Row],[HCCP15]]</f>
        <v>7</v>
      </c>
      <c r="JP9">
        <f>Sug0.2[[#This Row],[HCCP16]]</f>
        <v>9</v>
      </c>
      <c r="JQ9">
        <f>Sug0.2[[#This Row],[HCCP17]]</f>
        <v>13</v>
      </c>
      <c r="JR9">
        <f>Sug0.2[[#This Row],[HCCP18]]</f>
        <v>10</v>
      </c>
      <c r="JS9">
        <f>Sug0.2[[#This Row],[HCCP19]]</f>
        <v>10</v>
      </c>
      <c r="JT9">
        <f>Sug0.2[[#This Row],[HCCP20]]</f>
        <v>11</v>
      </c>
      <c r="JU9">
        <f>Sug0.2[[#This Row],[HCCP21]]</f>
        <v>10</v>
      </c>
      <c r="JV9">
        <f>Sug0.2[[#This Row],[HCCP22]]</f>
        <v>12</v>
      </c>
      <c r="JW9">
        <f>Sug0.2[[#This Row],[HCCP23]]</f>
        <v>20</v>
      </c>
      <c r="JX9">
        <f>Sug0.2[[#This Row],[HCCP24]]</f>
        <v>25</v>
      </c>
      <c r="JY9">
        <f>Sug0.2[[#This Row],[HCCP25]]</f>
        <v>18</v>
      </c>
      <c r="JZ9">
        <f>Sug0.2[[#This Row],[HCCP26]]</f>
        <v>21</v>
      </c>
      <c r="KA9">
        <f>Sug0.2[[#This Row],[HCCP27]]</f>
        <v>22</v>
      </c>
      <c r="KB9">
        <f>Sug0.5[[#This Row],[HCCP2]]</f>
        <v>2</v>
      </c>
      <c r="KC9">
        <f>Sug0.5[[#This Row],[HCCP3]]</f>
        <v>1</v>
      </c>
      <c r="KD9">
        <f>Sug0.5[[#This Row],[HCCP4]]</f>
        <v>3</v>
      </c>
      <c r="KE9">
        <f>Sug0.5[[#This Row],[HCCP5]]</f>
        <v>2</v>
      </c>
      <c r="KF9">
        <f>Sug0.5[[#This Row],[HCCP6]]</f>
        <v>2</v>
      </c>
      <c r="KG9">
        <f>Sug0.5[[#This Row],[HCCP7]]</f>
        <v>3</v>
      </c>
      <c r="KH9">
        <f>Sug0.5[[#This Row],[HCCP8]]</f>
        <v>3</v>
      </c>
      <c r="KI9">
        <f>Sug0.5[[#This Row],[HCCP9]]</f>
        <v>3</v>
      </c>
      <c r="KJ9">
        <f>Sug0.5[[#This Row],[HCCP10]]</f>
        <v>4</v>
      </c>
      <c r="KK9">
        <f>Sug0.5[[#This Row],[HCCP11]]</f>
        <v>2</v>
      </c>
      <c r="KL9">
        <f>Sug0.5[[#This Row],[HCCP12]]</f>
        <v>5</v>
      </c>
      <c r="KM9">
        <f>Sug0.5[[#This Row],[HCCP13]]</f>
        <v>5</v>
      </c>
      <c r="KN9">
        <f>Sug0.5[[#This Row],[HCCP14]]</f>
        <v>6</v>
      </c>
      <c r="KO9">
        <f>Sug0.5[[#This Row],[HCCP15]]</f>
        <v>7</v>
      </c>
      <c r="KP9">
        <f>Sug0.5[[#This Row],[HCCP16]]</f>
        <v>9</v>
      </c>
      <c r="KQ9">
        <f>Sug0.5[[#This Row],[HCCP17]]</f>
        <v>11</v>
      </c>
      <c r="KR9">
        <f>Sug0.5[[#This Row],[HCCP18]]</f>
        <v>8</v>
      </c>
      <c r="KS9">
        <f>Sug0.5[[#This Row],[HCCP19]]</f>
        <v>8</v>
      </c>
      <c r="KT9">
        <f>Sug0.5[[#This Row],[HCCP20]]</f>
        <v>10</v>
      </c>
      <c r="KU9">
        <f>Sug0.5[[#This Row],[HCCP21]]</f>
        <v>9</v>
      </c>
      <c r="KV9">
        <f>Sug0.5[[#This Row],[HCCP22]]</f>
        <v>9</v>
      </c>
      <c r="KW9">
        <f>Sug0.5[[#This Row],[HCCP23]]</f>
        <v>17</v>
      </c>
      <c r="KX9">
        <f>Sug0.5[[#This Row],[HCCP24]]</f>
        <v>20</v>
      </c>
      <c r="KY9">
        <f>Sug0.5[[#This Row],[HCCP25]]</f>
        <v>14</v>
      </c>
      <c r="KZ9">
        <f>Sug0.5[[#This Row],[HCCP26]]</f>
        <v>13</v>
      </c>
      <c r="LA9">
        <f>Sug0.5[[#This Row],[HCCP27]]</f>
        <v>16</v>
      </c>
      <c r="LB9">
        <f>Reg[[#This Row],[CHDP2]]</f>
        <v>1536</v>
      </c>
      <c r="LC9">
        <f>Reg[[#This Row],[CHDP3]]</f>
        <v>1594</v>
      </c>
      <c r="LD9">
        <f>Reg[[#This Row],[CHDP4]]</f>
        <v>1685</v>
      </c>
      <c r="LE9">
        <f>Reg[[#This Row],[CHDP5]]</f>
        <v>1732</v>
      </c>
      <c r="LF9">
        <f>Reg[[#This Row],[CHDP6]]</f>
        <v>1769</v>
      </c>
      <c r="LG9">
        <f>Reg[[#This Row],[CHDP7]]</f>
        <v>1817</v>
      </c>
      <c r="LH9">
        <f>Reg[[#This Row],[CHDP8]]</f>
        <v>1867</v>
      </c>
      <c r="LI9">
        <f>Reg[[#This Row],[CHDP9]]</f>
        <v>1927</v>
      </c>
      <c r="LJ9">
        <f>Reg[[#This Row],[CHDP10]]</f>
        <v>1983</v>
      </c>
      <c r="LK9">
        <f>Reg[[#This Row],[CHDP11]]</f>
        <v>2037</v>
      </c>
      <c r="LL9">
        <f>Reg[[#This Row],[CHDP12]]</f>
        <v>2089</v>
      </c>
      <c r="LM9">
        <f>Reg[[#This Row],[CHDP13]]</f>
        <v>2121</v>
      </c>
      <c r="LN9">
        <f>Reg[[#This Row],[CHDP14]]</f>
        <v>2166</v>
      </c>
      <c r="LO9">
        <f>Reg[[#This Row],[CHDP15]]</f>
        <v>2221</v>
      </c>
      <c r="LP9">
        <f>Reg[[#This Row],[CHDP16]]</f>
        <v>2272</v>
      </c>
      <c r="LQ9">
        <f>Reg[[#This Row],[CHDP17]]</f>
        <v>2367</v>
      </c>
      <c r="LR9">
        <f>Reg[[#This Row],[CHDP18]]</f>
        <v>2390</v>
      </c>
      <c r="LS9">
        <f>Reg[[#This Row],[CHDP19]]</f>
        <v>2429</v>
      </c>
      <c r="LT9">
        <f>Reg[[#This Row],[CHDP20]]</f>
        <v>2464</v>
      </c>
      <c r="LU9">
        <f>Reg[[#This Row],[CHDP21]]</f>
        <v>2501</v>
      </c>
      <c r="LV9">
        <f>Reg[[#This Row],[CHDP22]]</f>
        <v>2551</v>
      </c>
      <c r="LW9">
        <f>Reg[[#This Row],[CHDP23]]</f>
        <v>2587</v>
      </c>
      <c r="LX9">
        <f>Reg[[#This Row],[CHDP24]]</f>
        <v>2606</v>
      </c>
      <c r="LY9">
        <f>Reg[[#This Row],[CHDP25]]</f>
        <v>2634</v>
      </c>
      <c r="LZ9">
        <f>Reg[[#This Row],[CHDP26]]</f>
        <v>2652</v>
      </c>
      <c r="MA9">
        <f>Reg[[#This Row],[CHDP27]]</f>
        <v>2690</v>
      </c>
      <c r="MB9">
        <f>Sug0.2[[#This Row],[CHDP2]]</f>
        <v>1536</v>
      </c>
      <c r="MC9">
        <f>Sug0.2[[#This Row],[CHDP3]]</f>
        <v>1594</v>
      </c>
      <c r="MD9">
        <f>Sug0.2[[#This Row],[CHDP4]]</f>
        <v>1683</v>
      </c>
      <c r="ME9">
        <f>Sug0.2[[#This Row],[CHDP5]]</f>
        <v>1729</v>
      </c>
      <c r="MF9">
        <f>Sug0.2[[#This Row],[CHDP6]]</f>
        <v>1765</v>
      </c>
      <c r="MG9">
        <f>Sug0.2[[#This Row],[CHDP7]]</f>
        <v>1813</v>
      </c>
      <c r="MH9">
        <f>Sug0.2[[#This Row],[CHDP8]]</f>
        <v>1863</v>
      </c>
      <c r="MI9">
        <f>Sug0.2[[#This Row],[CHDP9]]</f>
        <v>1922</v>
      </c>
      <c r="MJ9">
        <f>Sug0.2[[#This Row],[CHDP10]]</f>
        <v>1980</v>
      </c>
      <c r="MK9">
        <f>Sug0.2[[#This Row],[CHDP11]]</f>
        <v>2030</v>
      </c>
      <c r="ML9">
        <f>Sug0.2[[#This Row],[CHDP12]]</f>
        <v>2082</v>
      </c>
      <c r="MM9">
        <f>Sug0.2[[#This Row],[CHDP13]]</f>
        <v>2111</v>
      </c>
      <c r="MN9">
        <f>Sug0.2[[#This Row],[CHDP14]]</f>
        <v>2156</v>
      </c>
      <c r="MO9">
        <f>Sug0.2[[#This Row],[CHDP15]]</f>
        <v>2213</v>
      </c>
      <c r="MP9">
        <f>Sug0.2[[#This Row],[CHDP16]]</f>
        <v>2262</v>
      </c>
      <c r="MQ9">
        <f>Sug0.2[[#This Row],[CHDP17]]</f>
        <v>2356</v>
      </c>
      <c r="MR9">
        <f>Sug0.2[[#This Row],[CHDP18]]</f>
        <v>2376</v>
      </c>
      <c r="MS9">
        <f>Sug0.2[[#This Row],[CHDP19]]</f>
        <v>2412</v>
      </c>
      <c r="MT9">
        <f>Sug0.2[[#This Row],[CHDP20]]</f>
        <v>2447</v>
      </c>
      <c r="MU9">
        <f>Sug0.2[[#This Row],[CHDP21]]</f>
        <v>2478</v>
      </c>
      <c r="MV9">
        <f>Sug0.2[[#This Row],[CHDP22]]</f>
        <v>2530</v>
      </c>
      <c r="MW9">
        <f>Sug0.2[[#This Row],[CHDP23]]</f>
        <v>2563</v>
      </c>
      <c r="MX9">
        <f>Sug0.2[[#This Row],[CHDP24]]</f>
        <v>2579</v>
      </c>
      <c r="MY9">
        <f>Sug0.2[[#This Row],[CHDP25]]</f>
        <v>2609</v>
      </c>
      <c r="MZ9">
        <f>Sug0.2[[#This Row],[CHDP26]]</f>
        <v>2633</v>
      </c>
      <c r="NA9">
        <f>Sug0.2[[#This Row],[CHDP27]]</f>
        <v>2662</v>
      </c>
      <c r="NB9">
        <f>Sug0.5[[#This Row],[CHDP2]]</f>
        <v>1536</v>
      </c>
      <c r="NC9">
        <f>Sug0.5[[#This Row],[CHDP3]]</f>
        <v>1594</v>
      </c>
      <c r="ND9">
        <f>Sug0.5[[#This Row],[CHDP4]]</f>
        <v>1682</v>
      </c>
      <c r="NE9">
        <f>Sug0.5[[#This Row],[CHDP5]]</f>
        <v>1726</v>
      </c>
      <c r="NF9">
        <f>Sug0.5[[#This Row],[CHDP6]]</f>
        <v>1761</v>
      </c>
      <c r="NG9">
        <f>Sug0.5[[#This Row],[CHDP7]]</f>
        <v>1806</v>
      </c>
      <c r="NH9">
        <f>Sug0.5[[#This Row],[CHDP8]]</f>
        <v>1853</v>
      </c>
      <c r="NI9">
        <f>Sug0.5[[#This Row],[CHDP9]]</f>
        <v>1910</v>
      </c>
      <c r="NJ9">
        <f>Sug0.5[[#This Row],[CHDP10]]</f>
        <v>1961</v>
      </c>
      <c r="NK9">
        <f>Sug0.5[[#This Row],[CHDP11]]</f>
        <v>2009</v>
      </c>
      <c r="NL9">
        <f>Sug0.5[[#This Row],[CHDP12]]</f>
        <v>2058</v>
      </c>
      <c r="NM9">
        <f>Sug0.5[[#This Row],[CHDP13]]</f>
        <v>2085</v>
      </c>
      <c r="NN9">
        <f>Sug0.5[[#This Row],[CHDP14]]</f>
        <v>2126</v>
      </c>
      <c r="NO9">
        <f>Sug0.5[[#This Row],[CHDP15]]</f>
        <v>2179</v>
      </c>
      <c r="NP9">
        <f>Sug0.5[[#This Row],[CHDP16]]</f>
        <v>2225</v>
      </c>
      <c r="NQ9">
        <f>Sug0.5[[#This Row],[CHDP17]]</f>
        <v>2321</v>
      </c>
      <c r="NR9">
        <f>Sug0.5[[#This Row],[CHDP18]]</f>
        <v>2338</v>
      </c>
      <c r="NS9">
        <f>Sug0.5[[#This Row],[CHDP19]]</f>
        <v>2373</v>
      </c>
      <c r="NT9">
        <f>Sug0.5[[#This Row],[CHDP20]]</f>
        <v>2406</v>
      </c>
      <c r="NU9">
        <f>Sug0.5[[#This Row],[CHDP21]]</f>
        <v>2427</v>
      </c>
      <c r="NV9">
        <f>Sug0.5[[#This Row],[CHDP22]]</f>
        <v>2471</v>
      </c>
      <c r="NW9">
        <f>Sug0.5[[#This Row],[CHDP23]]</f>
        <v>2500</v>
      </c>
      <c r="NX9">
        <f>Sug0.5[[#This Row],[CHDP24]]</f>
        <v>2507</v>
      </c>
      <c r="NY9">
        <f>Sug0.5[[#This Row],[CHDP25]]</f>
        <v>2531</v>
      </c>
      <c r="NZ9">
        <f>Sug0.5[[#This Row],[CHDP26]]</f>
        <v>2556</v>
      </c>
      <c r="OA9">
        <f>Sug0.5[[#This Row],[CHDP27]]</f>
        <v>2588</v>
      </c>
      <c r="OB9">
        <f>Reg[[#This Row],[T2DP2]]</f>
        <v>2162</v>
      </c>
      <c r="OC9">
        <f>Reg[[#This Row],[T2DP3]]</f>
        <v>2284</v>
      </c>
      <c r="OD9">
        <f>Reg[[#This Row],[T2DP4]]</f>
        <v>2442</v>
      </c>
      <c r="OE9">
        <f>Reg[[#This Row],[T2DP5]]</f>
        <v>2588</v>
      </c>
      <c r="OF9">
        <f>Reg[[#This Row],[T2DP6]]</f>
        <v>2690</v>
      </c>
      <c r="OG9">
        <f>Reg[[#This Row],[T2DP7]]</f>
        <v>2826</v>
      </c>
      <c r="OH9">
        <f>Reg[[#This Row],[T2DP8]]</f>
        <v>3026</v>
      </c>
      <c r="OI9">
        <f>Reg[[#This Row],[T2DP9]]</f>
        <v>3164</v>
      </c>
      <c r="OJ9">
        <f>Reg[[#This Row],[T2DP10]]</f>
        <v>3313</v>
      </c>
      <c r="OK9">
        <f>Reg[[#This Row],[T2DP11]]</f>
        <v>3484</v>
      </c>
      <c r="OL9">
        <f>Reg[[#This Row],[T2DP12]]</f>
        <v>3613</v>
      </c>
      <c r="OM9">
        <f>Reg[[#This Row],[T2DP13]]</f>
        <v>3744</v>
      </c>
      <c r="ON9">
        <f>Reg[[#This Row],[T2DP14]]</f>
        <v>3868</v>
      </c>
      <c r="OO9">
        <f>Reg[[#This Row],[T2DP15]]</f>
        <v>3994</v>
      </c>
      <c r="OP9">
        <f>Reg[[#This Row],[T2DP16]]</f>
        <v>4110</v>
      </c>
      <c r="OQ9">
        <f>Reg[[#This Row],[T2DP17]]</f>
        <v>4236</v>
      </c>
      <c r="OR9">
        <f>Reg[[#This Row],[T2DP18]]</f>
        <v>4331</v>
      </c>
      <c r="OS9">
        <f>Reg[[#This Row],[T2DP19]]</f>
        <v>4404</v>
      </c>
      <c r="OT9">
        <f>Reg[[#This Row],[T2DP20]]</f>
        <v>4487</v>
      </c>
      <c r="OU9">
        <f>Reg[[#This Row],[T2DP21]]</f>
        <v>4617</v>
      </c>
      <c r="OV9">
        <f>Reg[[#This Row],[T2DP22]]</f>
        <v>4667</v>
      </c>
      <c r="OW9">
        <f>Reg[[#This Row],[T2DP23]]</f>
        <v>4778</v>
      </c>
      <c r="OX9">
        <f>Reg[[#This Row],[T2DP24]]</f>
        <v>4792</v>
      </c>
      <c r="OY9">
        <f>Reg[[#This Row],[T2DP25]]</f>
        <v>4826</v>
      </c>
      <c r="OZ9">
        <f>Reg[[#This Row],[T2DP26]]</f>
        <v>4880</v>
      </c>
      <c r="PA9">
        <f>Reg[[#This Row],[T2DP27]]</f>
        <v>4978</v>
      </c>
      <c r="PB9">
        <f>Sug0.2[[#This Row],[T2DP2]]</f>
        <v>2162</v>
      </c>
      <c r="PC9">
        <f>Sug0.2[[#This Row],[T2DP3]]</f>
        <v>2284</v>
      </c>
      <c r="PD9">
        <f>Sug0.2[[#This Row],[T2DP4]]</f>
        <v>2437</v>
      </c>
      <c r="PE9">
        <f>Sug0.2[[#This Row],[T2DP5]]</f>
        <v>2581</v>
      </c>
      <c r="PF9">
        <f>Sug0.2[[#This Row],[T2DP6]]</f>
        <v>2680</v>
      </c>
      <c r="PG9">
        <f>Sug0.2[[#This Row],[T2DP7]]</f>
        <v>2810</v>
      </c>
      <c r="PH9">
        <f>Sug0.2[[#This Row],[T2DP8]]</f>
        <v>3004</v>
      </c>
      <c r="PI9">
        <f>Sug0.2[[#This Row],[T2DP9]]</f>
        <v>3139</v>
      </c>
      <c r="PJ9">
        <f>Sug0.2[[#This Row],[T2DP10]]</f>
        <v>3287</v>
      </c>
      <c r="PK9">
        <f>Sug0.2[[#This Row],[T2DP11]]</f>
        <v>3452</v>
      </c>
      <c r="PL9">
        <f>Sug0.2[[#This Row],[T2DP12]]</f>
        <v>3576</v>
      </c>
      <c r="PM9">
        <f>Sug0.2[[#This Row],[T2DP13]]</f>
        <v>3706</v>
      </c>
      <c r="PN9">
        <f>Sug0.2[[#This Row],[T2DP14]]</f>
        <v>3824</v>
      </c>
      <c r="PO9">
        <f>Sug0.2[[#This Row],[T2DP15]]</f>
        <v>3941</v>
      </c>
      <c r="PP9">
        <f>Sug0.2[[#This Row],[T2DP16]]</f>
        <v>4053</v>
      </c>
      <c r="PQ9">
        <f>Sug0.2[[#This Row],[T2DP17]]</f>
        <v>4173</v>
      </c>
      <c r="PR9">
        <f>Sug0.2[[#This Row],[T2DP18]]</f>
        <v>4263</v>
      </c>
      <c r="PS9">
        <f>Sug0.2[[#This Row],[T2DP19]]</f>
        <v>4336</v>
      </c>
      <c r="PT9">
        <f>Sug0.2[[#This Row],[T2DP20]]</f>
        <v>4426</v>
      </c>
      <c r="PU9">
        <f>Sug0.2[[#This Row],[T2DP21]]</f>
        <v>4551</v>
      </c>
      <c r="PV9">
        <f>Sug0.2[[#This Row],[T2DP22]]</f>
        <v>4602</v>
      </c>
      <c r="PW9">
        <f>Sug0.2[[#This Row],[T2DP23]]</f>
        <v>4709</v>
      </c>
      <c r="PX9">
        <f>Sug0.2[[#This Row],[T2DP24]]</f>
        <v>4724</v>
      </c>
      <c r="PY9">
        <f>Sug0.2[[#This Row],[T2DP25]]</f>
        <v>4750</v>
      </c>
      <c r="PZ9">
        <f>Sug0.2[[#This Row],[T2DP26]]</f>
        <v>4793</v>
      </c>
      <c r="QA9">
        <f>Sug0.2[[#This Row],[T2DP27]]</f>
        <v>4887</v>
      </c>
      <c r="QB9">
        <f>Sug0.5[[#This Row],[T2DP2]]</f>
        <v>2162</v>
      </c>
      <c r="QC9">
        <f>Sug0.5[[#This Row],[T2DP3]]</f>
        <v>2284</v>
      </c>
      <c r="QD9">
        <f>Sug0.5[[#This Row],[T2DP4]]</f>
        <v>2434</v>
      </c>
      <c r="QE9">
        <f>Sug0.5[[#This Row],[T2DP5]]</f>
        <v>2574</v>
      </c>
      <c r="QF9">
        <f>Sug0.5[[#This Row],[T2DP6]]</f>
        <v>2668</v>
      </c>
      <c r="QG9">
        <f>Sug0.5[[#This Row],[T2DP7]]</f>
        <v>2792</v>
      </c>
      <c r="QH9">
        <f>Sug0.5[[#This Row],[T2DP8]]</f>
        <v>2976</v>
      </c>
      <c r="QI9">
        <f>Sug0.5[[#This Row],[T2DP9]]</f>
        <v>3101</v>
      </c>
      <c r="QJ9">
        <f>Sug0.5[[#This Row],[T2DP10]]</f>
        <v>3242</v>
      </c>
      <c r="QK9">
        <f>Sug0.5[[#This Row],[T2DP11]]</f>
        <v>3392</v>
      </c>
      <c r="QL9">
        <f>Sug0.5[[#This Row],[T2DP12]]</f>
        <v>3504</v>
      </c>
      <c r="QM9">
        <f>Sug0.5[[#This Row],[T2DP13]]</f>
        <v>3626</v>
      </c>
      <c r="QN9">
        <f>Sug0.5[[#This Row],[T2DP14]]</f>
        <v>3742</v>
      </c>
      <c r="QO9">
        <f>Sug0.5[[#This Row],[T2DP15]]</f>
        <v>3848</v>
      </c>
      <c r="QP9">
        <f>Sug0.5[[#This Row],[T2DP16]]</f>
        <v>3945</v>
      </c>
      <c r="QQ9">
        <f>Sug0.5[[#This Row],[T2DP17]]</f>
        <v>4058</v>
      </c>
      <c r="QR9">
        <f>Sug0.5[[#This Row],[T2DP18]]</f>
        <v>4140</v>
      </c>
      <c r="QS9">
        <f>Sug0.5[[#This Row],[T2DP19]]</f>
        <v>4207</v>
      </c>
      <c r="QT9">
        <f>Sug0.5[[#This Row],[T2DP20]]</f>
        <v>4291</v>
      </c>
      <c r="QU9">
        <f>Sug0.5[[#This Row],[T2DP21]]</f>
        <v>4394</v>
      </c>
      <c r="QV9">
        <f>Sug0.5[[#This Row],[T2DP22]]</f>
        <v>4438</v>
      </c>
      <c r="QW9">
        <f>Sug0.5[[#This Row],[T2DP23]]</f>
        <v>4552</v>
      </c>
      <c r="QX9">
        <f>Sug0.5[[#This Row],[T2DP24]]</f>
        <v>4563</v>
      </c>
      <c r="QY9">
        <f>Sug0.5[[#This Row],[T2DP25]]</f>
        <v>4587</v>
      </c>
      <c r="QZ9">
        <f>Sug0.5[[#This Row],[T2DP26]]</f>
        <v>4622</v>
      </c>
      <c r="RA9">
        <f>Sug0.5[[#This Row],[T2DP27]]</f>
        <v>4697</v>
      </c>
      <c r="RB9">
        <f>Reg[[#This Row],[OVEP2]]</f>
        <v>7492</v>
      </c>
      <c r="RC9">
        <f>Reg[[#This Row],[OVEP3]]</f>
        <v>8173</v>
      </c>
      <c r="RD9">
        <f>Reg[[#This Row],[OVEP4]]</f>
        <v>8696</v>
      </c>
      <c r="RE9">
        <f>Reg[[#This Row],[OVEP5]]</f>
        <v>9121</v>
      </c>
      <c r="RF9">
        <f>Reg[[#This Row],[OVEP6]]</f>
        <v>9406</v>
      </c>
      <c r="RG9">
        <f>Reg[[#This Row],[OVEP7]]</f>
        <v>9655</v>
      </c>
      <c r="RH9">
        <f>Reg[[#This Row],[OVEP8]]</f>
        <v>9880</v>
      </c>
      <c r="RI9">
        <f>Reg[[#This Row],[OVEP9]]</f>
        <v>10078</v>
      </c>
      <c r="RJ9">
        <f>Reg[[#This Row],[OVEP10]]</f>
        <v>10308</v>
      </c>
      <c r="RK9">
        <f>Reg[[#This Row],[OVEP11]]</f>
        <v>10473</v>
      </c>
      <c r="RL9">
        <f>Reg[[#This Row],[OVEP12]]</f>
        <v>10653</v>
      </c>
      <c r="RM9">
        <f>Reg[[#This Row],[OVEP13]]</f>
        <v>10723</v>
      </c>
      <c r="RN9">
        <f>Reg[[#This Row],[OVEP14]]</f>
        <v>10864</v>
      </c>
      <c r="RO9">
        <f>Reg[[#This Row],[OVEP15]]</f>
        <v>10953</v>
      </c>
      <c r="RP9">
        <f>Reg[[#This Row],[OVEP16]]</f>
        <v>11008</v>
      </c>
      <c r="RQ9">
        <f>Reg[[#This Row],[OVEP17]]</f>
        <v>11050</v>
      </c>
      <c r="RR9">
        <f>Reg[[#This Row],[OVEP18]]</f>
        <v>11052</v>
      </c>
      <c r="RS9">
        <f>Reg[[#This Row],[OVEP19]]</f>
        <v>11102</v>
      </c>
      <c r="RT9">
        <f>Reg[[#This Row],[OVEP20]]</f>
        <v>11123</v>
      </c>
      <c r="RU9">
        <f>Reg[[#This Row],[OVEP21]]</f>
        <v>11222</v>
      </c>
      <c r="RV9">
        <f>Reg[[#This Row],[OVEP22]]</f>
        <v>11263</v>
      </c>
      <c r="RW9">
        <f>Reg[[#This Row],[OVEP23]]</f>
        <v>11269</v>
      </c>
      <c r="RX9">
        <f>Reg[[#This Row],[OVEP24]]</f>
        <v>11224</v>
      </c>
      <c r="RY9">
        <f>Reg[[#This Row],[OVEP25]]</f>
        <v>11234</v>
      </c>
      <c r="RZ9">
        <f>Reg[[#This Row],[OVEP26]]</f>
        <v>11266</v>
      </c>
      <c r="SA9">
        <f>Reg[[#This Row],[OVEP27]]</f>
        <v>11362</v>
      </c>
      <c r="SB9">
        <f>Sug0.2[[#This Row],[OVEP2]]</f>
        <v>7492</v>
      </c>
      <c r="SC9">
        <f>Sug0.2[[#This Row],[OVEP3]]</f>
        <v>8131</v>
      </c>
      <c r="SD9">
        <f>Sug0.2[[#This Row],[OVEP4]]</f>
        <v>8625</v>
      </c>
      <c r="SE9">
        <f>Sug0.2[[#This Row],[OVEP5]]</f>
        <v>9027</v>
      </c>
      <c r="SF9">
        <f>Sug0.2[[#This Row],[OVEP6]]</f>
        <v>9308</v>
      </c>
      <c r="SG9">
        <f>Sug0.2[[#This Row],[OVEP7]]</f>
        <v>9538</v>
      </c>
      <c r="SH9">
        <f>Sug0.2[[#This Row],[OVEP8]]</f>
        <v>9749</v>
      </c>
      <c r="SI9">
        <f>Sug0.2[[#This Row],[OVEP9]]</f>
        <v>9953</v>
      </c>
      <c r="SJ9">
        <f>Sug0.2[[#This Row],[OVEP10]]</f>
        <v>10184</v>
      </c>
      <c r="SK9">
        <f>Sug0.2[[#This Row],[OVEP11]]</f>
        <v>10357</v>
      </c>
      <c r="SL9">
        <f>Sug0.2[[#This Row],[OVEP12]]</f>
        <v>10546</v>
      </c>
      <c r="SM9">
        <f>Sug0.2[[#This Row],[OVEP13]]</f>
        <v>10610</v>
      </c>
      <c r="SN9">
        <f>Sug0.2[[#This Row],[OVEP14]]</f>
        <v>10750</v>
      </c>
      <c r="SO9">
        <f>Sug0.2[[#This Row],[OVEP15]]</f>
        <v>10862</v>
      </c>
      <c r="SP9">
        <f>Sug0.2[[#This Row],[OVEP16]]</f>
        <v>10942</v>
      </c>
      <c r="SQ9">
        <f>Sug0.2[[#This Row],[OVEP17]]</f>
        <v>10987</v>
      </c>
      <c r="SR9">
        <f>Sug0.2[[#This Row],[OVEP18]]</f>
        <v>10993</v>
      </c>
      <c r="SS9">
        <f>Sug0.2[[#This Row],[OVEP19]]</f>
        <v>11053</v>
      </c>
      <c r="ST9">
        <f>Sug0.2[[#This Row],[OVEP20]]</f>
        <v>11067</v>
      </c>
      <c r="SU9">
        <f>Sug0.2[[#This Row],[OVEP21]]</f>
        <v>11166</v>
      </c>
      <c r="SV9">
        <f>Sug0.2[[#This Row],[OVEP22]]</f>
        <v>11200</v>
      </c>
      <c r="SW9">
        <f>Sug0.2[[#This Row],[OVEP23]]</f>
        <v>11229</v>
      </c>
      <c r="SX9">
        <f>Sug0.2[[#This Row],[OVEP24]]</f>
        <v>11205</v>
      </c>
      <c r="SY9">
        <f>Sug0.2[[#This Row],[OVEP25]]</f>
        <v>11188</v>
      </c>
      <c r="SZ9">
        <f>Sug0.2[[#This Row],[OVEP26]]</f>
        <v>11235</v>
      </c>
      <c r="TA9">
        <f>Sug0.2[[#This Row],[OVEP27]]</f>
        <v>11342</v>
      </c>
      <c r="TB9">
        <f>Sug0.5[[#This Row],[OVEP2]]</f>
        <v>7492</v>
      </c>
      <c r="TC9">
        <f>Sug0.5[[#This Row],[OVEP3]]</f>
        <v>8051</v>
      </c>
      <c r="TD9">
        <f>Sug0.5[[#This Row],[OVEP4]]</f>
        <v>8490</v>
      </c>
      <c r="TE9">
        <f>Sug0.5[[#This Row],[OVEP5]]</f>
        <v>8886</v>
      </c>
      <c r="TF9">
        <f>Sug0.5[[#This Row],[OVEP6]]</f>
        <v>9148</v>
      </c>
      <c r="TG9">
        <f>Sug0.5[[#This Row],[OVEP7]]</f>
        <v>9377</v>
      </c>
      <c r="TH9">
        <f>Sug0.5[[#This Row],[OVEP8]]</f>
        <v>9575</v>
      </c>
      <c r="TI9">
        <f>Sug0.5[[#This Row],[OVEP9]]</f>
        <v>9783</v>
      </c>
      <c r="TJ9">
        <f>Sug0.5[[#This Row],[OVEP10]]</f>
        <v>10002</v>
      </c>
      <c r="TK9">
        <f>Sug0.5[[#This Row],[OVEP11]]</f>
        <v>10185</v>
      </c>
      <c r="TL9">
        <f>Sug0.5[[#This Row],[OVEP12]]</f>
        <v>10389</v>
      </c>
      <c r="TM9">
        <f>Sug0.5[[#This Row],[OVEP13]]</f>
        <v>10457</v>
      </c>
      <c r="TN9">
        <f>Sug0.5[[#This Row],[OVEP14]]</f>
        <v>10589</v>
      </c>
      <c r="TO9">
        <f>Sug0.5[[#This Row],[OVEP15]]</f>
        <v>10696</v>
      </c>
      <c r="TP9">
        <f>Sug0.5[[#This Row],[OVEP16]]</f>
        <v>10777</v>
      </c>
      <c r="TQ9">
        <f>Sug0.5[[#This Row],[OVEP17]]</f>
        <v>10839</v>
      </c>
      <c r="TR9">
        <f>Sug0.5[[#This Row],[OVEP18]]</f>
        <v>10861</v>
      </c>
      <c r="TS9">
        <f>Sug0.5[[#This Row],[OVEP19]]</f>
        <v>10937</v>
      </c>
      <c r="TT9">
        <f>Sug0.5[[#This Row],[OVEP20]]</f>
        <v>10965</v>
      </c>
      <c r="TU9">
        <f>Sug0.5[[#This Row],[OVEP21]]</f>
        <v>11081</v>
      </c>
      <c r="TV9">
        <f>Sug0.5[[#This Row],[OVEP22]]</f>
        <v>11122</v>
      </c>
      <c r="TW9">
        <f>Sug0.5[[#This Row],[OVEP23]]</f>
        <v>11198</v>
      </c>
      <c r="TX9">
        <f>Sug0.5[[#This Row],[OVEP24]]</f>
        <v>11214</v>
      </c>
      <c r="TY9">
        <f>Sug0.5[[#This Row],[OVEP25]]</f>
        <v>11244</v>
      </c>
      <c r="TZ9">
        <f>Sug0.5[[#This Row],[OVEP26]]</f>
        <v>11276</v>
      </c>
      <c r="UA9">
        <f>Sug0.5[[#This Row],[OVEP27]]</f>
        <v>11393</v>
      </c>
      <c r="UB9">
        <f>Reg[[#This Row],[OBEP2]]</f>
        <v>8388</v>
      </c>
      <c r="UC9">
        <f>Reg[[#This Row],[OBEP3]]</f>
        <v>8208</v>
      </c>
      <c r="UD9">
        <f>Reg[[#This Row],[OBEP4]]</f>
        <v>8017</v>
      </c>
      <c r="UE9">
        <f>Reg[[#This Row],[OBEP5]]</f>
        <v>7913</v>
      </c>
      <c r="UF9">
        <f>Reg[[#This Row],[OBEP6]]</f>
        <v>7840</v>
      </c>
      <c r="UG9">
        <f>Reg[[#This Row],[OBEP7]]</f>
        <v>7773</v>
      </c>
      <c r="UH9">
        <f>Reg[[#This Row],[OBEP8]]</f>
        <v>7717</v>
      </c>
      <c r="UI9">
        <f>Reg[[#This Row],[OBEP9]]</f>
        <v>7641</v>
      </c>
      <c r="UJ9">
        <f>Reg[[#This Row],[OBEP10]]</f>
        <v>7611</v>
      </c>
      <c r="UK9">
        <f>Reg[[#This Row],[OBEP11]]</f>
        <v>7568</v>
      </c>
      <c r="UL9">
        <f>Reg[[#This Row],[OBEP12]]</f>
        <v>7499</v>
      </c>
      <c r="UM9">
        <f>Reg[[#This Row],[OBEP13]]</f>
        <v>7478</v>
      </c>
      <c r="UN9">
        <f>Reg[[#This Row],[OBEP14]]</f>
        <v>7386</v>
      </c>
      <c r="UO9">
        <f>Reg[[#This Row],[OBEP15]]</f>
        <v>7377</v>
      </c>
      <c r="UP9">
        <f>Reg[[#This Row],[OBEP16]]</f>
        <v>7403</v>
      </c>
      <c r="UQ9">
        <f>Reg[[#This Row],[OBEP17]]</f>
        <v>7388</v>
      </c>
      <c r="UR9">
        <f>Reg[[#This Row],[OBEP18]]</f>
        <v>7444</v>
      </c>
      <c r="US9">
        <f>Reg[[#This Row],[OBEP19]]</f>
        <v>7468</v>
      </c>
      <c r="UT9">
        <f>Reg[[#This Row],[OBEP20]]</f>
        <v>7469</v>
      </c>
      <c r="UU9">
        <f>Reg[[#This Row],[OBEP21]]</f>
        <v>7460</v>
      </c>
      <c r="UV9">
        <f>Reg[[#This Row],[OBEP22]]</f>
        <v>7462</v>
      </c>
      <c r="UW9">
        <f>Reg[[#This Row],[OBEP23]]</f>
        <v>7403</v>
      </c>
      <c r="UX9">
        <f>Reg[[#This Row],[OBEP24]]</f>
        <v>7366</v>
      </c>
      <c r="UY9">
        <f>Reg[[#This Row],[OBEP25]]</f>
        <v>7367</v>
      </c>
      <c r="UZ9">
        <f>Reg[[#This Row],[OBEP26]]</f>
        <v>7394</v>
      </c>
      <c r="VA9">
        <f>Reg[[#This Row],[OBEP27]]</f>
        <v>7398</v>
      </c>
      <c r="VB9">
        <f>Sug0.2[[#This Row],[OBEP2]]</f>
        <v>8388</v>
      </c>
      <c r="VC9">
        <f>Sug0.2[[#This Row],[OBEP3]]</f>
        <v>8193</v>
      </c>
      <c r="VD9">
        <f>Sug0.2[[#This Row],[OBEP4]]</f>
        <v>7992</v>
      </c>
      <c r="VE9">
        <f>Sug0.2[[#This Row],[OBEP5]]</f>
        <v>7875</v>
      </c>
      <c r="VF9">
        <f>Sug0.2[[#This Row],[OBEP6]]</f>
        <v>7780</v>
      </c>
      <c r="VG9">
        <f>Sug0.2[[#This Row],[OBEP7]]</f>
        <v>7704</v>
      </c>
      <c r="VH9">
        <f>Sug0.2[[#This Row],[OBEP8]]</f>
        <v>7637</v>
      </c>
      <c r="VI9">
        <f>Sug0.2[[#This Row],[OBEP9]]</f>
        <v>7551</v>
      </c>
      <c r="VJ9">
        <f>Sug0.2[[#This Row],[OBEP10]]</f>
        <v>7508</v>
      </c>
      <c r="VK9">
        <f>Sug0.2[[#This Row],[OBEP11]]</f>
        <v>7458</v>
      </c>
      <c r="VL9">
        <f>Sug0.2[[#This Row],[OBEP12]]</f>
        <v>7377</v>
      </c>
      <c r="VM9">
        <f>Sug0.2[[#This Row],[OBEP13]]</f>
        <v>7348</v>
      </c>
      <c r="VN9">
        <f>Sug0.2[[#This Row],[OBEP14]]</f>
        <v>7245</v>
      </c>
      <c r="VO9">
        <f>Sug0.2[[#This Row],[OBEP15]]</f>
        <v>7215</v>
      </c>
      <c r="VP9">
        <f>Sug0.2[[#This Row],[OBEP16]]</f>
        <v>7232</v>
      </c>
      <c r="VQ9">
        <f>Sug0.2[[#This Row],[OBEP17]]</f>
        <v>7218</v>
      </c>
      <c r="VR9">
        <f>Sug0.2[[#This Row],[OBEP18]]</f>
        <v>7262</v>
      </c>
      <c r="VS9">
        <f>Sug0.2[[#This Row],[OBEP19]]</f>
        <v>7276</v>
      </c>
      <c r="VT9">
        <f>Sug0.2[[#This Row],[OBEP20]]</f>
        <v>7276</v>
      </c>
      <c r="VU9">
        <f>Sug0.2[[#This Row],[OBEP21]]</f>
        <v>7264</v>
      </c>
      <c r="VV9">
        <f>Sug0.2[[#This Row],[OBEP22]]</f>
        <v>7262</v>
      </c>
      <c r="VW9">
        <f>Sug0.2[[#This Row],[OBEP23]]</f>
        <v>7195</v>
      </c>
      <c r="VX9">
        <f>Sug0.2[[#This Row],[OBEP24]]</f>
        <v>7155</v>
      </c>
      <c r="VY9">
        <f>Sug0.2[[#This Row],[OBEP25]]</f>
        <v>7161</v>
      </c>
      <c r="VZ9">
        <f>Sug0.2[[#This Row],[OBEP26]]</f>
        <v>7182</v>
      </c>
      <c r="WA9">
        <f>Sug0.2[[#This Row],[OBEP27]]</f>
        <v>7177</v>
      </c>
      <c r="WB9">
        <f>Sug0.5[[#This Row],[OBEP2]]</f>
        <v>8388</v>
      </c>
      <c r="WC9">
        <f>Sug0.5[[#This Row],[OBEP3]]</f>
        <v>8158</v>
      </c>
      <c r="WD9">
        <f>Sug0.5[[#This Row],[OBEP4]]</f>
        <v>7929</v>
      </c>
      <c r="WE9">
        <f>Sug0.5[[#This Row],[OBEP5]]</f>
        <v>7764</v>
      </c>
      <c r="WF9">
        <f>Sug0.5[[#This Row],[OBEP6]]</f>
        <v>7636</v>
      </c>
      <c r="WG9">
        <f>Sug0.5[[#This Row],[OBEP7]]</f>
        <v>7531</v>
      </c>
      <c r="WH9">
        <f>Sug0.5[[#This Row],[OBEP8]]</f>
        <v>7443</v>
      </c>
      <c r="WI9">
        <f>Sug0.5[[#This Row],[OBEP9]]</f>
        <v>7328</v>
      </c>
      <c r="WJ9">
        <f>Sug0.5[[#This Row],[OBEP10]]</f>
        <v>7255</v>
      </c>
      <c r="WK9">
        <f>Sug0.5[[#This Row],[OBEP11]]</f>
        <v>7198</v>
      </c>
      <c r="WL9">
        <f>Sug0.5[[#This Row],[OBEP12]]</f>
        <v>7093</v>
      </c>
      <c r="WM9">
        <f>Sug0.5[[#This Row],[OBEP13]]</f>
        <v>7044</v>
      </c>
      <c r="WN9">
        <f>Sug0.5[[#This Row],[OBEP14]]</f>
        <v>6930</v>
      </c>
      <c r="WO9">
        <f>Sug0.5[[#This Row],[OBEP15]]</f>
        <v>6883</v>
      </c>
      <c r="WP9">
        <f>Sug0.5[[#This Row],[OBEP16]]</f>
        <v>6890</v>
      </c>
      <c r="WQ9">
        <f>Sug0.5[[#This Row],[OBEP17]]</f>
        <v>6847</v>
      </c>
      <c r="WR9">
        <f>Sug0.5[[#This Row],[OBEP18]]</f>
        <v>6873</v>
      </c>
      <c r="WS9">
        <f>Sug0.5[[#This Row],[OBEP19]]</f>
        <v>6864</v>
      </c>
      <c r="WT9">
        <f>Sug0.5[[#This Row],[OBEP20]]</f>
        <v>6841</v>
      </c>
      <c r="WU9">
        <f>Sug0.5[[#This Row],[OBEP21]]</f>
        <v>6821</v>
      </c>
      <c r="WV9">
        <f>Sug0.5[[#This Row],[OBEP22]]</f>
        <v>6801</v>
      </c>
      <c r="WW9">
        <f>Sug0.5[[#This Row],[OBEP23]]</f>
        <v>6736</v>
      </c>
      <c r="WX9">
        <f>Sug0.5[[#This Row],[OBEP24]]</f>
        <v>6679</v>
      </c>
      <c r="WY9">
        <f>Sug0.5[[#This Row],[OBEP25]]</f>
        <v>6660</v>
      </c>
      <c r="WZ9">
        <f>Sug0.5[[#This Row],[OBEP26]]</f>
        <v>6676</v>
      </c>
      <c r="XA9">
        <f>Sug0.5[[#This Row],[OBEP27]]</f>
        <v>6652</v>
      </c>
    </row>
    <row r="10" spans="1:625" x14ac:dyDescent="0.25">
      <c r="A10">
        <v>6</v>
      </c>
      <c r="B10" s="10">
        <f>Reg[[#This Row],[STEP2]]</f>
        <v>5873</v>
      </c>
      <c r="C10" s="10">
        <f>Reg[[#This Row],[STEP3]]</f>
        <v>6183</v>
      </c>
      <c r="D10" s="10">
        <f>Reg[[#This Row],[STEP4]]</f>
        <v>6391</v>
      </c>
      <c r="E10" s="10">
        <f>Reg[[#This Row],[STEP5]]</f>
        <v>6643</v>
      </c>
      <c r="F10" s="10">
        <f>Reg[[#This Row],[STEP6]]</f>
        <v>6828</v>
      </c>
      <c r="G10" s="10">
        <f>Reg[[#This Row],[STEP7]]</f>
        <v>6988</v>
      </c>
      <c r="H10" s="10">
        <f>Reg[[#This Row],[STEP8]]</f>
        <v>7179</v>
      </c>
      <c r="I10" s="10">
        <f>Reg[[#This Row],[STEP9]]</f>
        <v>7350</v>
      </c>
      <c r="J10" s="10">
        <f>Reg[[#This Row],[STEP10]]</f>
        <v>7494</v>
      </c>
      <c r="K10" s="10">
        <f>Reg[[#This Row],[STEP11]]</f>
        <v>7602</v>
      </c>
      <c r="L10" s="10">
        <f>Reg[[#This Row],[STEP12]]</f>
        <v>7710</v>
      </c>
      <c r="M10" s="10">
        <f>Reg[[#This Row],[STEP13]]</f>
        <v>7772</v>
      </c>
      <c r="N10" s="10">
        <f>Reg[[#This Row],[STEP14]]</f>
        <v>7890</v>
      </c>
      <c r="O10" s="10">
        <f>Reg[[#This Row],[STEP15]]</f>
        <v>7966</v>
      </c>
      <c r="P10" s="10">
        <f>Reg[[#This Row],[STEP16]]</f>
        <v>8036</v>
      </c>
      <c r="Q10" s="10">
        <f>Reg[[#This Row],[STEP17]]</f>
        <v>8149</v>
      </c>
      <c r="R10" s="10">
        <f>Reg[[#This Row],[STEP18]]</f>
        <v>8242</v>
      </c>
      <c r="S10" s="10">
        <f>Reg[[#This Row],[STEP19]]</f>
        <v>8306</v>
      </c>
      <c r="T10" s="10">
        <f>Reg[[#This Row],[STEP20]]</f>
        <v>8338</v>
      </c>
      <c r="U10" s="10">
        <f>Reg[[#This Row],[STEP21]]</f>
        <v>8370</v>
      </c>
      <c r="V10" s="10">
        <f>Reg[[#This Row],[STEP22]]</f>
        <v>8446</v>
      </c>
      <c r="W10" s="10">
        <f>Reg[[#This Row],[STEP23]]</f>
        <v>8523</v>
      </c>
      <c r="X10" s="10">
        <f>Reg[[#This Row],[STEP24]]</f>
        <v>8548</v>
      </c>
      <c r="Y10" s="10">
        <f>Reg[[#This Row],[STEP25]]</f>
        <v>8569</v>
      </c>
      <c r="Z10" s="10">
        <f>Reg[[#This Row],[STEP26]]</f>
        <v>8550</v>
      </c>
      <c r="AA10" s="10">
        <f>Reg[[#This Row],[STEP27]]</f>
        <v>8561</v>
      </c>
      <c r="AB10" s="10">
        <f>Sug0.2[[#This Row],[STEP2]]</f>
        <v>5873</v>
      </c>
      <c r="AC10" s="10">
        <f>Sug0.2[[#This Row],[STEP3]]</f>
        <v>6170</v>
      </c>
      <c r="AD10" s="10">
        <f>Sug0.2[[#This Row],[STEP4]]</f>
        <v>6367</v>
      </c>
      <c r="AE10" s="10">
        <f>Sug0.2[[#This Row],[STEP5]]</f>
        <v>6608</v>
      </c>
      <c r="AF10" s="10">
        <f>Sug0.2[[#This Row],[STEP6]]</f>
        <v>6774</v>
      </c>
      <c r="AG10" s="10">
        <f>Sug0.2[[#This Row],[STEP7]]</f>
        <v>6916</v>
      </c>
      <c r="AH10" s="10">
        <f>Sug0.2[[#This Row],[STEP8]]</f>
        <v>7097</v>
      </c>
      <c r="AI10" s="10">
        <f>Sug0.2[[#This Row],[STEP9]]</f>
        <v>7262</v>
      </c>
      <c r="AJ10" s="10">
        <f>Sug0.2[[#This Row],[STEP10]]</f>
        <v>7402</v>
      </c>
      <c r="AK10" s="10">
        <f>Sug0.2[[#This Row],[STEP11]]</f>
        <v>7508</v>
      </c>
      <c r="AL10" s="10">
        <f>Sug0.2[[#This Row],[STEP12]]</f>
        <v>7607</v>
      </c>
      <c r="AM10" s="10">
        <f>Sug0.2[[#This Row],[STEP13]]</f>
        <v>7666</v>
      </c>
      <c r="AN10" s="10">
        <f>Sug0.2[[#This Row],[STEP14]]</f>
        <v>7772</v>
      </c>
      <c r="AO10" s="10">
        <f>Sug0.2[[#This Row],[STEP15]]</f>
        <v>7844</v>
      </c>
      <c r="AP10" s="10">
        <f>Sug0.2[[#This Row],[STEP16]]</f>
        <v>7911</v>
      </c>
      <c r="AQ10" s="10">
        <f>Sug0.2[[#This Row],[STEP17]]</f>
        <v>8040</v>
      </c>
      <c r="AR10" s="10">
        <f>Sug0.2[[#This Row],[STEP18]]</f>
        <v>8125</v>
      </c>
      <c r="AS10" s="10">
        <f>Sug0.2[[#This Row],[STEP19]]</f>
        <v>8175</v>
      </c>
      <c r="AT10" s="10">
        <f>Sug0.2[[#This Row],[STEP20]]</f>
        <v>8203</v>
      </c>
      <c r="AU10" s="10">
        <f>Sug0.2[[#This Row],[STEP21]]</f>
        <v>8241</v>
      </c>
      <c r="AV10" s="10">
        <f>Sug0.2[[#This Row],[STEP22]]</f>
        <v>8306</v>
      </c>
      <c r="AW10" s="10">
        <f>Sug0.2[[#This Row],[STEP23]]</f>
        <v>8395</v>
      </c>
      <c r="AX10" s="10">
        <f>Sug0.2[[#This Row],[STEP24]]</f>
        <v>8431</v>
      </c>
      <c r="AY10" s="10">
        <f>Sug0.2[[#This Row],[STEP25]]</f>
        <v>8462</v>
      </c>
      <c r="AZ10" s="10">
        <f>Sug0.2[[#This Row],[STEP26]]</f>
        <v>8446</v>
      </c>
      <c r="BA10" s="10">
        <f>Sug0.2[[#This Row],[STEP27]]</f>
        <v>8450</v>
      </c>
      <c r="BB10" s="10">
        <f>Sug0.5[[#This Row],[STEP2]]</f>
        <v>5873</v>
      </c>
      <c r="BC10" s="10">
        <f>Sug0.5[[#This Row],[STEP3]]</f>
        <v>6130</v>
      </c>
      <c r="BD10" s="10">
        <f>Sug0.5[[#This Row],[STEP4]]</f>
        <v>6304</v>
      </c>
      <c r="BE10" s="10">
        <f>Sug0.5[[#This Row],[STEP5]]</f>
        <v>6514</v>
      </c>
      <c r="BF10" s="10">
        <f>Sug0.5[[#This Row],[STEP6]]</f>
        <v>6662</v>
      </c>
      <c r="BG10" s="10">
        <f>Sug0.5[[#This Row],[STEP7]]</f>
        <v>6772</v>
      </c>
      <c r="BH10" s="10">
        <f>Sug0.5[[#This Row],[STEP8]]</f>
        <v>6921</v>
      </c>
      <c r="BI10" s="10">
        <f>Sug0.5[[#This Row],[STEP9]]</f>
        <v>7062</v>
      </c>
      <c r="BJ10" s="10">
        <f>Sug0.5[[#This Row],[STEP10]]</f>
        <v>7208</v>
      </c>
      <c r="BK10" s="10">
        <f>Sug0.5[[#This Row],[STEP11]]</f>
        <v>7307</v>
      </c>
      <c r="BL10" s="10">
        <f>Sug0.5[[#This Row],[STEP12]]</f>
        <v>7394</v>
      </c>
      <c r="BM10" s="10">
        <f>Sug0.5[[#This Row],[STEP13]]</f>
        <v>7451</v>
      </c>
      <c r="BN10" s="10">
        <f>Sug0.5[[#This Row],[STEP14]]</f>
        <v>7539</v>
      </c>
      <c r="BO10" s="10">
        <f>Sug0.5[[#This Row],[STEP15]]</f>
        <v>7596</v>
      </c>
      <c r="BP10" s="10">
        <f>Sug0.5[[#This Row],[STEP16]]</f>
        <v>7684</v>
      </c>
      <c r="BQ10" s="10">
        <f>Sug0.5[[#This Row],[STEP17]]</f>
        <v>7811</v>
      </c>
      <c r="BR10" s="10">
        <f>Sug0.5[[#This Row],[STEP18]]</f>
        <v>7876</v>
      </c>
      <c r="BS10" s="10">
        <f>Sug0.5[[#This Row],[STEP19]]</f>
        <v>7925</v>
      </c>
      <c r="BT10" s="10">
        <f>Sug0.5[[#This Row],[STEP20]]</f>
        <v>7941</v>
      </c>
      <c r="BU10" s="10">
        <f>Sug0.5[[#This Row],[STEP21]]</f>
        <v>7989</v>
      </c>
      <c r="BV10" s="10">
        <f>Sug0.5[[#This Row],[STEP22]]</f>
        <v>8047</v>
      </c>
      <c r="BW10" s="10">
        <f>Sug0.5[[#This Row],[STEP23]]</f>
        <v>8145</v>
      </c>
      <c r="BX10" s="10">
        <f>Sug0.5[[#This Row],[STEP24]]</f>
        <v>8184</v>
      </c>
      <c r="BY10" s="10">
        <f>Sug0.5[[#This Row],[STEP25]]</f>
        <v>8220</v>
      </c>
      <c r="BZ10" s="10">
        <f>Sug0.5[[#This Row],[STEP26]]</f>
        <v>8208</v>
      </c>
      <c r="CA10" s="10">
        <f>Sug0.5[[#This Row],[STEP27]]</f>
        <v>8219</v>
      </c>
      <c r="CB10" s="10">
        <f>Reg[[#This Row],[NASP2]]</f>
        <v>653</v>
      </c>
      <c r="CC10" s="10">
        <f>Reg[[#This Row],[NASP3]]</f>
        <v>740</v>
      </c>
      <c r="CD10" s="10">
        <f>Reg[[#This Row],[NASP4]]</f>
        <v>821</v>
      </c>
      <c r="CE10" s="10">
        <f>Reg[[#This Row],[NASP5]]</f>
        <v>906</v>
      </c>
      <c r="CF10" s="10">
        <f>Reg[[#This Row],[NASP6]]</f>
        <v>1007</v>
      </c>
      <c r="CG10" s="10">
        <f>Reg[[#This Row],[NASP7]]</f>
        <v>1073</v>
      </c>
      <c r="CH10" s="10">
        <f>Reg[[#This Row],[NASP8]]</f>
        <v>1165</v>
      </c>
      <c r="CI10" s="10">
        <f>Reg[[#This Row],[NASP9]]</f>
        <v>1244</v>
      </c>
      <c r="CJ10" s="10">
        <f>Reg[[#This Row],[NASP10]]</f>
        <v>1328</v>
      </c>
      <c r="CK10" s="10">
        <f>Reg[[#This Row],[NASP11]]</f>
        <v>1422</v>
      </c>
      <c r="CL10" s="10">
        <f>Reg[[#This Row],[NASP12]]</f>
        <v>1484</v>
      </c>
      <c r="CM10" s="10">
        <f>Reg[[#This Row],[NASP13]]</f>
        <v>1585</v>
      </c>
      <c r="CN10" s="10">
        <f>Reg[[#This Row],[NASP14]]</f>
        <v>1666</v>
      </c>
      <c r="CO10" s="10">
        <f>Reg[[#This Row],[NASP15]]</f>
        <v>1729</v>
      </c>
      <c r="CP10" s="10">
        <f>Reg[[#This Row],[NASP16]]</f>
        <v>1802</v>
      </c>
      <c r="CQ10" s="10">
        <f>Reg[[#This Row],[NASP17]]</f>
        <v>1864</v>
      </c>
      <c r="CR10" s="10">
        <f>Reg[[#This Row],[NASP18]]</f>
        <v>1907</v>
      </c>
      <c r="CS10" s="10">
        <f>Reg[[#This Row],[NASP19]]</f>
        <v>1984</v>
      </c>
      <c r="CT10" s="10">
        <f>Reg[[#This Row],[NASP20]]</f>
        <v>2034</v>
      </c>
      <c r="CU10" s="10">
        <f>Reg[[#This Row],[NASP21]]</f>
        <v>2107</v>
      </c>
      <c r="CV10" s="10">
        <f>Reg[[#This Row],[NASP22]]</f>
        <v>2147</v>
      </c>
      <c r="CW10" s="10">
        <f>Reg[[#This Row],[NASP23]]</f>
        <v>2203</v>
      </c>
      <c r="CX10" s="10">
        <f>Reg[[#This Row],[NASP24]]</f>
        <v>2252</v>
      </c>
      <c r="CY10" s="10">
        <f>Reg[[#This Row],[NASP25]]</f>
        <v>2306</v>
      </c>
      <c r="CZ10" s="10">
        <f>Reg[[#This Row],[NASP26]]</f>
        <v>2348</v>
      </c>
      <c r="DA10" s="10">
        <f>Reg[[#This Row],[NASP27]]</f>
        <v>2393</v>
      </c>
      <c r="DB10" s="10">
        <f>Sug0.2[[#This Row],[NASP2]]</f>
        <v>653</v>
      </c>
      <c r="DC10" s="10">
        <f>Sug0.2[[#This Row],[NASP3]]</f>
        <v>735</v>
      </c>
      <c r="DD10" s="10">
        <f>Sug0.2[[#This Row],[NASP4]]</f>
        <v>807</v>
      </c>
      <c r="DE10" s="10">
        <f>Sug0.2[[#This Row],[NASP5]]</f>
        <v>887</v>
      </c>
      <c r="DF10" s="10">
        <f>Sug0.2[[#This Row],[NASP6]]</f>
        <v>985</v>
      </c>
      <c r="DG10" s="10">
        <f>Sug0.2[[#This Row],[NASP7]]</f>
        <v>1050</v>
      </c>
      <c r="DH10" s="10">
        <f>Sug0.2[[#This Row],[NASP8]]</f>
        <v>1137</v>
      </c>
      <c r="DI10" s="10">
        <f>Sug0.2[[#This Row],[NASP9]]</f>
        <v>1208</v>
      </c>
      <c r="DJ10" s="10">
        <f>Sug0.2[[#This Row],[NASP10]]</f>
        <v>1292</v>
      </c>
      <c r="DK10" s="10">
        <f>Sug0.2[[#This Row],[NASP11]]</f>
        <v>1383</v>
      </c>
      <c r="DL10" s="10">
        <f>Sug0.2[[#This Row],[NASP12]]</f>
        <v>1445</v>
      </c>
      <c r="DM10" s="10">
        <f>Sug0.2[[#This Row],[NASP13]]</f>
        <v>1538</v>
      </c>
      <c r="DN10" s="10">
        <f>Sug0.2[[#This Row],[NASP14]]</f>
        <v>1616</v>
      </c>
      <c r="DO10" s="10">
        <f>Sug0.2[[#This Row],[NASP15]]</f>
        <v>1674</v>
      </c>
      <c r="DP10" s="10">
        <f>Sug0.2[[#This Row],[NASP16]]</f>
        <v>1738</v>
      </c>
      <c r="DQ10" s="10">
        <f>Sug0.2[[#This Row],[NASP17]]</f>
        <v>1785</v>
      </c>
      <c r="DR10" s="10">
        <f>Sug0.2[[#This Row],[NASP18]]</f>
        <v>1831</v>
      </c>
      <c r="DS10" s="10">
        <f>Sug0.2[[#This Row],[NASP19]]</f>
        <v>1916</v>
      </c>
      <c r="DT10" s="10">
        <f>Sug0.2[[#This Row],[NASP20]]</f>
        <v>1969</v>
      </c>
      <c r="DU10" s="10">
        <f>Sug0.2[[#This Row],[NASP21]]</f>
        <v>2039</v>
      </c>
      <c r="DV10" s="10">
        <f>Sug0.2[[#This Row],[NASP22]]</f>
        <v>2085</v>
      </c>
      <c r="DW10" s="10">
        <f>Sug0.2[[#This Row],[NASP23]]</f>
        <v>2133</v>
      </c>
      <c r="DX10" s="10">
        <f>Sug0.2[[#This Row],[NASP24]]</f>
        <v>2175</v>
      </c>
      <c r="DY10" s="10">
        <f>Sug0.2[[#This Row],[NASP25]]</f>
        <v>2228</v>
      </c>
      <c r="DZ10" s="10">
        <f>Sug0.2[[#This Row],[NASP26]]</f>
        <v>2265</v>
      </c>
      <c r="EA10" s="10">
        <f>Sug0.2[[#This Row],[NASP27]]</f>
        <v>2313</v>
      </c>
      <c r="EB10">
        <f>Sug0.5[[#This Row],[NASP2]]</f>
        <v>653</v>
      </c>
      <c r="EC10">
        <f>Sug0.5[[#This Row],[NASP3]]</f>
        <v>729</v>
      </c>
      <c r="ED10">
        <f>Sug0.5[[#This Row],[NASP4]]</f>
        <v>790</v>
      </c>
      <c r="EE10">
        <f>Sug0.5[[#This Row],[NASP5]]</f>
        <v>863</v>
      </c>
      <c r="EF10">
        <f>Sug0.5[[#This Row],[NASP6]]</f>
        <v>948</v>
      </c>
      <c r="EG10">
        <f>Sug0.5[[#This Row],[NASP7]]</f>
        <v>1009</v>
      </c>
      <c r="EH10">
        <f>Sug0.5[[#This Row],[NASP8]]</f>
        <v>1084</v>
      </c>
      <c r="EI10">
        <f>Sug0.5[[#This Row],[NASP9]]</f>
        <v>1145</v>
      </c>
      <c r="EJ10">
        <f>Sug0.5[[#This Row],[NASP10]]</f>
        <v>1214</v>
      </c>
      <c r="EK10">
        <f>Sug0.5[[#This Row],[NASP11]]</f>
        <v>1300</v>
      </c>
      <c r="EL10">
        <f>Sug0.5[[#This Row],[NASP12]]</f>
        <v>1358</v>
      </c>
      <c r="EM10">
        <f>Sug0.5[[#This Row],[NASP13]]</f>
        <v>1442</v>
      </c>
      <c r="EN10">
        <f>Sug0.5[[#This Row],[NASP14]]</f>
        <v>1503</v>
      </c>
      <c r="EO10">
        <f>Sug0.5[[#This Row],[NASP15]]</f>
        <v>1553</v>
      </c>
      <c r="EP10">
        <f>Sug0.5[[#This Row],[NASP16]]</f>
        <v>1601</v>
      </c>
      <c r="EQ10">
        <f>Sug0.5[[#This Row],[NASP17]]</f>
        <v>1648</v>
      </c>
      <c r="ER10">
        <f>Sug0.5[[#This Row],[NASP18]]</f>
        <v>1692</v>
      </c>
      <c r="ES10">
        <f>Sug0.5[[#This Row],[NASP19]]</f>
        <v>1765</v>
      </c>
      <c r="ET10">
        <f>Sug0.5[[#This Row],[NASP20]]</f>
        <v>1817</v>
      </c>
      <c r="EU10">
        <f>Sug0.5[[#This Row],[NASP21]]</f>
        <v>1882</v>
      </c>
      <c r="EV10">
        <f>Sug0.5[[#This Row],[NASP22]]</f>
        <v>1931</v>
      </c>
      <c r="EW10">
        <f>Sug0.5[[#This Row],[NASP23]]</f>
        <v>1966</v>
      </c>
      <c r="EX10">
        <f>Sug0.5[[#This Row],[NASP24]]</f>
        <v>1998</v>
      </c>
      <c r="EY10">
        <f>Sug0.5[[#This Row],[NASP25]]</f>
        <v>2036</v>
      </c>
      <c r="EZ10">
        <f>Sug0.5[[#This Row],[NASP26]]</f>
        <v>2072</v>
      </c>
      <c r="FA10">
        <f>Sug0.5[[#This Row],[NASP27]]</f>
        <v>2110</v>
      </c>
      <c r="FB10">
        <f>Reg[[#This Row],[CIRP2]]</f>
        <v>97</v>
      </c>
      <c r="FC10">
        <f>Reg[[#This Row],[CIRP3]]</f>
        <v>96</v>
      </c>
      <c r="FD10">
        <f>Reg[[#This Row],[CIRP4]]</f>
        <v>96</v>
      </c>
      <c r="FE10">
        <f>Reg[[#This Row],[CIRP5]]</f>
        <v>96</v>
      </c>
      <c r="FF10">
        <f>Reg[[#This Row],[CIRP6]]</f>
        <v>98</v>
      </c>
      <c r="FG10">
        <f>Reg[[#This Row],[CIRP7]]</f>
        <v>108</v>
      </c>
      <c r="FH10">
        <f>Reg[[#This Row],[CIRP8]]</f>
        <v>109</v>
      </c>
      <c r="FI10">
        <f>Reg[[#This Row],[CIRP9]]</f>
        <v>117</v>
      </c>
      <c r="FJ10">
        <f>Reg[[#This Row],[CIRP10]]</f>
        <v>113</v>
      </c>
      <c r="FK10">
        <f>Reg[[#This Row],[CIRP11]]</f>
        <v>118</v>
      </c>
      <c r="FL10">
        <f>Reg[[#This Row],[CIRP12]]</f>
        <v>129</v>
      </c>
      <c r="FM10">
        <f>Reg[[#This Row],[CIRP13]]</f>
        <v>137</v>
      </c>
      <c r="FN10">
        <f>Reg[[#This Row],[CIRP14]]</f>
        <v>149</v>
      </c>
      <c r="FO10">
        <f>Reg[[#This Row],[CIRP15]]</f>
        <v>152</v>
      </c>
      <c r="FP10">
        <f>Reg[[#This Row],[CIRP16]]</f>
        <v>158</v>
      </c>
      <c r="FQ10">
        <f>Reg[[#This Row],[CIRP17]]</f>
        <v>172</v>
      </c>
      <c r="FR10">
        <f>Reg[[#This Row],[CIRP18]]</f>
        <v>168</v>
      </c>
      <c r="FS10">
        <f>Reg[[#This Row],[CIRP19]]</f>
        <v>177</v>
      </c>
      <c r="FT10">
        <f>Reg[[#This Row],[CIRP20]]</f>
        <v>185</v>
      </c>
      <c r="FU10">
        <f>Reg[[#This Row],[CIRP21]]</f>
        <v>187</v>
      </c>
      <c r="FV10">
        <f>Reg[[#This Row],[CIRP22]]</f>
        <v>194</v>
      </c>
      <c r="FW10">
        <f>Reg[[#This Row],[CIRP23]]</f>
        <v>196</v>
      </c>
      <c r="FX10">
        <f>Reg[[#This Row],[CIRP24]]</f>
        <v>202</v>
      </c>
      <c r="FY10">
        <f>Reg[[#This Row],[CIRP25]]</f>
        <v>195</v>
      </c>
      <c r="FZ10">
        <f>Reg[[#This Row],[CIRP26]]</f>
        <v>200</v>
      </c>
      <c r="GA10">
        <f>Reg[[#This Row],[CIRP27]]</f>
        <v>198</v>
      </c>
      <c r="GB10">
        <f>Sug0.2[[#This Row],[CIRP2]]</f>
        <v>97</v>
      </c>
      <c r="GC10">
        <f>Sug0.2[[#This Row],[CIRP3]]</f>
        <v>95</v>
      </c>
      <c r="GD10">
        <f>Sug0.2[[#This Row],[CIRP4]]</f>
        <v>95</v>
      </c>
      <c r="GE10">
        <f>Sug0.2[[#This Row],[CIRP5]]</f>
        <v>93</v>
      </c>
      <c r="GF10">
        <f>Sug0.2[[#This Row],[CIRP6]]</f>
        <v>96</v>
      </c>
      <c r="GG10">
        <f>Sug0.2[[#This Row],[CIRP7]]</f>
        <v>105</v>
      </c>
      <c r="GH10">
        <f>Sug0.2[[#This Row],[CIRP8]]</f>
        <v>106</v>
      </c>
      <c r="GI10">
        <f>Sug0.2[[#This Row],[CIRP9]]</f>
        <v>113</v>
      </c>
      <c r="GJ10">
        <f>Sug0.2[[#This Row],[CIRP10]]</f>
        <v>108</v>
      </c>
      <c r="GK10">
        <f>Sug0.2[[#This Row],[CIRP11]]</f>
        <v>112</v>
      </c>
      <c r="GL10">
        <f>Sug0.2[[#This Row],[CIRP12]]</f>
        <v>123</v>
      </c>
      <c r="GM10">
        <f>Sug0.2[[#This Row],[CIRP13]]</f>
        <v>130</v>
      </c>
      <c r="GN10">
        <f>Sug0.2[[#This Row],[CIRP14]]</f>
        <v>141</v>
      </c>
      <c r="GO10">
        <f>Sug0.2[[#This Row],[CIRP15]]</f>
        <v>146</v>
      </c>
      <c r="GP10">
        <f>Sug0.2[[#This Row],[CIRP16]]</f>
        <v>152</v>
      </c>
      <c r="GQ10">
        <f>Sug0.2[[#This Row],[CIRP17]]</f>
        <v>166</v>
      </c>
      <c r="GR10">
        <f>Sug0.2[[#This Row],[CIRP18]]</f>
        <v>162</v>
      </c>
      <c r="GS10">
        <f>Sug0.2[[#This Row],[CIRP19]]</f>
        <v>167</v>
      </c>
      <c r="GT10">
        <f>Sug0.2[[#This Row],[CIRP20]]</f>
        <v>172</v>
      </c>
      <c r="GU10">
        <f>Sug0.2[[#This Row],[CIRP21]]</f>
        <v>175</v>
      </c>
      <c r="GV10">
        <f>Sug0.2[[#This Row],[CIRP22]]</f>
        <v>182</v>
      </c>
      <c r="GW10">
        <f>Sug0.2[[#This Row],[CIRP23]]</f>
        <v>182</v>
      </c>
      <c r="GX10">
        <f>Sug0.2[[#This Row],[CIRP24]]</f>
        <v>190</v>
      </c>
      <c r="GY10">
        <f>Sug0.2[[#This Row],[CIRP25]]</f>
        <v>182</v>
      </c>
      <c r="GZ10">
        <f>Sug0.2[[#This Row],[CIRP26]]</f>
        <v>187</v>
      </c>
      <c r="HA10">
        <f>Sug0.2[[#This Row],[CIRP27]]</f>
        <v>184</v>
      </c>
      <c r="HB10">
        <f>Sug0.5[[#This Row],[CIRP2]]</f>
        <v>97</v>
      </c>
      <c r="HC10">
        <f>Sug0.5[[#This Row],[CIRP3]]</f>
        <v>95</v>
      </c>
      <c r="HD10">
        <f>Sug0.5[[#This Row],[CIRP4]]</f>
        <v>95</v>
      </c>
      <c r="HE10">
        <f>Sug0.5[[#This Row],[CIRP5]]</f>
        <v>92</v>
      </c>
      <c r="HF10">
        <f>Sug0.5[[#This Row],[CIRP6]]</f>
        <v>93</v>
      </c>
      <c r="HG10">
        <f>Sug0.5[[#This Row],[CIRP7]]</f>
        <v>101</v>
      </c>
      <c r="HH10">
        <f>Sug0.5[[#This Row],[CIRP8]]</f>
        <v>102</v>
      </c>
      <c r="HI10">
        <f>Sug0.5[[#This Row],[CIRP9]]</f>
        <v>109</v>
      </c>
      <c r="HJ10">
        <f>Sug0.5[[#This Row],[CIRP10]]</f>
        <v>103</v>
      </c>
      <c r="HK10">
        <f>Sug0.5[[#This Row],[CIRP11]]</f>
        <v>103</v>
      </c>
      <c r="HL10">
        <f>Sug0.5[[#This Row],[CIRP12]]</f>
        <v>112</v>
      </c>
      <c r="HM10">
        <f>Sug0.5[[#This Row],[CIRP13]]</f>
        <v>118</v>
      </c>
      <c r="HN10">
        <f>Sug0.5[[#This Row],[CIRP14]]</f>
        <v>128</v>
      </c>
      <c r="HO10">
        <f>Sug0.5[[#This Row],[CIRP15]]</f>
        <v>129</v>
      </c>
      <c r="HP10">
        <f>Sug0.5[[#This Row],[CIRP16]]</f>
        <v>134</v>
      </c>
      <c r="HQ10">
        <f>Sug0.5[[#This Row],[CIRP17]]</f>
        <v>144</v>
      </c>
      <c r="HR10">
        <f>Sug0.5[[#This Row],[CIRP18]]</f>
        <v>143</v>
      </c>
      <c r="HS10">
        <f>Sug0.5[[#This Row],[CIRP19]]</f>
        <v>145</v>
      </c>
      <c r="HT10">
        <f>Sug0.5[[#This Row],[CIRP20]]</f>
        <v>146</v>
      </c>
      <c r="HU10">
        <f>Sug0.5[[#This Row],[CIRP21]]</f>
        <v>151</v>
      </c>
      <c r="HV10">
        <f>Sug0.5[[#This Row],[CIRP22]]</f>
        <v>155</v>
      </c>
      <c r="HW10">
        <f>Sug0.5[[#This Row],[CIRP23]]</f>
        <v>156</v>
      </c>
      <c r="HX10">
        <f>Sug0.5[[#This Row],[CIRP24]]</f>
        <v>162</v>
      </c>
      <c r="HY10">
        <f>Sug0.5[[#This Row],[CIRP25]]</f>
        <v>157</v>
      </c>
      <c r="HZ10">
        <f>Sug0.5[[#This Row],[CIRP26]]</f>
        <v>162</v>
      </c>
      <c r="IA10">
        <f>Sug0.5[[#This Row],[CIRP27]]</f>
        <v>161</v>
      </c>
      <c r="IB10">
        <f>Reg[[#This Row],[HCCP2]]</f>
        <v>8</v>
      </c>
      <c r="IC10">
        <f>Reg[[#This Row],[HCCP3]]</f>
        <v>9</v>
      </c>
      <c r="ID10">
        <f>Reg[[#This Row],[HCCP4]]</f>
        <v>9</v>
      </c>
      <c r="IE10">
        <f>Reg[[#This Row],[HCCP5]]</f>
        <v>9</v>
      </c>
      <c r="IF10">
        <f>Reg[[#This Row],[HCCP6]]</f>
        <v>11</v>
      </c>
      <c r="IG10">
        <f>Reg[[#This Row],[HCCP7]]</f>
        <v>7</v>
      </c>
      <c r="IH10">
        <f>Reg[[#This Row],[HCCP8]]</f>
        <v>10</v>
      </c>
      <c r="II10">
        <f>Reg[[#This Row],[HCCP9]]</f>
        <v>6</v>
      </c>
      <c r="IJ10">
        <f>Reg[[#This Row],[HCCP10]]</f>
        <v>10</v>
      </c>
      <c r="IK10">
        <f>Reg[[#This Row],[HCCP11]]</f>
        <v>5</v>
      </c>
      <c r="IL10">
        <f>Reg[[#This Row],[HCCP12]]</f>
        <v>3</v>
      </c>
      <c r="IM10">
        <f>Reg[[#This Row],[HCCP13]]</f>
        <v>6</v>
      </c>
      <c r="IN10">
        <f>Reg[[#This Row],[HCCP14]]</f>
        <v>7</v>
      </c>
      <c r="IO10">
        <f>Reg[[#This Row],[HCCP15]]</f>
        <v>8</v>
      </c>
      <c r="IP10">
        <f>Reg[[#This Row],[HCCP16]]</f>
        <v>9</v>
      </c>
      <c r="IQ10">
        <f>Reg[[#This Row],[HCCP17]]</f>
        <v>9</v>
      </c>
      <c r="IR10">
        <f>Reg[[#This Row],[HCCP18]]</f>
        <v>14</v>
      </c>
      <c r="IS10">
        <f>Reg[[#This Row],[HCCP19]]</f>
        <v>11</v>
      </c>
      <c r="IT10">
        <f>Reg[[#This Row],[HCCP20]]</f>
        <v>10</v>
      </c>
      <c r="IU10">
        <f>Reg[[#This Row],[HCCP21]]</f>
        <v>9</v>
      </c>
      <c r="IV10">
        <f>Reg[[#This Row],[HCCP22]]</f>
        <v>8</v>
      </c>
      <c r="IW10">
        <f>Reg[[#This Row],[HCCP23]]</f>
        <v>12</v>
      </c>
      <c r="IX10">
        <f>Reg[[#This Row],[HCCP24]]</f>
        <v>11</v>
      </c>
      <c r="IY10">
        <f>Reg[[#This Row],[HCCP25]]</f>
        <v>12</v>
      </c>
      <c r="IZ10">
        <f>Reg[[#This Row],[HCCP26]]</f>
        <v>14</v>
      </c>
      <c r="JA10">
        <f>Reg[[#This Row],[HCCP27]]</f>
        <v>11</v>
      </c>
      <c r="JB10">
        <f>Sug0.2[[#This Row],[HCCP2]]</f>
        <v>8</v>
      </c>
      <c r="JC10">
        <f>Sug0.2[[#This Row],[HCCP3]]</f>
        <v>9</v>
      </c>
      <c r="JD10">
        <f>Sug0.2[[#This Row],[HCCP4]]</f>
        <v>9</v>
      </c>
      <c r="JE10">
        <f>Sug0.2[[#This Row],[HCCP5]]</f>
        <v>9</v>
      </c>
      <c r="JF10">
        <f>Sug0.2[[#This Row],[HCCP6]]</f>
        <v>10</v>
      </c>
      <c r="JG10">
        <f>Sug0.2[[#This Row],[HCCP7]]</f>
        <v>6</v>
      </c>
      <c r="JH10">
        <f>Sug0.2[[#This Row],[HCCP8]]</f>
        <v>10</v>
      </c>
      <c r="JI10">
        <f>Sug0.2[[#This Row],[HCCP9]]</f>
        <v>6</v>
      </c>
      <c r="JJ10">
        <f>Sug0.2[[#This Row],[HCCP10]]</f>
        <v>10</v>
      </c>
      <c r="JK10">
        <f>Sug0.2[[#This Row],[HCCP11]]</f>
        <v>4</v>
      </c>
      <c r="JL10">
        <f>Sug0.2[[#This Row],[HCCP12]]</f>
        <v>2</v>
      </c>
      <c r="JM10">
        <f>Sug0.2[[#This Row],[HCCP13]]</f>
        <v>5</v>
      </c>
      <c r="JN10">
        <f>Sug0.2[[#This Row],[HCCP14]]</f>
        <v>6</v>
      </c>
      <c r="JO10">
        <f>Sug0.2[[#This Row],[HCCP15]]</f>
        <v>6</v>
      </c>
      <c r="JP10">
        <f>Sug0.2[[#This Row],[HCCP16]]</f>
        <v>8</v>
      </c>
      <c r="JQ10">
        <f>Sug0.2[[#This Row],[HCCP17]]</f>
        <v>8</v>
      </c>
      <c r="JR10">
        <f>Sug0.2[[#This Row],[HCCP18]]</f>
        <v>12</v>
      </c>
      <c r="JS10">
        <f>Sug0.2[[#This Row],[HCCP19]]</f>
        <v>10</v>
      </c>
      <c r="JT10">
        <f>Sug0.2[[#This Row],[HCCP20]]</f>
        <v>9</v>
      </c>
      <c r="JU10">
        <f>Sug0.2[[#This Row],[HCCP21]]</f>
        <v>8</v>
      </c>
      <c r="JV10">
        <f>Sug0.2[[#This Row],[HCCP22]]</f>
        <v>8</v>
      </c>
      <c r="JW10">
        <f>Sug0.2[[#This Row],[HCCP23]]</f>
        <v>12</v>
      </c>
      <c r="JX10">
        <f>Sug0.2[[#This Row],[HCCP24]]</f>
        <v>10</v>
      </c>
      <c r="JY10">
        <f>Sug0.2[[#This Row],[HCCP25]]</f>
        <v>10</v>
      </c>
      <c r="JZ10">
        <f>Sug0.2[[#This Row],[HCCP26]]</f>
        <v>13</v>
      </c>
      <c r="KA10">
        <f>Sug0.2[[#This Row],[HCCP27]]</f>
        <v>11</v>
      </c>
      <c r="KB10">
        <f>Sug0.5[[#This Row],[HCCP2]]</f>
        <v>8</v>
      </c>
      <c r="KC10">
        <f>Sug0.5[[#This Row],[HCCP3]]</f>
        <v>9</v>
      </c>
      <c r="KD10">
        <f>Sug0.5[[#This Row],[HCCP4]]</f>
        <v>9</v>
      </c>
      <c r="KE10">
        <f>Sug0.5[[#This Row],[HCCP5]]</f>
        <v>9</v>
      </c>
      <c r="KF10">
        <f>Sug0.5[[#This Row],[HCCP6]]</f>
        <v>10</v>
      </c>
      <c r="KG10">
        <f>Sug0.5[[#This Row],[HCCP7]]</f>
        <v>6</v>
      </c>
      <c r="KH10">
        <f>Sug0.5[[#This Row],[HCCP8]]</f>
        <v>10</v>
      </c>
      <c r="KI10">
        <f>Sug0.5[[#This Row],[HCCP9]]</f>
        <v>6</v>
      </c>
      <c r="KJ10">
        <f>Sug0.5[[#This Row],[HCCP10]]</f>
        <v>10</v>
      </c>
      <c r="KK10">
        <f>Sug0.5[[#This Row],[HCCP11]]</f>
        <v>4</v>
      </c>
      <c r="KL10">
        <f>Sug0.5[[#This Row],[HCCP12]]</f>
        <v>1</v>
      </c>
      <c r="KM10">
        <f>Sug0.5[[#This Row],[HCCP13]]</f>
        <v>4</v>
      </c>
      <c r="KN10">
        <f>Sug0.5[[#This Row],[HCCP14]]</f>
        <v>4</v>
      </c>
      <c r="KO10">
        <f>Sug0.5[[#This Row],[HCCP15]]</f>
        <v>5</v>
      </c>
      <c r="KP10">
        <f>Sug0.5[[#This Row],[HCCP16]]</f>
        <v>8</v>
      </c>
      <c r="KQ10">
        <f>Sug0.5[[#This Row],[HCCP17]]</f>
        <v>6</v>
      </c>
      <c r="KR10">
        <f>Sug0.5[[#This Row],[HCCP18]]</f>
        <v>8</v>
      </c>
      <c r="KS10">
        <f>Sug0.5[[#This Row],[HCCP19]]</f>
        <v>8</v>
      </c>
      <c r="KT10">
        <f>Sug0.5[[#This Row],[HCCP20]]</f>
        <v>9</v>
      </c>
      <c r="KU10">
        <f>Sug0.5[[#This Row],[HCCP21]]</f>
        <v>7</v>
      </c>
      <c r="KV10">
        <f>Sug0.5[[#This Row],[HCCP22]]</f>
        <v>8</v>
      </c>
      <c r="KW10">
        <f>Sug0.5[[#This Row],[HCCP23]]</f>
        <v>11</v>
      </c>
      <c r="KX10">
        <f>Sug0.5[[#This Row],[HCCP24]]</f>
        <v>9</v>
      </c>
      <c r="KY10">
        <f>Sug0.5[[#This Row],[HCCP25]]</f>
        <v>9</v>
      </c>
      <c r="KZ10">
        <f>Sug0.5[[#This Row],[HCCP26]]</f>
        <v>11</v>
      </c>
      <c r="LA10">
        <f>Sug0.5[[#This Row],[HCCP27]]</f>
        <v>10</v>
      </c>
      <c r="LB10">
        <f>Reg[[#This Row],[CHDP2]]</f>
        <v>1523</v>
      </c>
      <c r="LC10">
        <f>Reg[[#This Row],[CHDP3]]</f>
        <v>1515</v>
      </c>
      <c r="LD10">
        <f>Reg[[#This Row],[CHDP4]]</f>
        <v>1505</v>
      </c>
      <c r="LE10">
        <f>Reg[[#This Row],[CHDP5]]</f>
        <v>1521</v>
      </c>
      <c r="LF10">
        <f>Reg[[#This Row],[CHDP6]]</f>
        <v>1548</v>
      </c>
      <c r="LG10">
        <f>Reg[[#This Row],[CHDP7]]</f>
        <v>1566</v>
      </c>
      <c r="LH10">
        <f>Reg[[#This Row],[CHDP8]]</f>
        <v>1583</v>
      </c>
      <c r="LI10">
        <f>Reg[[#This Row],[CHDP9]]</f>
        <v>1628</v>
      </c>
      <c r="LJ10">
        <f>Reg[[#This Row],[CHDP10]]</f>
        <v>1656</v>
      </c>
      <c r="LK10">
        <f>Reg[[#This Row],[CHDP11]]</f>
        <v>1685</v>
      </c>
      <c r="LL10">
        <f>Reg[[#This Row],[CHDP12]]</f>
        <v>1691</v>
      </c>
      <c r="LM10">
        <f>Reg[[#This Row],[CHDP13]]</f>
        <v>1719</v>
      </c>
      <c r="LN10">
        <f>Reg[[#This Row],[CHDP14]]</f>
        <v>1731</v>
      </c>
      <c r="LO10">
        <f>Reg[[#This Row],[CHDP15]]</f>
        <v>1768</v>
      </c>
      <c r="LP10">
        <f>Reg[[#This Row],[CHDP16]]</f>
        <v>1835</v>
      </c>
      <c r="LQ10">
        <f>Reg[[#This Row],[CHDP17]]</f>
        <v>1875</v>
      </c>
      <c r="LR10">
        <f>Reg[[#This Row],[CHDP18]]</f>
        <v>1922</v>
      </c>
      <c r="LS10">
        <f>Reg[[#This Row],[CHDP19]]</f>
        <v>1960</v>
      </c>
      <c r="LT10">
        <f>Reg[[#This Row],[CHDP20]]</f>
        <v>1989</v>
      </c>
      <c r="LU10">
        <f>Reg[[#This Row],[CHDP21]]</f>
        <v>2041</v>
      </c>
      <c r="LV10">
        <f>Reg[[#This Row],[CHDP22]]</f>
        <v>2114</v>
      </c>
      <c r="LW10">
        <f>Reg[[#This Row],[CHDP23]]</f>
        <v>2132</v>
      </c>
      <c r="LX10">
        <f>Reg[[#This Row],[CHDP24]]</f>
        <v>2183</v>
      </c>
      <c r="LY10">
        <f>Reg[[#This Row],[CHDP25]]</f>
        <v>2203</v>
      </c>
      <c r="LZ10">
        <f>Reg[[#This Row],[CHDP26]]</f>
        <v>2271</v>
      </c>
      <c r="MA10">
        <f>Reg[[#This Row],[CHDP27]]</f>
        <v>2314</v>
      </c>
      <c r="MB10">
        <f>Sug0.2[[#This Row],[CHDP2]]</f>
        <v>1523</v>
      </c>
      <c r="MC10">
        <f>Sug0.2[[#This Row],[CHDP3]]</f>
        <v>1515</v>
      </c>
      <c r="MD10">
        <f>Sug0.2[[#This Row],[CHDP4]]</f>
        <v>1505</v>
      </c>
      <c r="ME10">
        <f>Sug0.2[[#This Row],[CHDP5]]</f>
        <v>1521</v>
      </c>
      <c r="MF10">
        <f>Sug0.2[[#This Row],[CHDP6]]</f>
        <v>1548</v>
      </c>
      <c r="MG10">
        <f>Sug0.2[[#This Row],[CHDP7]]</f>
        <v>1566</v>
      </c>
      <c r="MH10">
        <f>Sug0.2[[#This Row],[CHDP8]]</f>
        <v>1582</v>
      </c>
      <c r="MI10">
        <f>Sug0.2[[#This Row],[CHDP9]]</f>
        <v>1627</v>
      </c>
      <c r="MJ10">
        <f>Sug0.2[[#This Row],[CHDP10]]</f>
        <v>1653</v>
      </c>
      <c r="MK10">
        <f>Sug0.2[[#This Row],[CHDP11]]</f>
        <v>1681</v>
      </c>
      <c r="ML10">
        <f>Sug0.2[[#This Row],[CHDP12]]</f>
        <v>1688</v>
      </c>
      <c r="MM10">
        <f>Sug0.2[[#This Row],[CHDP13]]</f>
        <v>1709</v>
      </c>
      <c r="MN10">
        <f>Sug0.2[[#This Row],[CHDP14]]</f>
        <v>1722</v>
      </c>
      <c r="MO10">
        <f>Sug0.2[[#This Row],[CHDP15]]</f>
        <v>1759</v>
      </c>
      <c r="MP10">
        <f>Sug0.2[[#This Row],[CHDP16]]</f>
        <v>1823</v>
      </c>
      <c r="MQ10">
        <f>Sug0.2[[#This Row],[CHDP17]]</f>
        <v>1858</v>
      </c>
      <c r="MR10">
        <f>Sug0.2[[#This Row],[CHDP18]]</f>
        <v>1908</v>
      </c>
      <c r="MS10">
        <f>Sug0.2[[#This Row],[CHDP19]]</f>
        <v>1946</v>
      </c>
      <c r="MT10">
        <f>Sug0.2[[#This Row],[CHDP20]]</f>
        <v>1975</v>
      </c>
      <c r="MU10">
        <f>Sug0.2[[#This Row],[CHDP21]]</f>
        <v>2026</v>
      </c>
      <c r="MV10">
        <f>Sug0.2[[#This Row],[CHDP22]]</f>
        <v>2097</v>
      </c>
      <c r="MW10">
        <f>Sug0.2[[#This Row],[CHDP23]]</f>
        <v>2115</v>
      </c>
      <c r="MX10">
        <f>Sug0.2[[#This Row],[CHDP24]]</f>
        <v>2168</v>
      </c>
      <c r="MY10">
        <f>Sug0.2[[#This Row],[CHDP25]]</f>
        <v>2184</v>
      </c>
      <c r="MZ10">
        <f>Sug0.2[[#This Row],[CHDP26]]</f>
        <v>2252</v>
      </c>
      <c r="NA10">
        <f>Sug0.2[[#This Row],[CHDP27]]</f>
        <v>2291</v>
      </c>
      <c r="NB10">
        <f>Sug0.5[[#This Row],[CHDP2]]</f>
        <v>1523</v>
      </c>
      <c r="NC10">
        <f>Sug0.5[[#This Row],[CHDP3]]</f>
        <v>1515</v>
      </c>
      <c r="ND10">
        <f>Sug0.5[[#This Row],[CHDP4]]</f>
        <v>1505</v>
      </c>
      <c r="NE10">
        <f>Sug0.5[[#This Row],[CHDP5]]</f>
        <v>1521</v>
      </c>
      <c r="NF10">
        <f>Sug0.5[[#This Row],[CHDP6]]</f>
        <v>1546</v>
      </c>
      <c r="NG10">
        <f>Sug0.5[[#This Row],[CHDP7]]</f>
        <v>1563</v>
      </c>
      <c r="NH10">
        <f>Sug0.5[[#This Row],[CHDP8]]</f>
        <v>1578</v>
      </c>
      <c r="NI10">
        <f>Sug0.5[[#This Row],[CHDP9]]</f>
        <v>1622</v>
      </c>
      <c r="NJ10">
        <f>Sug0.5[[#This Row],[CHDP10]]</f>
        <v>1646</v>
      </c>
      <c r="NK10">
        <f>Sug0.5[[#This Row],[CHDP11]]</f>
        <v>1671</v>
      </c>
      <c r="NL10">
        <f>Sug0.5[[#This Row],[CHDP12]]</f>
        <v>1678</v>
      </c>
      <c r="NM10">
        <f>Sug0.5[[#This Row],[CHDP13]]</f>
        <v>1703</v>
      </c>
      <c r="NN10">
        <f>Sug0.5[[#This Row],[CHDP14]]</f>
        <v>1712</v>
      </c>
      <c r="NO10">
        <f>Sug0.5[[#This Row],[CHDP15]]</f>
        <v>1746</v>
      </c>
      <c r="NP10">
        <f>Sug0.5[[#This Row],[CHDP16]]</f>
        <v>1808</v>
      </c>
      <c r="NQ10">
        <f>Sug0.5[[#This Row],[CHDP17]]</f>
        <v>1844</v>
      </c>
      <c r="NR10">
        <f>Sug0.5[[#This Row],[CHDP18]]</f>
        <v>1890</v>
      </c>
      <c r="NS10">
        <f>Sug0.5[[#This Row],[CHDP19]]</f>
        <v>1925</v>
      </c>
      <c r="NT10">
        <f>Sug0.5[[#This Row],[CHDP20]]</f>
        <v>1950</v>
      </c>
      <c r="NU10">
        <f>Sug0.5[[#This Row],[CHDP21]]</f>
        <v>1995</v>
      </c>
      <c r="NV10">
        <f>Sug0.5[[#This Row],[CHDP22]]</f>
        <v>2064</v>
      </c>
      <c r="NW10">
        <f>Sug0.5[[#This Row],[CHDP23]]</f>
        <v>2080</v>
      </c>
      <c r="NX10">
        <f>Sug0.5[[#This Row],[CHDP24]]</f>
        <v>2132</v>
      </c>
      <c r="NY10">
        <f>Sug0.5[[#This Row],[CHDP25]]</f>
        <v>2149</v>
      </c>
      <c r="NZ10">
        <f>Sug0.5[[#This Row],[CHDP26]]</f>
        <v>2215</v>
      </c>
      <c r="OA10">
        <f>Sug0.5[[#This Row],[CHDP27]]</f>
        <v>2252</v>
      </c>
      <c r="OB10">
        <f>Reg[[#This Row],[T2DP2]]</f>
        <v>2213</v>
      </c>
      <c r="OC10">
        <f>Reg[[#This Row],[T2DP3]]</f>
        <v>2388</v>
      </c>
      <c r="OD10">
        <f>Reg[[#This Row],[T2DP4]]</f>
        <v>2557</v>
      </c>
      <c r="OE10">
        <f>Reg[[#This Row],[T2DP5]]</f>
        <v>2792</v>
      </c>
      <c r="OF10">
        <f>Reg[[#This Row],[T2DP6]]</f>
        <v>3015</v>
      </c>
      <c r="OG10">
        <f>Reg[[#This Row],[T2DP7]]</f>
        <v>3203</v>
      </c>
      <c r="OH10">
        <f>Reg[[#This Row],[T2DP8]]</f>
        <v>3392</v>
      </c>
      <c r="OI10">
        <f>Reg[[#This Row],[T2DP9]]</f>
        <v>3578</v>
      </c>
      <c r="OJ10">
        <f>Reg[[#This Row],[T2DP10]]</f>
        <v>3789</v>
      </c>
      <c r="OK10">
        <f>Reg[[#This Row],[T2DP11]]</f>
        <v>3966</v>
      </c>
      <c r="OL10">
        <f>Reg[[#This Row],[T2DP12]]</f>
        <v>4096</v>
      </c>
      <c r="OM10">
        <f>Reg[[#This Row],[T2DP13]]</f>
        <v>4264</v>
      </c>
      <c r="ON10">
        <f>Reg[[#This Row],[T2DP14]]</f>
        <v>4399</v>
      </c>
      <c r="OO10">
        <f>Reg[[#This Row],[T2DP15]]</f>
        <v>4590</v>
      </c>
      <c r="OP10">
        <f>Reg[[#This Row],[T2DP16]]</f>
        <v>4772</v>
      </c>
      <c r="OQ10">
        <f>Reg[[#This Row],[T2DP17]]</f>
        <v>4924</v>
      </c>
      <c r="OR10">
        <f>Reg[[#This Row],[T2DP18]]</f>
        <v>5031</v>
      </c>
      <c r="OS10">
        <f>Reg[[#This Row],[T2DP19]]</f>
        <v>5146</v>
      </c>
      <c r="OT10">
        <f>Reg[[#This Row],[T2DP20]]</f>
        <v>5228</v>
      </c>
      <c r="OU10">
        <f>Reg[[#This Row],[T2DP21]]</f>
        <v>5338</v>
      </c>
      <c r="OV10">
        <f>Reg[[#This Row],[T2DP22]]</f>
        <v>5471</v>
      </c>
      <c r="OW10">
        <f>Reg[[#This Row],[T2DP23]]</f>
        <v>5541</v>
      </c>
      <c r="OX10">
        <f>Reg[[#This Row],[T2DP24]]</f>
        <v>5605</v>
      </c>
      <c r="OY10">
        <f>Reg[[#This Row],[T2DP25]]</f>
        <v>5662</v>
      </c>
      <c r="OZ10">
        <f>Reg[[#This Row],[T2DP26]]</f>
        <v>5708</v>
      </c>
      <c r="PA10">
        <f>Reg[[#This Row],[T2DP27]]</f>
        <v>5784</v>
      </c>
      <c r="PB10">
        <f>Sug0.2[[#This Row],[T2DP2]]</f>
        <v>2213</v>
      </c>
      <c r="PC10">
        <f>Sug0.2[[#This Row],[T2DP3]]</f>
        <v>2388</v>
      </c>
      <c r="PD10">
        <f>Sug0.2[[#This Row],[T2DP4]]</f>
        <v>2556</v>
      </c>
      <c r="PE10">
        <f>Sug0.2[[#This Row],[T2DP5]]</f>
        <v>2791</v>
      </c>
      <c r="PF10">
        <f>Sug0.2[[#This Row],[T2DP6]]</f>
        <v>3009</v>
      </c>
      <c r="PG10">
        <f>Sug0.2[[#This Row],[T2DP7]]</f>
        <v>3194</v>
      </c>
      <c r="PH10">
        <f>Sug0.2[[#This Row],[T2DP8]]</f>
        <v>3377</v>
      </c>
      <c r="PI10">
        <f>Sug0.2[[#This Row],[T2DP9]]</f>
        <v>3557</v>
      </c>
      <c r="PJ10">
        <f>Sug0.2[[#This Row],[T2DP10]]</f>
        <v>3763</v>
      </c>
      <c r="PK10">
        <f>Sug0.2[[#This Row],[T2DP11]]</f>
        <v>3940</v>
      </c>
      <c r="PL10">
        <f>Sug0.2[[#This Row],[T2DP12]]</f>
        <v>4065</v>
      </c>
      <c r="PM10">
        <f>Sug0.2[[#This Row],[T2DP13]]</f>
        <v>4231</v>
      </c>
      <c r="PN10">
        <f>Sug0.2[[#This Row],[T2DP14]]</f>
        <v>4360</v>
      </c>
      <c r="PO10">
        <f>Sug0.2[[#This Row],[T2DP15]]</f>
        <v>4546</v>
      </c>
      <c r="PP10">
        <f>Sug0.2[[#This Row],[T2DP16]]</f>
        <v>4720</v>
      </c>
      <c r="PQ10">
        <f>Sug0.2[[#This Row],[T2DP17]]</f>
        <v>4870</v>
      </c>
      <c r="PR10">
        <f>Sug0.2[[#This Row],[T2DP18]]</f>
        <v>4974</v>
      </c>
      <c r="PS10">
        <f>Sug0.2[[#This Row],[T2DP19]]</f>
        <v>5079</v>
      </c>
      <c r="PT10">
        <f>Sug0.2[[#This Row],[T2DP20]]</f>
        <v>5151</v>
      </c>
      <c r="PU10">
        <f>Sug0.2[[#This Row],[T2DP21]]</f>
        <v>5256</v>
      </c>
      <c r="PV10">
        <f>Sug0.2[[#This Row],[T2DP22]]</f>
        <v>5384</v>
      </c>
      <c r="PW10">
        <f>Sug0.2[[#This Row],[T2DP23]]</f>
        <v>5450</v>
      </c>
      <c r="PX10">
        <f>Sug0.2[[#This Row],[T2DP24]]</f>
        <v>5517</v>
      </c>
      <c r="PY10">
        <f>Sug0.2[[#This Row],[T2DP25]]</f>
        <v>5578</v>
      </c>
      <c r="PZ10">
        <f>Sug0.2[[#This Row],[T2DP26]]</f>
        <v>5613</v>
      </c>
      <c r="QA10">
        <f>Sug0.2[[#This Row],[T2DP27]]</f>
        <v>5689</v>
      </c>
      <c r="QB10">
        <f>Sug0.5[[#This Row],[T2DP2]]</f>
        <v>2213</v>
      </c>
      <c r="QC10">
        <f>Sug0.5[[#This Row],[T2DP3]]</f>
        <v>2388</v>
      </c>
      <c r="QD10">
        <f>Sug0.5[[#This Row],[T2DP4]]</f>
        <v>2555</v>
      </c>
      <c r="QE10">
        <f>Sug0.5[[#This Row],[T2DP5]]</f>
        <v>2779</v>
      </c>
      <c r="QF10">
        <f>Sug0.5[[#This Row],[T2DP6]]</f>
        <v>2993</v>
      </c>
      <c r="QG10">
        <f>Sug0.5[[#This Row],[T2DP7]]</f>
        <v>3170</v>
      </c>
      <c r="QH10">
        <f>Sug0.5[[#This Row],[T2DP8]]</f>
        <v>3349</v>
      </c>
      <c r="QI10">
        <f>Sug0.5[[#This Row],[T2DP9]]</f>
        <v>3519</v>
      </c>
      <c r="QJ10">
        <f>Sug0.5[[#This Row],[T2DP10]]</f>
        <v>3711</v>
      </c>
      <c r="QK10">
        <f>Sug0.5[[#This Row],[T2DP11]]</f>
        <v>3871</v>
      </c>
      <c r="QL10">
        <f>Sug0.5[[#This Row],[T2DP12]]</f>
        <v>3985</v>
      </c>
      <c r="QM10">
        <f>Sug0.5[[#This Row],[T2DP13]]</f>
        <v>4136</v>
      </c>
      <c r="QN10">
        <f>Sug0.5[[#This Row],[T2DP14]]</f>
        <v>4256</v>
      </c>
      <c r="QO10">
        <f>Sug0.5[[#This Row],[T2DP15]]</f>
        <v>4436</v>
      </c>
      <c r="QP10">
        <f>Sug0.5[[#This Row],[T2DP16]]</f>
        <v>4596</v>
      </c>
      <c r="QQ10">
        <f>Sug0.5[[#This Row],[T2DP17]]</f>
        <v>4735</v>
      </c>
      <c r="QR10">
        <f>Sug0.5[[#This Row],[T2DP18]]</f>
        <v>4832</v>
      </c>
      <c r="QS10">
        <f>Sug0.5[[#This Row],[T2DP19]]</f>
        <v>4937</v>
      </c>
      <c r="QT10">
        <f>Sug0.5[[#This Row],[T2DP20]]</f>
        <v>5003</v>
      </c>
      <c r="QU10">
        <f>Sug0.5[[#This Row],[T2DP21]]</f>
        <v>5107</v>
      </c>
      <c r="QV10">
        <f>Sug0.5[[#This Row],[T2DP22]]</f>
        <v>5226</v>
      </c>
      <c r="QW10">
        <f>Sug0.5[[#This Row],[T2DP23]]</f>
        <v>5283</v>
      </c>
      <c r="QX10">
        <f>Sug0.5[[#This Row],[T2DP24]]</f>
        <v>5350</v>
      </c>
      <c r="QY10">
        <f>Sug0.5[[#This Row],[T2DP25]]</f>
        <v>5403</v>
      </c>
      <c r="QZ10">
        <f>Sug0.5[[#This Row],[T2DP26]]</f>
        <v>5428</v>
      </c>
      <c r="RA10">
        <f>Sug0.5[[#This Row],[T2DP27]]</f>
        <v>5510</v>
      </c>
      <c r="RB10">
        <f>Reg[[#This Row],[OVEP2]]</f>
        <v>7417</v>
      </c>
      <c r="RC10">
        <f>Reg[[#This Row],[OVEP3]]</f>
        <v>8031</v>
      </c>
      <c r="RD10">
        <f>Reg[[#This Row],[OVEP4]]</f>
        <v>8473</v>
      </c>
      <c r="RE10">
        <f>Reg[[#This Row],[OVEP5]]</f>
        <v>8717</v>
      </c>
      <c r="RF10">
        <f>Reg[[#This Row],[OVEP6]]</f>
        <v>8862</v>
      </c>
      <c r="RG10">
        <f>Reg[[#This Row],[OVEP7]]</f>
        <v>8914</v>
      </c>
      <c r="RH10">
        <f>Reg[[#This Row],[OVEP8]]</f>
        <v>8969</v>
      </c>
      <c r="RI10">
        <f>Reg[[#This Row],[OVEP9]]</f>
        <v>9038</v>
      </c>
      <c r="RJ10">
        <f>Reg[[#This Row],[OVEP10]]</f>
        <v>9056</v>
      </c>
      <c r="RK10">
        <f>Reg[[#This Row],[OVEP11]]</f>
        <v>9135</v>
      </c>
      <c r="RL10">
        <f>Reg[[#This Row],[OVEP12]]</f>
        <v>9118</v>
      </c>
      <c r="RM10">
        <f>Reg[[#This Row],[OVEP13]]</f>
        <v>9160</v>
      </c>
      <c r="RN10">
        <f>Reg[[#This Row],[OVEP14]]</f>
        <v>9083</v>
      </c>
      <c r="RO10">
        <f>Reg[[#This Row],[OVEP15]]</f>
        <v>9081</v>
      </c>
      <c r="RP10">
        <f>Reg[[#This Row],[OVEP16]]</f>
        <v>9071</v>
      </c>
      <c r="RQ10">
        <f>Reg[[#This Row],[OVEP17]]</f>
        <v>9104</v>
      </c>
      <c r="RR10">
        <f>Reg[[#This Row],[OVEP18]]</f>
        <v>9114</v>
      </c>
      <c r="RS10">
        <f>Reg[[#This Row],[OVEP19]]</f>
        <v>9089</v>
      </c>
      <c r="RT10">
        <f>Reg[[#This Row],[OVEP20]]</f>
        <v>9103</v>
      </c>
      <c r="RU10">
        <f>Reg[[#This Row],[OVEP21]]</f>
        <v>9074</v>
      </c>
      <c r="RV10">
        <f>Reg[[#This Row],[OVEP22]]</f>
        <v>9001</v>
      </c>
      <c r="RW10">
        <f>Reg[[#This Row],[OVEP23]]</f>
        <v>9067</v>
      </c>
      <c r="RX10">
        <f>Reg[[#This Row],[OVEP24]]</f>
        <v>9058</v>
      </c>
      <c r="RY10">
        <f>Reg[[#This Row],[OVEP25]]</f>
        <v>9149</v>
      </c>
      <c r="RZ10">
        <f>Reg[[#This Row],[OVEP26]]</f>
        <v>9139</v>
      </c>
      <c r="SA10">
        <f>Reg[[#This Row],[OVEP27]]</f>
        <v>9142</v>
      </c>
      <c r="SB10">
        <f>Sug0.2[[#This Row],[OVEP2]]</f>
        <v>7417</v>
      </c>
      <c r="SC10">
        <f>Sug0.2[[#This Row],[OVEP3]]</f>
        <v>7978</v>
      </c>
      <c r="SD10">
        <f>Sug0.2[[#This Row],[OVEP4]]</f>
        <v>8399</v>
      </c>
      <c r="SE10">
        <f>Sug0.2[[#This Row],[OVEP5]]</f>
        <v>8646</v>
      </c>
      <c r="SF10">
        <f>Sug0.2[[#This Row],[OVEP6]]</f>
        <v>8795</v>
      </c>
      <c r="SG10">
        <f>Sug0.2[[#This Row],[OVEP7]]</f>
        <v>8859</v>
      </c>
      <c r="SH10">
        <f>Sug0.2[[#This Row],[OVEP8]]</f>
        <v>8921</v>
      </c>
      <c r="SI10">
        <f>Sug0.2[[#This Row],[OVEP9]]</f>
        <v>9003</v>
      </c>
      <c r="SJ10">
        <f>Sug0.2[[#This Row],[OVEP10]]</f>
        <v>9036</v>
      </c>
      <c r="SK10">
        <f>Sug0.2[[#This Row],[OVEP11]]</f>
        <v>9145</v>
      </c>
      <c r="SL10">
        <f>Sug0.2[[#This Row],[OVEP12]]</f>
        <v>9143</v>
      </c>
      <c r="SM10">
        <f>Sug0.2[[#This Row],[OVEP13]]</f>
        <v>9180</v>
      </c>
      <c r="SN10">
        <f>Sug0.2[[#This Row],[OVEP14]]</f>
        <v>9128</v>
      </c>
      <c r="SO10">
        <f>Sug0.2[[#This Row],[OVEP15]]</f>
        <v>9118</v>
      </c>
      <c r="SP10">
        <f>Sug0.2[[#This Row],[OVEP16]]</f>
        <v>9129</v>
      </c>
      <c r="SQ10">
        <f>Sug0.2[[#This Row],[OVEP17]]</f>
        <v>9166</v>
      </c>
      <c r="SR10">
        <f>Sug0.2[[#This Row],[OVEP18]]</f>
        <v>9176</v>
      </c>
      <c r="SS10">
        <f>Sug0.2[[#This Row],[OVEP19]]</f>
        <v>9186</v>
      </c>
      <c r="ST10">
        <f>Sug0.2[[#This Row],[OVEP20]]</f>
        <v>9203</v>
      </c>
      <c r="SU10">
        <f>Sug0.2[[#This Row],[OVEP21]]</f>
        <v>9184</v>
      </c>
      <c r="SV10">
        <f>Sug0.2[[#This Row],[OVEP22]]</f>
        <v>9130</v>
      </c>
      <c r="SW10">
        <f>Sug0.2[[#This Row],[OVEP23]]</f>
        <v>9205</v>
      </c>
      <c r="SX10">
        <f>Sug0.2[[#This Row],[OVEP24]]</f>
        <v>9202</v>
      </c>
      <c r="SY10">
        <f>Sug0.2[[#This Row],[OVEP25]]</f>
        <v>9284</v>
      </c>
      <c r="SZ10">
        <f>Sug0.2[[#This Row],[OVEP26]]</f>
        <v>9282</v>
      </c>
      <c r="TA10">
        <f>Sug0.2[[#This Row],[OVEP27]]</f>
        <v>9297</v>
      </c>
      <c r="TB10">
        <f>Sug0.5[[#This Row],[OVEP2]]</f>
        <v>7417</v>
      </c>
      <c r="TC10">
        <f>Sug0.5[[#This Row],[OVEP3]]</f>
        <v>7838</v>
      </c>
      <c r="TD10">
        <f>Sug0.5[[#This Row],[OVEP4]]</f>
        <v>8189</v>
      </c>
      <c r="TE10">
        <f>Sug0.5[[#This Row],[OVEP5]]</f>
        <v>8420</v>
      </c>
      <c r="TF10">
        <f>Sug0.5[[#This Row],[OVEP6]]</f>
        <v>8577</v>
      </c>
      <c r="TG10">
        <f>Sug0.5[[#This Row],[OVEP7]]</f>
        <v>8656</v>
      </c>
      <c r="TH10">
        <f>Sug0.5[[#This Row],[OVEP8]]</f>
        <v>8753</v>
      </c>
      <c r="TI10">
        <f>Sug0.5[[#This Row],[OVEP9]]</f>
        <v>8874</v>
      </c>
      <c r="TJ10">
        <f>Sug0.5[[#This Row],[OVEP10]]</f>
        <v>8941</v>
      </c>
      <c r="TK10">
        <f>Sug0.5[[#This Row],[OVEP11]]</f>
        <v>9096</v>
      </c>
      <c r="TL10">
        <f>Sug0.5[[#This Row],[OVEP12]]</f>
        <v>9108</v>
      </c>
      <c r="TM10">
        <f>Sug0.5[[#This Row],[OVEP13]]</f>
        <v>9166</v>
      </c>
      <c r="TN10">
        <f>Sug0.5[[#This Row],[OVEP14]]</f>
        <v>9163</v>
      </c>
      <c r="TO10">
        <f>Sug0.5[[#This Row],[OVEP15]]</f>
        <v>9194</v>
      </c>
      <c r="TP10">
        <f>Sug0.5[[#This Row],[OVEP16]]</f>
        <v>9188</v>
      </c>
      <c r="TQ10">
        <f>Sug0.5[[#This Row],[OVEP17]]</f>
        <v>9248</v>
      </c>
      <c r="TR10">
        <f>Sug0.5[[#This Row],[OVEP18]]</f>
        <v>9308</v>
      </c>
      <c r="TS10">
        <f>Sug0.5[[#This Row],[OVEP19]]</f>
        <v>9369</v>
      </c>
      <c r="TT10">
        <f>Sug0.5[[#This Row],[OVEP20]]</f>
        <v>9391</v>
      </c>
      <c r="TU10">
        <f>Sug0.5[[#This Row],[OVEP21]]</f>
        <v>9382</v>
      </c>
      <c r="TV10">
        <f>Sug0.5[[#This Row],[OVEP22]]</f>
        <v>9333</v>
      </c>
      <c r="TW10">
        <f>Sug0.5[[#This Row],[OVEP23]]</f>
        <v>9398</v>
      </c>
      <c r="TX10">
        <f>Sug0.5[[#This Row],[OVEP24]]</f>
        <v>9404</v>
      </c>
      <c r="TY10">
        <f>Sug0.5[[#This Row],[OVEP25]]</f>
        <v>9508</v>
      </c>
      <c r="TZ10">
        <f>Sug0.5[[#This Row],[OVEP26]]</f>
        <v>9510</v>
      </c>
      <c r="UA10">
        <f>Sug0.5[[#This Row],[OVEP27]]</f>
        <v>9561</v>
      </c>
      <c r="UB10">
        <f>Reg[[#This Row],[OBEP2]]</f>
        <v>8524</v>
      </c>
      <c r="UC10">
        <f>Reg[[#This Row],[OBEP3]]</f>
        <v>8638</v>
      </c>
      <c r="UD10">
        <f>Reg[[#This Row],[OBEP4]]</f>
        <v>8780</v>
      </c>
      <c r="UE10">
        <f>Reg[[#This Row],[OBEP5]]</f>
        <v>8912</v>
      </c>
      <c r="UF10">
        <f>Reg[[#This Row],[OBEP6]]</f>
        <v>9060</v>
      </c>
      <c r="UG10">
        <f>Reg[[#This Row],[OBEP7]]</f>
        <v>9221</v>
      </c>
      <c r="UH10">
        <f>Reg[[#This Row],[OBEP8]]</f>
        <v>9323</v>
      </c>
      <c r="UI10">
        <f>Reg[[#This Row],[OBEP9]]</f>
        <v>9447</v>
      </c>
      <c r="UJ10">
        <f>Reg[[#This Row],[OBEP10]]</f>
        <v>9605</v>
      </c>
      <c r="UK10">
        <f>Reg[[#This Row],[OBEP11]]</f>
        <v>9671</v>
      </c>
      <c r="UL10">
        <f>Reg[[#This Row],[OBEP12]]</f>
        <v>9769</v>
      </c>
      <c r="UM10">
        <f>Reg[[#This Row],[OBEP13]]</f>
        <v>9827</v>
      </c>
      <c r="UN10">
        <f>Reg[[#This Row],[OBEP14]]</f>
        <v>9979</v>
      </c>
      <c r="UO10">
        <f>Reg[[#This Row],[OBEP15]]</f>
        <v>10042</v>
      </c>
      <c r="UP10">
        <f>Reg[[#This Row],[OBEP16]]</f>
        <v>10136</v>
      </c>
      <c r="UQ10">
        <f>Reg[[#This Row],[OBEP17]]</f>
        <v>10237</v>
      </c>
      <c r="UR10">
        <f>Reg[[#This Row],[OBEP18]]</f>
        <v>10319</v>
      </c>
      <c r="US10">
        <f>Reg[[#This Row],[OBEP19]]</f>
        <v>10366</v>
      </c>
      <c r="UT10">
        <f>Reg[[#This Row],[OBEP20]]</f>
        <v>10393</v>
      </c>
      <c r="UU10">
        <f>Reg[[#This Row],[OBEP21]]</f>
        <v>10498</v>
      </c>
      <c r="UV10">
        <f>Reg[[#This Row],[OBEP22]]</f>
        <v>10603</v>
      </c>
      <c r="UW10">
        <f>Reg[[#This Row],[OBEP23]]</f>
        <v>10573</v>
      </c>
      <c r="UX10">
        <f>Reg[[#This Row],[OBEP24]]</f>
        <v>10604</v>
      </c>
      <c r="UY10">
        <f>Reg[[#This Row],[OBEP25]]</f>
        <v>10577</v>
      </c>
      <c r="UZ10">
        <f>Reg[[#This Row],[OBEP26]]</f>
        <v>10602</v>
      </c>
      <c r="VA10">
        <f>Reg[[#This Row],[OBEP27]]</f>
        <v>10635</v>
      </c>
      <c r="VB10">
        <f>Sug0.2[[#This Row],[OBEP2]]</f>
        <v>8524</v>
      </c>
      <c r="VC10">
        <f>Sug0.2[[#This Row],[OBEP3]]</f>
        <v>8606</v>
      </c>
      <c r="VD10">
        <f>Sug0.2[[#This Row],[OBEP4]]</f>
        <v>8714</v>
      </c>
      <c r="VE10">
        <f>Sug0.2[[#This Row],[OBEP5]]</f>
        <v>8807</v>
      </c>
      <c r="VF10">
        <f>Sug0.2[[#This Row],[OBEP6]]</f>
        <v>8928</v>
      </c>
      <c r="VG10">
        <f>Sug0.2[[#This Row],[OBEP7]]</f>
        <v>9063</v>
      </c>
      <c r="VH10">
        <f>Sug0.2[[#This Row],[OBEP8]]</f>
        <v>9149</v>
      </c>
      <c r="VI10">
        <f>Sug0.2[[#This Row],[OBEP9]]</f>
        <v>9248</v>
      </c>
      <c r="VJ10">
        <f>Sug0.2[[#This Row],[OBEP10]]</f>
        <v>9381</v>
      </c>
      <c r="VK10">
        <f>Sug0.2[[#This Row],[OBEP11]]</f>
        <v>9419</v>
      </c>
      <c r="VL10">
        <f>Sug0.2[[#This Row],[OBEP12]]</f>
        <v>9498</v>
      </c>
      <c r="VM10">
        <f>Sug0.2[[#This Row],[OBEP13]]</f>
        <v>9551</v>
      </c>
      <c r="VN10">
        <f>Sug0.2[[#This Row],[OBEP14]]</f>
        <v>9685</v>
      </c>
      <c r="VO10">
        <f>Sug0.2[[#This Row],[OBEP15]]</f>
        <v>9742</v>
      </c>
      <c r="VP10">
        <f>Sug0.2[[#This Row],[OBEP16]]</f>
        <v>9816</v>
      </c>
      <c r="VQ10">
        <f>Sug0.2[[#This Row],[OBEP17]]</f>
        <v>9894</v>
      </c>
      <c r="VR10">
        <f>Sug0.2[[#This Row],[OBEP18]]</f>
        <v>9974</v>
      </c>
      <c r="VS10">
        <f>Sug0.2[[#This Row],[OBEP19]]</f>
        <v>10005</v>
      </c>
      <c r="VT10">
        <f>Sug0.2[[#This Row],[OBEP20]]</f>
        <v>10026</v>
      </c>
      <c r="VU10">
        <f>Sug0.2[[#This Row],[OBEP21]]</f>
        <v>10122</v>
      </c>
      <c r="VV10">
        <f>Sug0.2[[#This Row],[OBEP22]]</f>
        <v>10213</v>
      </c>
      <c r="VW10">
        <f>Sug0.2[[#This Row],[OBEP23]]</f>
        <v>10172</v>
      </c>
      <c r="VX10">
        <f>Sug0.2[[#This Row],[OBEP24]]</f>
        <v>10191</v>
      </c>
      <c r="VY10">
        <f>Sug0.2[[#This Row],[OBEP25]]</f>
        <v>10170</v>
      </c>
      <c r="VZ10">
        <f>Sug0.2[[#This Row],[OBEP26]]</f>
        <v>10187</v>
      </c>
      <c r="WA10">
        <f>Sug0.2[[#This Row],[OBEP27]]</f>
        <v>10201</v>
      </c>
      <c r="WB10">
        <f>Sug0.5[[#This Row],[OBEP2]]</f>
        <v>8524</v>
      </c>
      <c r="WC10">
        <f>Sug0.5[[#This Row],[OBEP3]]</f>
        <v>8545</v>
      </c>
      <c r="WD10">
        <f>Sug0.5[[#This Row],[OBEP4]]</f>
        <v>8597</v>
      </c>
      <c r="WE10">
        <f>Sug0.5[[#This Row],[OBEP5]]</f>
        <v>8636</v>
      </c>
      <c r="WF10">
        <f>Sug0.5[[#This Row],[OBEP6]]</f>
        <v>8694</v>
      </c>
      <c r="WG10">
        <f>Sug0.5[[#This Row],[OBEP7]]</f>
        <v>8770</v>
      </c>
      <c r="WH10">
        <f>Sug0.5[[#This Row],[OBEP8]]</f>
        <v>8805</v>
      </c>
      <c r="WI10">
        <f>Sug0.5[[#This Row],[OBEP9]]</f>
        <v>8840</v>
      </c>
      <c r="WJ10">
        <f>Sug0.5[[#This Row],[OBEP10]]</f>
        <v>8918</v>
      </c>
      <c r="WK10">
        <f>Sug0.5[[#This Row],[OBEP11]]</f>
        <v>8916</v>
      </c>
      <c r="WL10">
        <f>Sug0.5[[#This Row],[OBEP12]]</f>
        <v>8971</v>
      </c>
      <c r="WM10">
        <f>Sug0.5[[#This Row],[OBEP13]]</f>
        <v>9003</v>
      </c>
      <c r="WN10">
        <f>Sug0.5[[#This Row],[OBEP14]]</f>
        <v>9095</v>
      </c>
      <c r="WO10">
        <f>Sug0.5[[#This Row],[OBEP15]]</f>
        <v>9117</v>
      </c>
      <c r="WP10">
        <f>Sug0.5[[#This Row],[OBEP16]]</f>
        <v>9198</v>
      </c>
      <c r="WQ10">
        <f>Sug0.5[[#This Row],[OBEP17]]</f>
        <v>9241</v>
      </c>
      <c r="WR10">
        <f>Sug0.5[[#This Row],[OBEP18]]</f>
        <v>9275</v>
      </c>
      <c r="WS10">
        <f>Sug0.5[[#This Row],[OBEP19]]</f>
        <v>9275</v>
      </c>
      <c r="WT10">
        <f>Sug0.5[[#This Row],[OBEP20]]</f>
        <v>9277</v>
      </c>
      <c r="WU10">
        <f>Sug0.5[[#This Row],[OBEP21]]</f>
        <v>9358</v>
      </c>
      <c r="WV10">
        <f>Sug0.5[[#This Row],[OBEP22]]</f>
        <v>9439</v>
      </c>
      <c r="WW10">
        <f>Sug0.5[[#This Row],[OBEP23]]</f>
        <v>9409</v>
      </c>
      <c r="WX10">
        <f>Sug0.5[[#This Row],[OBEP24]]</f>
        <v>9404</v>
      </c>
      <c r="WY10">
        <f>Sug0.5[[#This Row],[OBEP25]]</f>
        <v>9371</v>
      </c>
      <c r="WZ10">
        <f>Sug0.5[[#This Row],[OBEP26]]</f>
        <v>9394</v>
      </c>
      <c r="XA10">
        <f>Sug0.5[[#This Row],[OBEP27]]</f>
        <v>9403</v>
      </c>
    </row>
    <row r="11" spans="1:625" x14ac:dyDescent="0.25">
      <c r="A11">
        <v>7</v>
      </c>
      <c r="B11" s="10">
        <f>Reg[[#This Row],[STEP2]]</f>
        <v>5404</v>
      </c>
      <c r="C11" s="10">
        <f>Reg[[#This Row],[STEP3]]</f>
        <v>5738</v>
      </c>
      <c r="D11" s="10">
        <f>Reg[[#This Row],[STEP4]]</f>
        <v>6032</v>
      </c>
      <c r="E11" s="10">
        <f>Reg[[#This Row],[STEP5]]</f>
        <v>6215</v>
      </c>
      <c r="F11" s="10">
        <f>Reg[[#This Row],[STEP6]]</f>
        <v>6441</v>
      </c>
      <c r="G11" s="10">
        <f>Reg[[#This Row],[STEP7]]</f>
        <v>6620</v>
      </c>
      <c r="H11" s="10">
        <f>Reg[[#This Row],[STEP8]]</f>
        <v>6757</v>
      </c>
      <c r="I11" s="10">
        <f>Reg[[#This Row],[STEP9]]</f>
        <v>6935</v>
      </c>
      <c r="J11" s="10">
        <f>Reg[[#This Row],[STEP10]]</f>
        <v>7085</v>
      </c>
      <c r="K11" s="10">
        <f>Reg[[#This Row],[STEP11]]</f>
        <v>7217</v>
      </c>
      <c r="L11" s="10">
        <f>Reg[[#This Row],[STEP12]]</f>
        <v>7358</v>
      </c>
      <c r="M11" s="10">
        <f>Reg[[#This Row],[STEP13]]</f>
        <v>7475</v>
      </c>
      <c r="N11" s="10">
        <f>Reg[[#This Row],[STEP14]]</f>
        <v>7569</v>
      </c>
      <c r="O11" s="10">
        <f>Reg[[#This Row],[STEP15]]</f>
        <v>7658</v>
      </c>
      <c r="P11" s="10">
        <f>Reg[[#This Row],[STEP16]]</f>
        <v>7769</v>
      </c>
      <c r="Q11" s="10">
        <f>Reg[[#This Row],[STEP17]]</f>
        <v>7826</v>
      </c>
      <c r="R11" s="10">
        <f>Reg[[#This Row],[STEP18]]</f>
        <v>7859</v>
      </c>
      <c r="S11" s="10">
        <f>Reg[[#This Row],[STEP19]]</f>
        <v>7980</v>
      </c>
      <c r="T11" s="10">
        <f>Reg[[#This Row],[STEP20]]</f>
        <v>8050</v>
      </c>
      <c r="U11" s="10">
        <f>Reg[[#This Row],[STEP21]]</f>
        <v>8108</v>
      </c>
      <c r="V11" s="10">
        <f>Reg[[#This Row],[STEP22]]</f>
        <v>8134</v>
      </c>
      <c r="W11" s="10">
        <f>Reg[[#This Row],[STEP23]]</f>
        <v>8105</v>
      </c>
      <c r="X11" s="10">
        <f>Reg[[#This Row],[STEP24]]</f>
        <v>8145</v>
      </c>
      <c r="Y11" s="10">
        <f>Reg[[#This Row],[STEP25]]</f>
        <v>8152</v>
      </c>
      <c r="Z11" s="10">
        <f>Reg[[#This Row],[STEP26]]</f>
        <v>8170</v>
      </c>
      <c r="AA11" s="10">
        <f>Reg[[#This Row],[STEP27]]</f>
        <v>8169</v>
      </c>
      <c r="AB11" s="10">
        <f>Sug0.2[[#This Row],[STEP2]]</f>
        <v>5404</v>
      </c>
      <c r="AC11" s="10">
        <f>Sug0.2[[#This Row],[STEP3]]</f>
        <v>5713</v>
      </c>
      <c r="AD11" s="10">
        <f>Sug0.2[[#This Row],[STEP4]]</f>
        <v>5990</v>
      </c>
      <c r="AE11" s="10">
        <f>Sug0.2[[#This Row],[STEP5]]</f>
        <v>6168</v>
      </c>
      <c r="AF11" s="10">
        <f>Sug0.2[[#This Row],[STEP6]]</f>
        <v>6391</v>
      </c>
      <c r="AG11" s="10">
        <f>Sug0.2[[#This Row],[STEP7]]</f>
        <v>6562</v>
      </c>
      <c r="AH11" s="10">
        <f>Sug0.2[[#This Row],[STEP8]]</f>
        <v>6695</v>
      </c>
      <c r="AI11" s="10">
        <f>Sug0.2[[#This Row],[STEP9]]</f>
        <v>6858</v>
      </c>
      <c r="AJ11" s="10">
        <f>Sug0.2[[#This Row],[STEP10]]</f>
        <v>7000</v>
      </c>
      <c r="AK11" s="10">
        <f>Sug0.2[[#This Row],[STEP11]]</f>
        <v>7134</v>
      </c>
      <c r="AL11" s="10">
        <f>Sug0.2[[#This Row],[STEP12]]</f>
        <v>7277</v>
      </c>
      <c r="AM11" s="10">
        <f>Sug0.2[[#This Row],[STEP13]]</f>
        <v>7390</v>
      </c>
      <c r="AN11" s="10">
        <f>Sug0.2[[#This Row],[STEP14]]</f>
        <v>7473</v>
      </c>
      <c r="AO11" s="10">
        <f>Sug0.2[[#This Row],[STEP15]]</f>
        <v>7557</v>
      </c>
      <c r="AP11" s="10">
        <f>Sug0.2[[#This Row],[STEP16]]</f>
        <v>7671</v>
      </c>
      <c r="AQ11" s="10">
        <f>Sug0.2[[#This Row],[STEP17]]</f>
        <v>7728</v>
      </c>
      <c r="AR11" s="10">
        <f>Sug0.2[[#This Row],[STEP18]]</f>
        <v>7747</v>
      </c>
      <c r="AS11" s="10">
        <f>Sug0.2[[#This Row],[STEP19]]</f>
        <v>7841</v>
      </c>
      <c r="AT11" s="10">
        <f>Sug0.2[[#This Row],[STEP20]]</f>
        <v>7910</v>
      </c>
      <c r="AU11" s="10">
        <f>Sug0.2[[#This Row],[STEP21]]</f>
        <v>7972</v>
      </c>
      <c r="AV11" s="10">
        <f>Sug0.2[[#This Row],[STEP22]]</f>
        <v>8007</v>
      </c>
      <c r="AW11" s="10">
        <f>Sug0.2[[#This Row],[STEP23]]</f>
        <v>7986</v>
      </c>
      <c r="AX11" s="10">
        <f>Sug0.2[[#This Row],[STEP24]]</f>
        <v>8013</v>
      </c>
      <c r="AY11" s="10">
        <f>Sug0.2[[#This Row],[STEP25]]</f>
        <v>8017</v>
      </c>
      <c r="AZ11" s="10">
        <f>Sug0.2[[#This Row],[STEP26]]</f>
        <v>8037</v>
      </c>
      <c r="BA11" s="10">
        <f>Sug0.2[[#This Row],[STEP27]]</f>
        <v>8040</v>
      </c>
      <c r="BB11" s="10">
        <f>Sug0.5[[#This Row],[STEP2]]</f>
        <v>5404</v>
      </c>
      <c r="BC11" s="10">
        <f>Sug0.5[[#This Row],[STEP3]]</f>
        <v>5664</v>
      </c>
      <c r="BD11" s="10">
        <f>Sug0.5[[#This Row],[STEP4]]</f>
        <v>5907</v>
      </c>
      <c r="BE11" s="10">
        <f>Sug0.5[[#This Row],[STEP5]]</f>
        <v>6049</v>
      </c>
      <c r="BF11" s="10">
        <f>Sug0.5[[#This Row],[STEP6]]</f>
        <v>6231</v>
      </c>
      <c r="BG11" s="10">
        <f>Sug0.5[[#This Row],[STEP7]]</f>
        <v>6409</v>
      </c>
      <c r="BH11" s="10">
        <f>Sug0.5[[#This Row],[STEP8]]</f>
        <v>6542</v>
      </c>
      <c r="BI11" s="10">
        <f>Sug0.5[[#This Row],[STEP9]]</f>
        <v>6686</v>
      </c>
      <c r="BJ11" s="10">
        <f>Sug0.5[[#This Row],[STEP10]]</f>
        <v>6813</v>
      </c>
      <c r="BK11" s="10">
        <f>Sug0.5[[#This Row],[STEP11]]</f>
        <v>6952</v>
      </c>
      <c r="BL11" s="10">
        <f>Sug0.5[[#This Row],[STEP12]]</f>
        <v>7084</v>
      </c>
      <c r="BM11" s="10">
        <f>Sug0.5[[#This Row],[STEP13]]</f>
        <v>7174</v>
      </c>
      <c r="BN11" s="10">
        <f>Sug0.5[[#This Row],[STEP14]]</f>
        <v>7238</v>
      </c>
      <c r="BO11" s="10">
        <f>Sug0.5[[#This Row],[STEP15]]</f>
        <v>7307</v>
      </c>
      <c r="BP11" s="10">
        <f>Sug0.5[[#This Row],[STEP16]]</f>
        <v>7419</v>
      </c>
      <c r="BQ11" s="10">
        <f>Sug0.5[[#This Row],[STEP17]]</f>
        <v>7461</v>
      </c>
      <c r="BR11" s="10">
        <f>Sug0.5[[#This Row],[STEP18]]</f>
        <v>7484</v>
      </c>
      <c r="BS11" s="10">
        <f>Sug0.5[[#This Row],[STEP19]]</f>
        <v>7574</v>
      </c>
      <c r="BT11" s="10">
        <f>Sug0.5[[#This Row],[STEP20]]</f>
        <v>7628</v>
      </c>
      <c r="BU11" s="10">
        <f>Sug0.5[[#This Row],[STEP21]]</f>
        <v>7712</v>
      </c>
      <c r="BV11" s="10">
        <f>Sug0.5[[#This Row],[STEP22]]</f>
        <v>7752</v>
      </c>
      <c r="BW11" s="10">
        <f>Sug0.5[[#This Row],[STEP23]]</f>
        <v>7726</v>
      </c>
      <c r="BX11" s="10">
        <f>Sug0.5[[#This Row],[STEP24]]</f>
        <v>7729</v>
      </c>
      <c r="BY11" s="10">
        <f>Sug0.5[[#This Row],[STEP25]]</f>
        <v>7736</v>
      </c>
      <c r="BZ11" s="10">
        <f>Sug0.5[[#This Row],[STEP26]]</f>
        <v>7765</v>
      </c>
      <c r="CA11" s="10">
        <f>Sug0.5[[#This Row],[STEP27]]</f>
        <v>7788</v>
      </c>
      <c r="CB11" s="10">
        <f>Reg[[#This Row],[NASP2]]</f>
        <v>766</v>
      </c>
      <c r="CC11" s="10">
        <f>Reg[[#This Row],[NASP3]]</f>
        <v>866</v>
      </c>
      <c r="CD11" s="10">
        <f>Reg[[#This Row],[NASP4]]</f>
        <v>958</v>
      </c>
      <c r="CE11" s="10">
        <f>Reg[[#This Row],[NASP5]]</f>
        <v>1080</v>
      </c>
      <c r="CF11" s="10">
        <f>Reg[[#This Row],[NASP6]]</f>
        <v>1194</v>
      </c>
      <c r="CG11" s="10">
        <f>Reg[[#This Row],[NASP7]]</f>
        <v>1290</v>
      </c>
      <c r="CH11" s="10">
        <f>Reg[[#This Row],[NASP8]]</f>
        <v>1426</v>
      </c>
      <c r="CI11" s="10">
        <f>Reg[[#This Row],[NASP9]]</f>
        <v>1525</v>
      </c>
      <c r="CJ11" s="10">
        <f>Reg[[#This Row],[NASP10]]</f>
        <v>1618</v>
      </c>
      <c r="CK11" s="10">
        <f>Reg[[#This Row],[NASP11]]</f>
        <v>1728</v>
      </c>
      <c r="CL11" s="10">
        <f>Reg[[#This Row],[NASP12]]</f>
        <v>1838</v>
      </c>
      <c r="CM11" s="10">
        <f>Reg[[#This Row],[NASP13]]</f>
        <v>1936</v>
      </c>
      <c r="CN11" s="10">
        <f>Reg[[#This Row],[NASP14]]</f>
        <v>2048</v>
      </c>
      <c r="CO11" s="10">
        <f>Reg[[#This Row],[NASP15]]</f>
        <v>2129</v>
      </c>
      <c r="CP11" s="10">
        <f>Reg[[#This Row],[NASP16]]</f>
        <v>2219</v>
      </c>
      <c r="CQ11" s="10">
        <f>Reg[[#This Row],[NASP17]]</f>
        <v>2323</v>
      </c>
      <c r="CR11" s="10">
        <f>Reg[[#This Row],[NASP18]]</f>
        <v>2415</v>
      </c>
      <c r="CS11" s="10">
        <f>Reg[[#This Row],[NASP19]]</f>
        <v>2456</v>
      </c>
      <c r="CT11" s="10">
        <f>Reg[[#This Row],[NASP20]]</f>
        <v>2513</v>
      </c>
      <c r="CU11" s="10">
        <f>Reg[[#This Row],[NASP21]]</f>
        <v>2594</v>
      </c>
      <c r="CV11" s="10">
        <f>Reg[[#This Row],[NASP22]]</f>
        <v>2685</v>
      </c>
      <c r="CW11" s="10">
        <f>Reg[[#This Row],[NASP23]]</f>
        <v>2756</v>
      </c>
      <c r="CX11" s="10">
        <f>Reg[[#This Row],[NASP24]]</f>
        <v>2800</v>
      </c>
      <c r="CY11" s="10">
        <f>Reg[[#This Row],[NASP25]]</f>
        <v>2890</v>
      </c>
      <c r="CZ11" s="10">
        <f>Reg[[#This Row],[NASP26]]</f>
        <v>2944</v>
      </c>
      <c r="DA11" s="10">
        <f>Reg[[#This Row],[NASP27]]</f>
        <v>3014</v>
      </c>
      <c r="DB11" s="10">
        <f>Sug0.2[[#This Row],[NASP2]]</f>
        <v>766</v>
      </c>
      <c r="DC11" s="10">
        <f>Sug0.2[[#This Row],[NASP3]]</f>
        <v>862</v>
      </c>
      <c r="DD11" s="10">
        <f>Sug0.2[[#This Row],[NASP4]]</f>
        <v>951</v>
      </c>
      <c r="DE11" s="10">
        <f>Sug0.2[[#This Row],[NASP5]]</f>
        <v>1063</v>
      </c>
      <c r="DF11" s="10">
        <f>Sug0.2[[#This Row],[NASP6]]</f>
        <v>1165</v>
      </c>
      <c r="DG11" s="10">
        <f>Sug0.2[[#This Row],[NASP7]]</f>
        <v>1251</v>
      </c>
      <c r="DH11" s="10">
        <f>Sug0.2[[#This Row],[NASP8]]</f>
        <v>1377</v>
      </c>
      <c r="DI11" s="10">
        <f>Sug0.2[[#This Row],[NASP9]]</f>
        <v>1466</v>
      </c>
      <c r="DJ11" s="10">
        <f>Sug0.2[[#This Row],[NASP10]]</f>
        <v>1547</v>
      </c>
      <c r="DK11" s="10">
        <f>Sug0.2[[#This Row],[NASP11]]</f>
        <v>1644</v>
      </c>
      <c r="DL11" s="10">
        <f>Sug0.2[[#This Row],[NASP12]]</f>
        <v>1741</v>
      </c>
      <c r="DM11" s="10">
        <f>Sug0.2[[#This Row],[NASP13]]</f>
        <v>1831</v>
      </c>
      <c r="DN11" s="10">
        <f>Sug0.2[[#This Row],[NASP14]]</f>
        <v>1941</v>
      </c>
      <c r="DO11" s="10">
        <f>Sug0.2[[#This Row],[NASP15]]</f>
        <v>2023</v>
      </c>
      <c r="DP11" s="10">
        <f>Sug0.2[[#This Row],[NASP16]]</f>
        <v>2105</v>
      </c>
      <c r="DQ11" s="10">
        <f>Sug0.2[[#This Row],[NASP17]]</f>
        <v>2203</v>
      </c>
      <c r="DR11" s="10">
        <f>Sug0.2[[#This Row],[NASP18]]</f>
        <v>2289</v>
      </c>
      <c r="DS11" s="10">
        <f>Sug0.2[[#This Row],[NASP19]]</f>
        <v>2333</v>
      </c>
      <c r="DT11" s="10">
        <f>Sug0.2[[#This Row],[NASP20]]</f>
        <v>2381</v>
      </c>
      <c r="DU11" s="10">
        <f>Sug0.2[[#This Row],[NASP21]]</f>
        <v>2459</v>
      </c>
      <c r="DV11" s="10">
        <f>Sug0.2[[#This Row],[NASP22]]</f>
        <v>2544</v>
      </c>
      <c r="DW11" s="10">
        <f>Sug0.2[[#This Row],[NASP23]]</f>
        <v>2601</v>
      </c>
      <c r="DX11" s="10">
        <f>Sug0.2[[#This Row],[NASP24]]</f>
        <v>2646</v>
      </c>
      <c r="DY11" s="10">
        <f>Sug0.2[[#This Row],[NASP25]]</f>
        <v>2732</v>
      </c>
      <c r="DZ11" s="10">
        <f>Sug0.2[[#This Row],[NASP26]]</f>
        <v>2778</v>
      </c>
      <c r="EA11" s="10">
        <f>Sug0.2[[#This Row],[NASP27]]</f>
        <v>2847</v>
      </c>
      <c r="EB11">
        <f>Sug0.5[[#This Row],[NASP2]]</f>
        <v>766</v>
      </c>
      <c r="EC11">
        <f>Sug0.5[[#This Row],[NASP3]]</f>
        <v>851</v>
      </c>
      <c r="ED11">
        <f>Sug0.5[[#This Row],[NASP4]]</f>
        <v>922</v>
      </c>
      <c r="EE11">
        <f>Sug0.5[[#This Row],[NASP5]]</f>
        <v>1011</v>
      </c>
      <c r="EF11">
        <f>Sug0.5[[#This Row],[NASP6]]</f>
        <v>1100</v>
      </c>
      <c r="EG11">
        <f>Sug0.5[[#This Row],[NASP7]]</f>
        <v>1157</v>
      </c>
      <c r="EH11">
        <f>Sug0.5[[#This Row],[NASP8]]</f>
        <v>1254</v>
      </c>
      <c r="EI11">
        <f>Sug0.5[[#This Row],[NASP9]]</f>
        <v>1327</v>
      </c>
      <c r="EJ11">
        <f>Sug0.5[[#This Row],[NASP10]]</f>
        <v>1397</v>
      </c>
      <c r="EK11">
        <f>Sug0.5[[#This Row],[NASP11]]</f>
        <v>1474</v>
      </c>
      <c r="EL11">
        <f>Sug0.5[[#This Row],[NASP12]]</f>
        <v>1553</v>
      </c>
      <c r="EM11">
        <f>Sug0.5[[#This Row],[NASP13]]</f>
        <v>1628</v>
      </c>
      <c r="EN11">
        <f>Sug0.5[[#This Row],[NASP14]]</f>
        <v>1726</v>
      </c>
      <c r="EO11">
        <f>Sug0.5[[#This Row],[NASP15]]</f>
        <v>1790</v>
      </c>
      <c r="EP11">
        <f>Sug0.5[[#This Row],[NASP16]]</f>
        <v>1864</v>
      </c>
      <c r="EQ11">
        <f>Sug0.5[[#This Row],[NASP17]]</f>
        <v>1948</v>
      </c>
      <c r="ER11">
        <f>Sug0.5[[#This Row],[NASP18]]</f>
        <v>2009</v>
      </c>
      <c r="ES11">
        <f>Sug0.5[[#This Row],[NASP19]]</f>
        <v>2053</v>
      </c>
      <c r="ET11">
        <f>Sug0.5[[#This Row],[NASP20]]</f>
        <v>2090</v>
      </c>
      <c r="EU11">
        <f>Sug0.5[[#This Row],[NASP21]]</f>
        <v>2142</v>
      </c>
      <c r="EV11">
        <f>Sug0.5[[#This Row],[NASP22]]</f>
        <v>2215</v>
      </c>
      <c r="EW11">
        <f>Sug0.5[[#This Row],[NASP23]]</f>
        <v>2279</v>
      </c>
      <c r="EX11">
        <f>Sug0.5[[#This Row],[NASP24]]</f>
        <v>2330</v>
      </c>
      <c r="EY11">
        <f>Sug0.5[[#This Row],[NASP25]]</f>
        <v>2406</v>
      </c>
      <c r="EZ11">
        <f>Sug0.5[[#This Row],[NASP26]]</f>
        <v>2446</v>
      </c>
      <c r="FA11">
        <f>Sug0.5[[#This Row],[NASP27]]</f>
        <v>2490</v>
      </c>
      <c r="FB11">
        <f>Reg[[#This Row],[CIRP2]]</f>
        <v>63</v>
      </c>
      <c r="FC11">
        <f>Reg[[#This Row],[CIRP3]]</f>
        <v>73</v>
      </c>
      <c r="FD11">
        <f>Reg[[#This Row],[CIRP4]]</f>
        <v>83</v>
      </c>
      <c r="FE11">
        <f>Reg[[#This Row],[CIRP5]]</f>
        <v>94</v>
      </c>
      <c r="FF11">
        <f>Reg[[#This Row],[CIRP6]]</f>
        <v>102</v>
      </c>
      <c r="FG11">
        <f>Reg[[#This Row],[CIRP7]]</f>
        <v>112</v>
      </c>
      <c r="FH11">
        <f>Reg[[#This Row],[CIRP8]]</f>
        <v>113</v>
      </c>
      <c r="FI11">
        <f>Reg[[#This Row],[CIRP9]]</f>
        <v>128</v>
      </c>
      <c r="FJ11">
        <f>Reg[[#This Row],[CIRP10]]</f>
        <v>146</v>
      </c>
      <c r="FK11">
        <f>Reg[[#This Row],[CIRP11]]</f>
        <v>157</v>
      </c>
      <c r="FL11">
        <f>Reg[[#This Row],[CIRP12]]</f>
        <v>161</v>
      </c>
      <c r="FM11">
        <f>Reg[[#This Row],[CIRP13]]</f>
        <v>192</v>
      </c>
      <c r="FN11">
        <f>Reg[[#This Row],[CIRP14]]</f>
        <v>214</v>
      </c>
      <c r="FO11">
        <f>Reg[[#This Row],[CIRP15]]</f>
        <v>226</v>
      </c>
      <c r="FP11">
        <f>Reg[[#This Row],[CIRP16]]</f>
        <v>232</v>
      </c>
      <c r="FQ11">
        <f>Reg[[#This Row],[CIRP17]]</f>
        <v>245</v>
      </c>
      <c r="FR11">
        <f>Reg[[#This Row],[CIRP18]]</f>
        <v>257</v>
      </c>
      <c r="FS11">
        <f>Reg[[#This Row],[CIRP19]]</f>
        <v>263</v>
      </c>
      <c r="FT11">
        <f>Reg[[#This Row],[CIRP20]]</f>
        <v>261</v>
      </c>
      <c r="FU11">
        <f>Reg[[#This Row],[CIRP21]]</f>
        <v>264</v>
      </c>
      <c r="FV11">
        <f>Reg[[#This Row],[CIRP22]]</f>
        <v>262</v>
      </c>
      <c r="FW11">
        <f>Reg[[#This Row],[CIRP23]]</f>
        <v>273</v>
      </c>
      <c r="FX11">
        <f>Reg[[#This Row],[CIRP24]]</f>
        <v>288</v>
      </c>
      <c r="FY11">
        <f>Reg[[#This Row],[CIRP25]]</f>
        <v>292</v>
      </c>
      <c r="FZ11">
        <f>Reg[[#This Row],[CIRP26]]</f>
        <v>292</v>
      </c>
      <c r="GA11">
        <f>Reg[[#This Row],[CIRP27]]</f>
        <v>301</v>
      </c>
      <c r="GB11">
        <f>Sug0.2[[#This Row],[CIRP2]]</f>
        <v>63</v>
      </c>
      <c r="GC11">
        <f>Sug0.2[[#This Row],[CIRP3]]</f>
        <v>73</v>
      </c>
      <c r="GD11">
        <f>Sug0.2[[#This Row],[CIRP4]]</f>
        <v>82</v>
      </c>
      <c r="GE11">
        <f>Sug0.2[[#This Row],[CIRP5]]</f>
        <v>91</v>
      </c>
      <c r="GF11">
        <f>Sug0.2[[#This Row],[CIRP6]]</f>
        <v>99</v>
      </c>
      <c r="GG11">
        <f>Sug0.2[[#This Row],[CIRP7]]</f>
        <v>108</v>
      </c>
      <c r="GH11">
        <f>Sug0.2[[#This Row],[CIRP8]]</f>
        <v>106</v>
      </c>
      <c r="GI11">
        <f>Sug0.2[[#This Row],[CIRP9]]</f>
        <v>120</v>
      </c>
      <c r="GJ11">
        <f>Sug0.2[[#This Row],[CIRP10]]</f>
        <v>136</v>
      </c>
      <c r="GK11">
        <f>Sug0.2[[#This Row],[CIRP11]]</f>
        <v>149</v>
      </c>
      <c r="GL11">
        <f>Sug0.2[[#This Row],[CIRP12]]</f>
        <v>153</v>
      </c>
      <c r="GM11">
        <f>Sug0.2[[#This Row],[CIRP13]]</f>
        <v>184</v>
      </c>
      <c r="GN11">
        <f>Sug0.2[[#This Row],[CIRP14]]</f>
        <v>205</v>
      </c>
      <c r="GO11">
        <f>Sug0.2[[#This Row],[CIRP15]]</f>
        <v>212</v>
      </c>
      <c r="GP11">
        <f>Sug0.2[[#This Row],[CIRP16]]</f>
        <v>218</v>
      </c>
      <c r="GQ11">
        <f>Sug0.2[[#This Row],[CIRP17]]</f>
        <v>227</v>
      </c>
      <c r="GR11">
        <f>Sug0.2[[#This Row],[CIRP18]]</f>
        <v>238</v>
      </c>
      <c r="GS11">
        <f>Sug0.2[[#This Row],[CIRP19]]</f>
        <v>242</v>
      </c>
      <c r="GT11">
        <f>Sug0.2[[#This Row],[CIRP20]]</f>
        <v>243</v>
      </c>
      <c r="GU11">
        <f>Sug0.2[[#This Row],[CIRP21]]</f>
        <v>244</v>
      </c>
      <c r="GV11">
        <f>Sug0.2[[#This Row],[CIRP22]]</f>
        <v>239</v>
      </c>
      <c r="GW11">
        <f>Sug0.2[[#This Row],[CIRP23]]</f>
        <v>251</v>
      </c>
      <c r="GX11">
        <f>Sug0.2[[#This Row],[CIRP24]]</f>
        <v>264</v>
      </c>
      <c r="GY11">
        <f>Sug0.2[[#This Row],[CIRP25]]</f>
        <v>268</v>
      </c>
      <c r="GZ11">
        <f>Sug0.2[[#This Row],[CIRP26]]</f>
        <v>270</v>
      </c>
      <c r="HA11">
        <f>Sug0.2[[#This Row],[CIRP27]]</f>
        <v>275</v>
      </c>
      <c r="HB11">
        <f>Sug0.5[[#This Row],[CIRP2]]</f>
        <v>63</v>
      </c>
      <c r="HC11">
        <f>Sug0.5[[#This Row],[CIRP3]]</f>
        <v>73</v>
      </c>
      <c r="HD11">
        <f>Sug0.5[[#This Row],[CIRP4]]</f>
        <v>80</v>
      </c>
      <c r="HE11">
        <f>Sug0.5[[#This Row],[CIRP5]]</f>
        <v>90</v>
      </c>
      <c r="HF11">
        <f>Sug0.5[[#This Row],[CIRP6]]</f>
        <v>97</v>
      </c>
      <c r="HG11">
        <f>Sug0.5[[#This Row],[CIRP7]]</f>
        <v>104</v>
      </c>
      <c r="HH11">
        <f>Sug0.5[[#This Row],[CIRP8]]</f>
        <v>100</v>
      </c>
      <c r="HI11">
        <f>Sug0.5[[#This Row],[CIRP9]]</f>
        <v>111</v>
      </c>
      <c r="HJ11">
        <f>Sug0.5[[#This Row],[CIRP10]]</f>
        <v>124</v>
      </c>
      <c r="HK11">
        <f>Sug0.5[[#This Row],[CIRP11]]</f>
        <v>134</v>
      </c>
      <c r="HL11">
        <f>Sug0.5[[#This Row],[CIRP12]]</f>
        <v>135</v>
      </c>
      <c r="HM11">
        <f>Sug0.5[[#This Row],[CIRP13]]</f>
        <v>163</v>
      </c>
      <c r="HN11">
        <f>Sug0.5[[#This Row],[CIRP14]]</f>
        <v>179</v>
      </c>
      <c r="HO11">
        <f>Sug0.5[[#This Row],[CIRP15]]</f>
        <v>188</v>
      </c>
      <c r="HP11">
        <f>Sug0.5[[#This Row],[CIRP16]]</f>
        <v>192</v>
      </c>
      <c r="HQ11">
        <f>Sug0.5[[#This Row],[CIRP17]]</f>
        <v>198</v>
      </c>
      <c r="HR11">
        <f>Sug0.5[[#This Row],[CIRP18]]</f>
        <v>206</v>
      </c>
      <c r="HS11">
        <f>Sug0.5[[#This Row],[CIRP19]]</f>
        <v>199</v>
      </c>
      <c r="HT11">
        <f>Sug0.5[[#This Row],[CIRP20]]</f>
        <v>202</v>
      </c>
      <c r="HU11">
        <f>Sug0.5[[#This Row],[CIRP21]]</f>
        <v>197</v>
      </c>
      <c r="HV11">
        <f>Sug0.5[[#This Row],[CIRP22]]</f>
        <v>191</v>
      </c>
      <c r="HW11">
        <f>Sug0.5[[#This Row],[CIRP23]]</f>
        <v>197</v>
      </c>
      <c r="HX11">
        <f>Sug0.5[[#This Row],[CIRP24]]</f>
        <v>209</v>
      </c>
      <c r="HY11">
        <f>Sug0.5[[#This Row],[CIRP25]]</f>
        <v>208</v>
      </c>
      <c r="HZ11">
        <f>Sug0.5[[#This Row],[CIRP26]]</f>
        <v>214</v>
      </c>
      <c r="IA11">
        <f>Sug0.5[[#This Row],[CIRP27]]</f>
        <v>222</v>
      </c>
      <c r="IB11">
        <f>Reg[[#This Row],[HCCP2]]</f>
        <v>7</v>
      </c>
      <c r="IC11">
        <f>Reg[[#This Row],[HCCP3]]</f>
        <v>6</v>
      </c>
      <c r="ID11">
        <f>Reg[[#This Row],[HCCP4]]</f>
        <v>5</v>
      </c>
      <c r="IE11">
        <f>Reg[[#This Row],[HCCP5]]</f>
        <v>4</v>
      </c>
      <c r="IF11">
        <f>Reg[[#This Row],[HCCP6]]</f>
        <v>3</v>
      </c>
      <c r="IG11">
        <f>Reg[[#This Row],[HCCP7]]</f>
        <v>5</v>
      </c>
      <c r="IH11">
        <f>Reg[[#This Row],[HCCP8]]</f>
        <v>8</v>
      </c>
      <c r="II11">
        <f>Reg[[#This Row],[HCCP9]]</f>
        <v>10</v>
      </c>
      <c r="IJ11">
        <f>Reg[[#This Row],[HCCP10]]</f>
        <v>10</v>
      </c>
      <c r="IK11">
        <f>Reg[[#This Row],[HCCP11]]</f>
        <v>10</v>
      </c>
      <c r="IL11">
        <f>Reg[[#This Row],[HCCP12]]</f>
        <v>9</v>
      </c>
      <c r="IM11">
        <f>Reg[[#This Row],[HCCP13]]</f>
        <v>7</v>
      </c>
      <c r="IN11">
        <f>Reg[[#This Row],[HCCP14]]</f>
        <v>7</v>
      </c>
      <c r="IO11">
        <f>Reg[[#This Row],[HCCP15]]</f>
        <v>9</v>
      </c>
      <c r="IP11">
        <f>Reg[[#This Row],[HCCP16]]</f>
        <v>10</v>
      </c>
      <c r="IQ11">
        <f>Reg[[#This Row],[HCCP17]]</f>
        <v>10</v>
      </c>
      <c r="IR11">
        <f>Reg[[#This Row],[HCCP18]]</f>
        <v>10</v>
      </c>
      <c r="IS11">
        <f>Reg[[#This Row],[HCCP19]]</f>
        <v>14</v>
      </c>
      <c r="IT11">
        <f>Reg[[#This Row],[HCCP20]]</f>
        <v>14</v>
      </c>
      <c r="IU11">
        <f>Reg[[#This Row],[HCCP21]]</f>
        <v>11</v>
      </c>
      <c r="IV11">
        <f>Reg[[#This Row],[HCCP22]]</f>
        <v>12</v>
      </c>
      <c r="IW11">
        <f>Reg[[#This Row],[HCCP23]]</f>
        <v>16</v>
      </c>
      <c r="IX11">
        <f>Reg[[#This Row],[HCCP24]]</f>
        <v>16</v>
      </c>
      <c r="IY11">
        <f>Reg[[#This Row],[HCCP25]]</f>
        <v>19</v>
      </c>
      <c r="IZ11">
        <f>Reg[[#This Row],[HCCP26]]</f>
        <v>19</v>
      </c>
      <c r="JA11">
        <f>Reg[[#This Row],[HCCP27]]</f>
        <v>17</v>
      </c>
      <c r="JB11">
        <f>Sug0.2[[#This Row],[HCCP2]]</f>
        <v>7</v>
      </c>
      <c r="JC11">
        <f>Sug0.2[[#This Row],[HCCP3]]</f>
        <v>6</v>
      </c>
      <c r="JD11">
        <f>Sug0.2[[#This Row],[HCCP4]]</f>
        <v>5</v>
      </c>
      <c r="JE11">
        <f>Sug0.2[[#This Row],[HCCP5]]</f>
        <v>4</v>
      </c>
      <c r="JF11">
        <f>Sug0.2[[#This Row],[HCCP6]]</f>
        <v>3</v>
      </c>
      <c r="JG11">
        <f>Sug0.2[[#This Row],[HCCP7]]</f>
        <v>5</v>
      </c>
      <c r="JH11">
        <f>Sug0.2[[#This Row],[HCCP8]]</f>
        <v>8</v>
      </c>
      <c r="JI11">
        <f>Sug0.2[[#This Row],[HCCP9]]</f>
        <v>10</v>
      </c>
      <c r="JJ11">
        <f>Sug0.2[[#This Row],[HCCP10]]</f>
        <v>10</v>
      </c>
      <c r="JK11">
        <f>Sug0.2[[#This Row],[HCCP11]]</f>
        <v>10</v>
      </c>
      <c r="JL11">
        <f>Sug0.2[[#This Row],[HCCP12]]</f>
        <v>9</v>
      </c>
      <c r="JM11">
        <f>Sug0.2[[#This Row],[HCCP13]]</f>
        <v>7</v>
      </c>
      <c r="JN11">
        <f>Sug0.2[[#This Row],[HCCP14]]</f>
        <v>6</v>
      </c>
      <c r="JO11">
        <f>Sug0.2[[#This Row],[HCCP15]]</f>
        <v>8</v>
      </c>
      <c r="JP11">
        <f>Sug0.2[[#This Row],[HCCP16]]</f>
        <v>8</v>
      </c>
      <c r="JQ11">
        <f>Sug0.2[[#This Row],[HCCP17]]</f>
        <v>8</v>
      </c>
      <c r="JR11">
        <f>Sug0.2[[#This Row],[HCCP18]]</f>
        <v>8</v>
      </c>
      <c r="JS11">
        <f>Sug0.2[[#This Row],[HCCP19]]</f>
        <v>13</v>
      </c>
      <c r="JT11">
        <f>Sug0.2[[#This Row],[HCCP20]]</f>
        <v>13</v>
      </c>
      <c r="JU11">
        <f>Sug0.2[[#This Row],[HCCP21]]</f>
        <v>10</v>
      </c>
      <c r="JV11">
        <f>Sug0.2[[#This Row],[HCCP22]]</f>
        <v>11</v>
      </c>
      <c r="JW11">
        <f>Sug0.2[[#This Row],[HCCP23]]</f>
        <v>14</v>
      </c>
      <c r="JX11">
        <f>Sug0.2[[#This Row],[HCCP24]]</f>
        <v>15</v>
      </c>
      <c r="JY11">
        <f>Sug0.2[[#This Row],[HCCP25]]</f>
        <v>18</v>
      </c>
      <c r="JZ11">
        <f>Sug0.2[[#This Row],[HCCP26]]</f>
        <v>19</v>
      </c>
      <c r="KA11">
        <f>Sug0.2[[#This Row],[HCCP27]]</f>
        <v>17</v>
      </c>
      <c r="KB11">
        <f>Sug0.5[[#This Row],[HCCP2]]</f>
        <v>7</v>
      </c>
      <c r="KC11">
        <f>Sug0.5[[#This Row],[HCCP3]]</f>
        <v>6</v>
      </c>
      <c r="KD11">
        <f>Sug0.5[[#This Row],[HCCP4]]</f>
        <v>5</v>
      </c>
      <c r="KE11">
        <f>Sug0.5[[#This Row],[HCCP5]]</f>
        <v>4</v>
      </c>
      <c r="KF11">
        <f>Sug0.5[[#This Row],[HCCP6]]</f>
        <v>3</v>
      </c>
      <c r="KG11">
        <f>Sug0.5[[#This Row],[HCCP7]]</f>
        <v>5</v>
      </c>
      <c r="KH11">
        <f>Sug0.5[[#This Row],[HCCP8]]</f>
        <v>8</v>
      </c>
      <c r="KI11">
        <f>Sug0.5[[#This Row],[HCCP9]]</f>
        <v>10</v>
      </c>
      <c r="KJ11">
        <f>Sug0.5[[#This Row],[HCCP10]]</f>
        <v>9</v>
      </c>
      <c r="KK11">
        <f>Sug0.5[[#This Row],[HCCP11]]</f>
        <v>9</v>
      </c>
      <c r="KL11">
        <f>Sug0.5[[#This Row],[HCCP12]]</f>
        <v>9</v>
      </c>
      <c r="KM11">
        <f>Sug0.5[[#This Row],[HCCP13]]</f>
        <v>7</v>
      </c>
      <c r="KN11">
        <f>Sug0.5[[#This Row],[HCCP14]]</f>
        <v>6</v>
      </c>
      <c r="KO11">
        <f>Sug0.5[[#This Row],[HCCP15]]</f>
        <v>7</v>
      </c>
      <c r="KP11">
        <f>Sug0.5[[#This Row],[HCCP16]]</f>
        <v>8</v>
      </c>
      <c r="KQ11">
        <f>Sug0.5[[#This Row],[HCCP17]]</f>
        <v>8</v>
      </c>
      <c r="KR11">
        <f>Sug0.5[[#This Row],[HCCP18]]</f>
        <v>8</v>
      </c>
      <c r="KS11">
        <f>Sug0.5[[#This Row],[HCCP19]]</f>
        <v>12</v>
      </c>
      <c r="KT11">
        <f>Sug0.5[[#This Row],[HCCP20]]</f>
        <v>13</v>
      </c>
      <c r="KU11">
        <f>Sug0.5[[#This Row],[HCCP21]]</f>
        <v>10</v>
      </c>
      <c r="KV11">
        <f>Sug0.5[[#This Row],[HCCP22]]</f>
        <v>10</v>
      </c>
      <c r="KW11">
        <f>Sug0.5[[#This Row],[HCCP23]]</f>
        <v>11</v>
      </c>
      <c r="KX11">
        <f>Sug0.5[[#This Row],[HCCP24]]</f>
        <v>11</v>
      </c>
      <c r="KY11">
        <f>Sug0.5[[#This Row],[HCCP25]]</f>
        <v>13</v>
      </c>
      <c r="KZ11">
        <f>Sug0.5[[#This Row],[HCCP26]]</f>
        <v>14</v>
      </c>
      <c r="LA11">
        <f>Sug0.5[[#This Row],[HCCP27]]</f>
        <v>14</v>
      </c>
      <c r="LB11">
        <f>Reg[[#This Row],[CHDP2]]</f>
        <v>1386</v>
      </c>
      <c r="LC11">
        <f>Reg[[#This Row],[CHDP3]]</f>
        <v>1420</v>
      </c>
      <c r="LD11">
        <f>Reg[[#This Row],[CHDP4]]</f>
        <v>1485</v>
      </c>
      <c r="LE11">
        <f>Reg[[#This Row],[CHDP5]]</f>
        <v>1536</v>
      </c>
      <c r="LF11">
        <f>Reg[[#This Row],[CHDP6]]</f>
        <v>1576</v>
      </c>
      <c r="LG11">
        <f>Reg[[#This Row],[CHDP7]]</f>
        <v>1591</v>
      </c>
      <c r="LH11">
        <f>Reg[[#This Row],[CHDP8]]</f>
        <v>1669</v>
      </c>
      <c r="LI11">
        <f>Reg[[#This Row],[CHDP9]]</f>
        <v>1721</v>
      </c>
      <c r="LJ11">
        <f>Reg[[#This Row],[CHDP10]]</f>
        <v>1738</v>
      </c>
      <c r="LK11">
        <f>Reg[[#This Row],[CHDP11]]</f>
        <v>1775</v>
      </c>
      <c r="LL11">
        <f>Reg[[#This Row],[CHDP12]]</f>
        <v>1856</v>
      </c>
      <c r="LM11">
        <f>Reg[[#This Row],[CHDP13]]</f>
        <v>1894</v>
      </c>
      <c r="LN11">
        <f>Reg[[#This Row],[CHDP14]]</f>
        <v>1954</v>
      </c>
      <c r="LO11">
        <f>Reg[[#This Row],[CHDP15]]</f>
        <v>1999</v>
      </c>
      <c r="LP11">
        <f>Reg[[#This Row],[CHDP16]]</f>
        <v>2063</v>
      </c>
      <c r="LQ11">
        <f>Reg[[#This Row],[CHDP17]]</f>
        <v>2145</v>
      </c>
      <c r="LR11">
        <f>Reg[[#This Row],[CHDP18]]</f>
        <v>2182</v>
      </c>
      <c r="LS11">
        <f>Reg[[#This Row],[CHDP19]]</f>
        <v>2242</v>
      </c>
      <c r="LT11">
        <f>Reg[[#This Row],[CHDP20]]</f>
        <v>2322</v>
      </c>
      <c r="LU11">
        <f>Reg[[#This Row],[CHDP21]]</f>
        <v>2364</v>
      </c>
      <c r="LV11">
        <f>Reg[[#This Row],[CHDP22]]</f>
        <v>2394</v>
      </c>
      <c r="LW11">
        <f>Reg[[#This Row],[CHDP23]]</f>
        <v>2424</v>
      </c>
      <c r="LX11">
        <f>Reg[[#This Row],[CHDP24]]</f>
        <v>2489</v>
      </c>
      <c r="LY11">
        <f>Reg[[#This Row],[CHDP25]]</f>
        <v>2509</v>
      </c>
      <c r="LZ11">
        <f>Reg[[#This Row],[CHDP26]]</f>
        <v>2581</v>
      </c>
      <c r="MA11">
        <f>Reg[[#This Row],[CHDP27]]</f>
        <v>2649</v>
      </c>
      <c r="MB11">
        <f>Sug0.2[[#This Row],[CHDP2]]</f>
        <v>1386</v>
      </c>
      <c r="MC11">
        <f>Sug0.2[[#This Row],[CHDP3]]</f>
        <v>1420</v>
      </c>
      <c r="MD11">
        <f>Sug0.2[[#This Row],[CHDP4]]</f>
        <v>1485</v>
      </c>
      <c r="ME11">
        <f>Sug0.2[[#This Row],[CHDP5]]</f>
        <v>1536</v>
      </c>
      <c r="MF11">
        <f>Sug0.2[[#This Row],[CHDP6]]</f>
        <v>1574</v>
      </c>
      <c r="MG11">
        <f>Sug0.2[[#This Row],[CHDP7]]</f>
        <v>1588</v>
      </c>
      <c r="MH11">
        <f>Sug0.2[[#This Row],[CHDP8]]</f>
        <v>1665</v>
      </c>
      <c r="MI11">
        <f>Sug0.2[[#This Row],[CHDP9]]</f>
        <v>1715</v>
      </c>
      <c r="MJ11">
        <f>Sug0.2[[#This Row],[CHDP10]]</f>
        <v>1730</v>
      </c>
      <c r="MK11">
        <f>Sug0.2[[#This Row],[CHDP11]]</f>
        <v>1765</v>
      </c>
      <c r="ML11">
        <f>Sug0.2[[#This Row],[CHDP12]]</f>
        <v>1841</v>
      </c>
      <c r="MM11">
        <f>Sug0.2[[#This Row],[CHDP13]]</f>
        <v>1881</v>
      </c>
      <c r="MN11">
        <f>Sug0.2[[#This Row],[CHDP14]]</f>
        <v>1938</v>
      </c>
      <c r="MO11">
        <f>Sug0.2[[#This Row],[CHDP15]]</f>
        <v>1982</v>
      </c>
      <c r="MP11">
        <f>Sug0.2[[#This Row],[CHDP16]]</f>
        <v>2047</v>
      </c>
      <c r="MQ11">
        <f>Sug0.2[[#This Row],[CHDP17]]</f>
        <v>2127</v>
      </c>
      <c r="MR11">
        <f>Sug0.2[[#This Row],[CHDP18]]</f>
        <v>2159</v>
      </c>
      <c r="MS11">
        <f>Sug0.2[[#This Row],[CHDP19]]</f>
        <v>2213</v>
      </c>
      <c r="MT11">
        <f>Sug0.2[[#This Row],[CHDP20]]</f>
        <v>2290</v>
      </c>
      <c r="MU11">
        <f>Sug0.2[[#This Row],[CHDP21]]</f>
        <v>2329</v>
      </c>
      <c r="MV11">
        <f>Sug0.2[[#This Row],[CHDP22]]</f>
        <v>2357</v>
      </c>
      <c r="MW11">
        <f>Sug0.2[[#This Row],[CHDP23]]</f>
        <v>2388</v>
      </c>
      <c r="MX11">
        <f>Sug0.2[[#This Row],[CHDP24]]</f>
        <v>2445</v>
      </c>
      <c r="MY11">
        <f>Sug0.2[[#This Row],[CHDP25]]</f>
        <v>2460</v>
      </c>
      <c r="MZ11">
        <f>Sug0.2[[#This Row],[CHDP26]]</f>
        <v>2530</v>
      </c>
      <c r="NA11">
        <f>Sug0.2[[#This Row],[CHDP27]]</f>
        <v>2597</v>
      </c>
      <c r="NB11">
        <f>Sug0.5[[#This Row],[CHDP2]]</f>
        <v>1386</v>
      </c>
      <c r="NC11">
        <f>Sug0.5[[#This Row],[CHDP3]]</f>
        <v>1420</v>
      </c>
      <c r="ND11">
        <f>Sug0.5[[#This Row],[CHDP4]]</f>
        <v>1485</v>
      </c>
      <c r="NE11">
        <f>Sug0.5[[#This Row],[CHDP5]]</f>
        <v>1534</v>
      </c>
      <c r="NF11">
        <f>Sug0.5[[#This Row],[CHDP6]]</f>
        <v>1570</v>
      </c>
      <c r="NG11">
        <f>Sug0.5[[#This Row],[CHDP7]]</f>
        <v>1582</v>
      </c>
      <c r="NH11">
        <f>Sug0.5[[#This Row],[CHDP8]]</f>
        <v>1652</v>
      </c>
      <c r="NI11">
        <f>Sug0.5[[#This Row],[CHDP9]]</f>
        <v>1701</v>
      </c>
      <c r="NJ11">
        <f>Sug0.5[[#This Row],[CHDP10]]</f>
        <v>1715</v>
      </c>
      <c r="NK11">
        <f>Sug0.5[[#This Row],[CHDP11]]</f>
        <v>1748</v>
      </c>
      <c r="NL11">
        <f>Sug0.5[[#This Row],[CHDP12]]</f>
        <v>1821</v>
      </c>
      <c r="NM11">
        <f>Sug0.5[[#This Row],[CHDP13]]</f>
        <v>1856</v>
      </c>
      <c r="NN11">
        <f>Sug0.5[[#This Row],[CHDP14]]</f>
        <v>1903</v>
      </c>
      <c r="NO11">
        <f>Sug0.5[[#This Row],[CHDP15]]</f>
        <v>1942</v>
      </c>
      <c r="NP11">
        <f>Sug0.5[[#This Row],[CHDP16]]</f>
        <v>2002</v>
      </c>
      <c r="NQ11">
        <f>Sug0.5[[#This Row],[CHDP17]]</f>
        <v>2081</v>
      </c>
      <c r="NR11">
        <f>Sug0.5[[#This Row],[CHDP18]]</f>
        <v>2111</v>
      </c>
      <c r="NS11">
        <f>Sug0.5[[#This Row],[CHDP19]]</f>
        <v>2162</v>
      </c>
      <c r="NT11">
        <f>Sug0.5[[#This Row],[CHDP20]]</f>
        <v>2233</v>
      </c>
      <c r="NU11">
        <f>Sug0.5[[#This Row],[CHDP21]]</f>
        <v>2264</v>
      </c>
      <c r="NV11">
        <f>Sug0.5[[#This Row],[CHDP22]]</f>
        <v>2291</v>
      </c>
      <c r="NW11">
        <f>Sug0.5[[#This Row],[CHDP23]]</f>
        <v>2322</v>
      </c>
      <c r="NX11">
        <f>Sug0.5[[#This Row],[CHDP24]]</f>
        <v>2375</v>
      </c>
      <c r="NY11">
        <f>Sug0.5[[#This Row],[CHDP25]]</f>
        <v>2375</v>
      </c>
      <c r="NZ11">
        <f>Sug0.5[[#This Row],[CHDP26]]</f>
        <v>2435</v>
      </c>
      <c r="OA11">
        <f>Sug0.5[[#This Row],[CHDP27]]</f>
        <v>2489</v>
      </c>
      <c r="OB11">
        <f>Reg[[#This Row],[T2DP2]]</f>
        <v>2117</v>
      </c>
      <c r="OC11">
        <f>Reg[[#This Row],[T2DP3]]</f>
        <v>2267</v>
      </c>
      <c r="OD11">
        <f>Reg[[#This Row],[T2DP4]]</f>
        <v>2425</v>
      </c>
      <c r="OE11">
        <f>Reg[[#This Row],[T2DP5]]</f>
        <v>2561</v>
      </c>
      <c r="OF11">
        <f>Reg[[#This Row],[T2DP6]]</f>
        <v>2695</v>
      </c>
      <c r="OG11">
        <f>Reg[[#This Row],[T2DP7]]</f>
        <v>2854</v>
      </c>
      <c r="OH11">
        <f>Reg[[#This Row],[T2DP8]]</f>
        <v>2983</v>
      </c>
      <c r="OI11">
        <f>Reg[[#This Row],[T2DP9]]</f>
        <v>3138</v>
      </c>
      <c r="OJ11">
        <f>Reg[[#This Row],[T2DP10]]</f>
        <v>3302</v>
      </c>
      <c r="OK11">
        <f>Reg[[#This Row],[T2DP11]]</f>
        <v>3452</v>
      </c>
      <c r="OL11">
        <f>Reg[[#This Row],[T2DP12]]</f>
        <v>3585</v>
      </c>
      <c r="OM11">
        <f>Reg[[#This Row],[T2DP13]]</f>
        <v>3734</v>
      </c>
      <c r="ON11">
        <f>Reg[[#This Row],[T2DP14]]</f>
        <v>3881</v>
      </c>
      <c r="OO11">
        <f>Reg[[#This Row],[T2DP15]]</f>
        <v>4002</v>
      </c>
      <c r="OP11">
        <f>Reg[[#This Row],[T2DP16]]</f>
        <v>4136</v>
      </c>
      <c r="OQ11">
        <f>Reg[[#This Row],[T2DP17]]</f>
        <v>4260</v>
      </c>
      <c r="OR11">
        <f>Reg[[#This Row],[T2DP18]]</f>
        <v>4388</v>
      </c>
      <c r="OS11">
        <f>Reg[[#This Row],[T2DP19]]</f>
        <v>4506</v>
      </c>
      <c r="OT11">
        <f>Reg[[#This Row],[T2DP20]]</f>
        <v>4610</v>
      </c>
      <c r="OU11">
        <f>Reg[[#This Row],[T2DP21]]</f>
        <v>4716</v>
      </c>
      <c r="OV11">
        <f>Reg[[#This Row],[T2DP22]]</f>
        <v>4775</v>
      </c>
      <c r="OW11">
        <f>Reg[[#This Row],[T2DP23]]</f>
        <v>4815</v>
      </c>
      <c r="OX11">
        <f>Reg[[#This Row],[T2DP24]]</f>
        <v>4920</v>
      </c>
      <c r="OY11">
        <f>Reg[[#This Row],[T2DP25]]</f>
        <v>4992</v>
      </c>
      <c r="OZ11">
        <f>Reg[[#This Row],[T2DP26]]</f>
        <v>5041</v>
      </c>
      <c r="PA11">
        <f>Reg[[#This Row],[T2DP27]]</f>
        <v>5091</v>
      </c>
      <c r="PB11">
        <f>Sug0.2[[#This Row],[T2DP2]]</f>
        <v>2117</v>
      </c>
      <c r="PC11">
        <f>Sug0.2[[#This Row],[T2DP3]]</f>
        <v>2267</v>
      </c>
      <c r="PD11">
        <f>Sug0.2[[#This Row],[T2DP4]]</f>
        <v>2423</v>
      </c>
      <c r="PE11">
        <f>Sug0.2[[#This Row],[T2DP5]]</f>
        <v>2557</v>
      </c>
      <c r="PF11">
        <f>Sug0.2[[#This Row],[T2DP6]]</f>
        <v>2686</v>
      </c>
      <c r="PG11">
        <f>Sug0.2[[#This Row],[T2DP7]]</f>
        <v>2846</v>
      </c>
      <c r="PH11">
        <f>Sug0.2[[#This Row],[T2DP8]]</f>
        <v>2971</v>
      </c>
      <c r="PI11">
        <f>Sug0.2[[#This Row],[T2DP9]]</f>
        <v>3125</v>
      </c>
      <c r="PJ11">
        <f>Sug0.2[[#This Row],[T2DP10]]</f>
        <v>3282</v>
      </c>
      <c r="PK11">
        <f>Sug0.2[[#This Row],[T2DP11]]</f>
        <v>3426</v>
      </c>
      <c r="PL11">
        <f>Sug0.2[[#This Row],[T2DP12]]</f>
        <v>3559</v>
      </c>
      <c r="PM11">
        <f>Sug0.2[[#This Row],[T2DP13]]</f>
        <v>3703</v>
      </c>
      <c r="PN11">
        <f>Sug0.2[[#This Row],[T2DP14]]</f>
        <v>3847</v>
      </c>
      <c r="PO11">
        <f>Sug0.2[[#This Row],[T2DP15]]</f>
        <v>3958</v>
      </c>
      <c r="PP11">
        <f>Sug0.2[[#This Row],[T2DP16]]</f>
        <v>4085</v>
      </c>
      <c r="PQ11">
        <f>Sug0.2[[#This Row],[T2DP17]]</f>
        <v>4200</v>
      </c>
      <c r="PR11">
        <f>Sug0.2[[#This Row],[T2DP18]]</f>
        <v>4328</v>
      </c>
      <c r="PS11">
        <f>Sug0.2[[#This Row],[T2DP19]]</f>
        <v>4443</v>
      </c>
      <c r="PT11">
        <f>Sug0.2[[#This Row],[T2DP20]]</f>
        <v>4538</v>
      </c>
      <c r="PU11">
        <f>Sug0.2[[#This Row],[T2DP21]]</f>
        <v>4639</v>
      </c>
      <c r="PV11">
        <f>Sug0.2[[#This Row],[T2DP22]]</f>
        <v>4693</v>
      </c>
      <c r="PW11">
        <f>Sug0.2[[#This Row],[T2DP23]]</f>
        <v>4726</v>
      </c>
      <c r="PX11">
        <f>Sug0.2[[#This Row],[T2DP24]]</f>
        <v>4828</v>
      </c>
      <c r="PY11">
        <f>Sug0.2[[#This Row],[T2DP25]]</f>
        <v>4893</v>
      </c>
      <c r="PZ11">
        <f>Sug0.2[[#This Row],[T2DP26]]</f>
        <v>4942</v>
      </c>
      <c r="QA11">
        <f>Sug0.2[[#This Row],[T2DP27]]</f>
        <v>4996</v>
      </c>
      <c r="QB11">
        <f>Sug0.5[[#This Row],[T2DP2]]</f>
        <v>2117</v>
      </c>
      <c r="QC11">
        <f>Sug0.5[[#This Row],[T2DP3]]</f>
        <v>2267</v>
      </c>
      <c r="QD11">
        <f>Sug0.5[[#This Row],[T2DP4]]</f>
        <v>2422</v>
      </c>
      <c r="QE11">
        <f>Sug0.5[[#This Row],[T2DP5]]</f>
        <v>2547</v>
      </c>
      <c r="QF11">
        <f>Sug0.5[[#This Row],[T2DP6]]</f>
        <v>2673</v>
      </c>
      <c r="QG11">
        <f>Sug0.5[[#This Row],[T2DP7]]</f>
        <v>2827</v>
      </c>
      <c r="QH11">
        <f>Sug0.5[[#This Row],[T2DP8]]</f>
        <v>2951</v>
      </c>
      <c r="QI11">
        <f>Sug0.5[[#This Row],[T2DP9]]</f>
        <v>3096</v>
      </c>
      <c r="QJ11">
        <f>Sug0.5[[#This Row],[T2DP10]]</f>
        <v>3243</v>
      </c>
      <c r="QK11">
        <f>Sug0.5[[#This Row],[T2DP11]]</f>
        <v>3379</v>
      </c>
      <c r="QL11">
        <f>Sug0.5[[#This Row],[T2DP12]]</f>
        <v>3498</v>
      </c>
      <c r="QM11">
        <f>Sug0.5[[#This Row],[T2DP13]]</f>
        <v>3623</v>
      </c>
      <c r="QN11">
        <f>Sug0.5[[#This Row],[T2DP14]]</f>
        <v>3761</v>
      </c>
      <c r="QO11">
        <f>Sug0.5[[#This Row],[T2DP15]]</f>
        <v>3869</v>
      </c>
      <c r="QP11">
        <f>Sug0.5[[#This Row],[T2DP16]]</f>
        <v>3996</v>
      </c>
      <c r="QQ11">
        <f>Sug0.5[[#This Row],[T2DP17]]</f>
        <v>4097</v>
      </c>
      <c r="QR11">
        <f>Sug0.5[[#This Row],[T2DP18]]</f>
        <v>4208</v>
      </c>
      <c r="QS11">
        <f>Sug0.5[[#This Row],[T2DP19]]</f>
        <v>4316</v>
      </c>
      <c r="QT11">
        <f>Sug0.5[[#This Row],[T2DP20]]</f>
        <v>4408</v>
      </c>
      <c r="QU11">
        <f>Sug0.5[[#This Row],[T2DP21]]</f>
        <v>4495</v>
      </c>
      <c r="QV11">
        <f>Sug0.5[[#This Row],[T2DP22]]</f>
        <v>4535</v>
      </c>
      <c r="QW11">
        <f>Sug0.5[[#This Row],[T2DP23]]</f>
        <v>4562</v>
      </c>
      <c r="QX11">
        <f>Sug0.5[[#This Row],[T2DP24]]</f>
        <v>4657</v>
      </c>
      <c r="QY11">
        <f>Sug0.5[[#This Row],[T2DP25]]</f>
        <v>4714</v>
      </c>
      <c r="QZ11">
        <f>Sug0.5[[#This Row],[T2DP26]]</f>
        <v>4751</v>
      </c>
      <c r="RA11">
        <f>Sug0.5[[#This Row],[T2DP27]]</f>
        <v>4806</v>
      </c>
      <c r="RB11">
        <f>Reg[[#This Row],[OVEP2]]</f>
        <v>7414</v>
      </c>
      <c r="RC11">
        <f>Reg[[#This Row],[OVEP3]]</f>
        <v>7896</v>
      </c>
      <c r="RD11">
        <f>Reg[[#This Row],[OVEP4]]</f>
        <v>8268</v>
      </c>
      <c r="RE11">
        <f>Reg[[#This Row],[OVEP5]]</f>
        <v>8589</v>
      </c>
      <c r="RF11">
        <f>Reg[[#This Row],[OVEP6]]</f>
        <v>8771</v>
      </c>
      <c r="RG11">
        <f>Reg[[#This Row],[OVEP7]]</f>
        <v>8821</v>
      </c>
      <c r="RH11">
        <f>Reg[[#This Row],[OVEP8]]</f>
        <v>8862</v>
      </c>
      <c r="RI11">
        <f>Reg[[#This Row],[OVEP9]]</f>
        <v>8904</v>
      </c>
      <c r="RJ11">
        <f>Reg[[#This Row],[OVEP10]]</f>
        <v>8901</v>
      </c>
      <c r="RK11">
        <f>Reg[[#This Row],[OVEP11]]</f>
        <v>8961</v>
      </c>
      <c r="RL11">
        <f>Reg[[#This Row],[OVEP12]]</f>
        <v>9039</v>
      </c>
      <c r="RM11">
        <f>Reg[[#This Row],[OVEP13]]</f>
        <v>9063</v>
      </c>
      <c r="RN11">
        <f>Reg[[#This Row],[OVEP14]]</f>
        <v>9103</v>
      </c>
      <c r="RO11">
        <f>Reg[[#This Row],[OVEP15]]</f>
        <v>9086</v>
      </c>
      <c r="RP11">
        <f>Reg[[#This Row],[OVEP16]]</f>
        <v>9088</v>
      </c>
      <c r="RQ11">
        <f>Reg[[#This Row],[OVEP17]]</f>
        <v>9059</v>
      </c>
      <c r="RR11">
        <f>Reg[[#This Row],[OVEP18]]</f>
        <v>9038</v>
      </c>
      <c r="RS11">
        <f>Reg[[#This Row],[OVEP19]]</f>
        <v>9052</v>
      </c>
      <c r="RT11">
        <f>Reg[[#This Row],[OVEP20]]</f>
        <v>9018</v>
      </c>
      <c r="RU11">
        <f>Reg[[#This Row],[OVEP21]]</f>
        <v>9014</v>
      </c>
      <c r="RV11">
        <f>Reg[[#This Row],[OVEP22]]</f>
        <v>9049</v>
      </c>
      <c r="RW11">
        <f>Reg[[#This Row],[OVEP23]]</f>
        <v>9018</v>
      </c>
      <c r="RX11">
        <f>Reg[[#This Row],[OVEP24]]</f>
        <v>8980</v>
      </c>
      <c r="RY11">
        <f>Reg[[#This Row],[OVEP25]]</f>
        <v>8964</v>
      </c>
      <c r="RZ11">
        <f>Reg[[#This Row],[OVEP26]]</f>
        <v>8965</v>
      </c>
      <c r="SA11">
        <f>Reg[[#This Row],[OVEP27]]</f>
        <v>8920</v>
      </c>
      <c r="SB11">
        <f>Sug0.2[[#This Row],[OVEP2]]</f>
        <v>7414</v>
      </c>
      <c r="SC11">
        <f>Sug0.2[[#This Row],[OVEP3]]</f>
        <v>7839</v>
      </c>
      <c r="SD11">
        <f>Sug0.2[[#This Row],[OVEP4]]</f>
        <v>8194</v>
      </c>
      <c r="SE11">
        <f>Sug0.2[[#This Row],[OVEP5]]</f>
        <v>8514</v>
      </c>
      <c r="SF11">
        <f>Sug0.2[[#This Row],[OVEP6]]</f>
        <v>8704</v>
      </c>
      <c r="SG11">
        <f>Sug0.2[[#This Row],[OVEP7]]</f>
        <v>8787</v>
      </c>
      <c r="SH11">
        <f>Sug0.2[[#This Row],[OVEP8]]</f>
        <v>8826</v>
      </c>
      <c r="SI11">
        <f>Sug0.2[[#This Row],[OVEP9]]</f>
        <v>8898</v>
      </c>
      <c r="SJ11">
        <f>Sug0.2[[#This Row],[OVEP10]]</f>
        <v>8916</v>
      </c>
      <c r="SK11">
        <f>Sug0.2[[#This Row],[OVEP11]]</f>
        <v>8971</v>
      </c>
      <c r="SL11">
        <f>Sug0.2[[#This Row],[OVEP12]]</f>
        <v>9073</v>
      </c>
      <c r="SM11">
        <f>Sug0.2[[#This Row],[OVEP13]]</f>
        <v>9118</v>
      </c>
      <c r="SN11">
        <f>Sug0.2[[#This Row],[OVEP14]]</f>
        <v>9168</v>
      </c>
      <c r="SO11">
        <f>Sug0.2[[#This Row],[OVEP15]]</f>
        <v>9161</v>
      </c>
      <c r="SP11">
        <f>Sug0.2[[#This Row],[OVEP16]]</f>
        <v>9165</v>
      </c>
      <c r="SQ11">
        <f>Sug0.2[[#This Row],[OVEP17]]</f>
        <v>9140</v>
      </c>
      <c r="SR11">
        <f>Sug0.2[[#This Row],[OVEP18]]</f>
        <v>9100</v>
      </c>
      <c r="SS11">
        <f>Sug0.2[[#This Row],[OVEP19]]</f>
        <v>9111</v>
      </c>
      <c r="ST11">
        <f>Sug0.2[[#This Row],[OVEP20]]</f>
        <v>9067</v>
      </c>
      <c r="SU11">
        <f>Sug0.2[[#This Row],[OVEP21]]</f>
        <v>9082</v>
      </c>
      <c r="SV11">
        <f>Sug0.2[[#This Row],[OVEP22]]</f>
        <v>9145</v>
      </c>
      <c r="SW11">
        <f>Sug0.2[[#This Row],[OVEP23]]</f>
        <v>9121</v>
      </c>
      <c r="SX11">
        <f>Sug0.2[[#This Row],[OVEP24]]</f>
        <v>9086</v>
      </c>
      <c r="SY11">
        <f>Sug0.2[[#This Row],[OVEP25]]</f>
        <v>9057</v>
      </c>
      <c r="SZ11">
        <f>Sug0.2[[#This Row],[OVEP26]]</f>
        <v>9079</v>
      </c>
      <c r="TA11">
        <f>Sug0.2[[#This Row],[OVEP27]]</f>
        <v>9068</v>
      </c>
      <c r="TB11">
        <f>Sug0.5[[#This Row],[OVEP2]]</f>
        <v>7414</v>
      </c>
      <c r="TC11">
        <f>Sug0.5[[#This Row],[OVEP3]]</f>
        <v>7719</v>
      </c>
      <c r="TD11">
        <f>Sug0.5[[#This Row],[OVEP4]]</f>
        <v>8047</v>
      </c>
      <c r="TE11">
        <f>Sug0.5[[#This Row],[OVEP5]]</f>
        <v>8335</v>
      </c>
      <c r="TF11">
        <f>Sug0.5[[#This Row],[OVEP6]]</f>
        <v>8539</v>
      </c>
      <c r="TG11">
        <f>Sug0.5[[#This Row],[OVEP7]]</f>
        <v>8670</v>
      </c>
      <c r="TH11">
        <f>Sug0.5[[#This Row],[OVEP8]]</f>
        <v>8716</v>
      </c>
      <c r="TI11">
        <f>Sug0.5[[#This Row],[OVEP9]]</f>
        <v>8834</v>
      </c>
      <c r="TJ11">
        <f>Sug0.5[[#This Row],[OVEP10]]</f>
        <v>8889</v>
      </c>
      <c r="TK11">
        <f>Sug0.5[[#This Row],[OVEP11]]</f>
        <v>8959</v>
      </c>
      <c r="TL11">
        <f>Sug0.5[[#This Row],[OVEP12]]</f>
        <v>9048</v>
      </c>
      <c r="TM11">
        <f>Sug0.5[[#This Row],[OVEP13]]</f>
        <v>9090</v>
      </c>
      <c r="TN11">
        <f>Sug0.5[[#This Row],[OVEP14]]</f>
        <v>9170</v>
      </c>
      <c r="TO11">
        <f>Sug0.5[[#This Row],[OVEP15]]</f>
        <v>9216</v>
      </c>
      <c r="TP11">
        <f>Sug0.5[[#This Row],[OVEP16]]</f>
        <v>9263</v>
      </c>
      <c r="TQ11">
        <f>Sug0.5[[#This Row],[OVEP17]]</f>
        <v>9261</v>
      </c>
      <c r="TR11">
        <f>Sug0.5[[#This Row],[OVEP18]]</f>
        <v>9266</v>
      </c>
      <c r="TS11">
        <f>Sug0.5[[#This Row],[OVEP19]]</f>
        <v>9286</v>
      </c>
      <c r="TT11">
        <f>Sug0.5[[#This Row],[OVEP20]]</f>
        <v>9298</v>
      </c>
      <c r="TU11">
        <f>Sug0.5[[#This Row],[OVEP21]]</f>
        <v>9330</v>
      </c>
      <c r="TV11">
        <f>Sug0.5[[#This Row],[OVEP22]]</f>
        <v>9409</v>
      </c>
      <c r="TW11">
        <f>Sug0.5[[#This Row],[OVEP23]]</f>
        <v>9406</v>
      </c>
      <c r="TX11">
        <f>Sug0.5[[#This Row],[OVEP24]]</f>
        <v>9381</v>
      </c>
      <c r="TY11">
        <f>Sug0.5[[#This Row],[OVEP25]]</f>
        <v>9338</v>
      </c>
      <c r="TZ11">
        <f>Sug0.5[[#This Row],[OVEP26]]</f>
        <v>9377</v>
      </c>
      <c r="UA11">
        <f>Sug0.5[[#This Row],[OVEP27]]</f>
        <v>9372</v>
      </c>
      <c r="UB11">
        <f>Reg[[#This Row],[OBEP2]]</f>
        <v>8350</v>
      </c>
      <c r="UC11">
        <f>Reg[[#This Row],[OBEP3]]</f>
        <v>8450</v>
      </c>
      <c r="UD11">
        <f>Reg[[#This Row],[OBEP4]]</f>
        <v>8627</v>
      </c>
      <c r="UE11">
        <f>Reg[[#This Row],[OBEP5]]</f>
        <v>8721</v>
      </c>
      <c r="UF11">
        <f>Reg[[#This Row],[OBEP6]]</f>
        <v>8844</v>
      </c>
      <c r="UG11">
        <f>Reg[[#This Row],[OBEP7]]</f>
        <v>9013</v>
      </c>
      <c r="UH11">
        <f>Reg[[#This Row],[OBEP8]]</f>
        <v>9114</v>
      </c>
      <c r="UI11">
        <f>Reg[[#This Row],[OBEP9]]</f>
        <v>9235</v>
      </c>
      <c r="UJ11">
        <f>Reg[[#This Row],[OBEP10]]</f>
        <v>9344</v>
      </c>
      <c r="UK11">
        <f>Reg[[#This Row],[OBEP11]]</f>
        <v>9417</v>
      </c>
      <c r="UL11">
        <f>Reg[[#This Row],[OBEP12]]</f>
        <v>9559</v>
      </c>
      <c r="UM11">
        <f>Reg[[#This Row],[OBEP13]]</f>
        <v>9680</v>
      </c>
      <c r="UN11">
        <f>Reg[[#This Row],[OBEP14]]</f>
        <v>9765</v>
      </c>
      <c r="UO11">
        <f>Reg[[#This Row],[OBEP15]]</f>
        <v>9863</v>
      </c>
      <c r="UP11">
        <f>Reg[[#This Row],[OBEP16]]</f>
        <v>9973</v>
      </c>
      <c r="UQ11">
        <f>Reg[[#This Row],[OBEP17]]</f>
        <v>10078</v>
      </c>
      <c r="UR11">
        <f>Reg[[#This Row],[OBEP18]]</f>
        <v>10139</v>
      </c>
      <c r="US11">
        <f>Reg[[#This Row],[OBEP19]]</f>
        <v>10176</v>
      </c>
      <c r="UT11">
        <f>Reg[[#This Row],[OBEP20]]</f>
        <v>10230</v>
      </c>
      <c r="UU11">
        <f>Reg[[#This Row],[OBEP21]]</f>
        <v>10324</v>
      </c>
      <c r="UV11">
        <f>Reg[[#This Row],[OBEP22]]</f>
        <v>10331</v>
      </c>
      <c r="UW11">
        <f>Reg[[#This Row],[OBEP23]]</f>
        <v>10386</v>
      </c>
      <c r="UX11">
        <f>Reg[[#This Row],[OBEP24]]</f>
        <v>10426</v>
      </c>
      <c r="UY11">
        <f>Reg[[#This Row],[OBEP25]]</f>
        <v>10438</v>
      </c>
      <c r="UZ11">
        <f>Reg[[#This Row],[OBEP26]]</f>
        <v>10469</v>
      </c>
      <c r="VA11">
        <f>Reg[[#This Row],[OBEP27]]</f>
        <v>10503</v>
      </c>
      <c r="VB11">
        <f>Sug0.2[[#This Row],[OBEP2]]</f>
        <v>8350</v>
      </c>
      <c r="VC11">
        <f>Sug0.2[[#This Row],[OBEP3]]</f>
        <v>8409</v>
      </c>
      <c r="VD11">
        <f>Sug0.2[[#This Row],[OBEP4]]</f>
        <v>8540</v>
      </c>
      <c r="VE11">
        <f>Sug0.2[[#This Row],[OBEP5]]</f>
        <v>8586</v>
      </c>
      <c r="VF11">
        <f>Sug0.2[[#This Row],[OBEP6]]</f>
        <v>8667</v>
      </c>
      <c r="VG11">
        <f>Sug0.2[[#This Row],[OBEP7]]</f>
        <v>8790</v>
      </c>
      <c r="VH11">
        <f>Sug0.2[[#This Row],[OBEP8]]</f>
        <v>8870</v>
      </c>
      <c r="VI11">
        <f>Sug0.2[[#This Row],[OBEP9]]</f>
        <v>8953</v>
      </c>
      <c r="VJ11">
        <f>Sug0.2[[#This Row],[OBEP10]]</f>
        <v>9022</v>
      </c>
      <c r="VK11">
        <f>Sug0.2[[#This Row],[OBEP11]]</f>
        <v>9081</v>
      </c>
      <c r="VL11">
        <f>Sug0.2[[#This Row],[OBEP12]]</f>
        <v>9201</v>
      </c>
      <c r="VM11">
        <f>Sug0.2[[#This Row],[OBEP13]]</f>
        <v>9302</v>
      </c>
      <c r="VN11">
        <f>Sug0.2[[#This Row],[OBEP14]]</f>
        <v>9367</v>
      </c>
      <c r="VO11">
        <f>Sug0.2[[#This Row],[OBEP15]]</f>
        <v>9451</v>
      </c>
      <c r="VP11">
        <f>Sug0.2[[#This Row],[OBEP16]]</f>
        <v>9548</v>
      </c>
      <c r="VQ11">
        <f>Sug0.2[[#This Row],[OBEP17]]</f>
        <v>9644</v>
      </c>
      <c r="VR11">
        <f>Sug0.2[[#This Row],[OBEP18]]</f>
        <v>9712</v>
      </c>
      <c r="VS11">
        <f>Sug0.2[[#This Row],[OBEP19]]</f>
        <v>9737</v>
      </c>
      <c r="VT11">
        <f>Sug0.2[[#This Row],[OBEP20]]</f>
        <v>9783</v>
      </c>
      <c r="VU11">
        <f>Sug0.2[[#This Row],[OBEP21]]</f>
        <v>9860</v>
      </c>
      <c r="VV11">
        <f>Sug0.2[[#This Row],[OBEP22]]</f>
        <v>9846</v>
      </c>
      <c r="VW11">
        <f>Sug0.2[[#This Row],[OBEP23]]</f>
        <v>9894</v>
      </c>
      <c r="VX11">
        <f>Sug0.2[[#This Row],[OBEP24]]</f>
        <v>9933</v>
      </c>
      <c r="VY11">
        <f>Sug0.2[[#This Row],[OBEP25]]</f>
        <v>9957</v>
      </c>
      <c r="VZ11">
        <f>Sug0.2[[#This Row],[OBEP26]]</f>
        <v>9975</v>
      </c>
      <c r="WA11">
        <f>Sug0.2[[#This Row],[OBEP27]]</f>
        <v>9991</v>
      </c>
      <c r="WB11">
        <f>Sug0.5[[#This Row],[OBEP2]]</f>
        <v>8350</v>
      </c>
      <c r="WC11">
        <f>Sug0.5[[#This Row],[OBEP3]]</f>
        <v>8338</v>
      </c>
      <c r="WD11">
        <f>Sug0.5[[#This Row],[OBEP4]]</f>
        <v>8382</v>
      </c>
      <c r="WE11">
        <f>Sug0.5[[#This Row],[OBEP5]]</f>
        <v>8352</v>
      </c>
      <c r="WF11">
        <f>Sug0.5[[#This Row],[OBEP6]]</f>
        <v>8346</v>
      </c>
      <c r="WG11">
        <f>Sug0.5[[#This Row],[OBEP7]]</f>
        <v>8386</v>
      </c>
      <c r="WH11">
        <f>Sug0.5[[#This Row],[OBEP8]]</f>
        <v>8400</v>
      </c>
      <c r="WI11">
        <f>Sug0.5[[#This Row],[OBEP9]]</f>
        <v>8419</v>
      </c>
      <c r="WJ11">
        <f>Sug0.5[[#This Row],[OBEP10]]</f>
        <v>8428</v>
      </c>
      <c r="WK11">
        <f>Sug0.5[[#This Row],[OBEP11]]</f>
        <v>8441</v>
      </c>
      <c r="WL11">
        <f>Sug0.5[[#This Row],[OBEP12]]</f>
        <v>8515</v>
      </c>
      <c r="WM11">
        <f>Sug0.5[[#This Row],[OBEP13]]</f>
        <v>8590</v>
      </c>
      <c r="WN11">
        <f>Sug0.5[[#This Row],[OBEP14]]</f>
        <v>8599</v>
      </c>
      <c r="WO11">
        <f>Sug0.5[[#This Row],[OBEP15]]</f>
        <v>8636</v>
      </c>
      <c r="WP11">
        <f>Sug0.5[[#This Row],[OBEP16]]</f>
        <v>8694</v>
      </c>
      <c r="WQ11">
        <f>Sug0.5[[#This Row],[OBEP17]]</f>
        <v>8758</v>
      </c>
      <c r="WR11">
        <f>Sug0.5[[#This Row],[OBEP18]]</f>
        <v>8779</v>
      </c>
      <c r="WS11">
        <f>Sug0.5[[#This Row],[OBEP19]]</f>
        <v>8781</v>
      </c>
      <c r="WT11">
        <f>Sug0.5[[#This Row],[OBEP20]]</f>
        <v>8791</v>
      </c>
      <c r="WU11">
        <f>Sug0.5[[#This Row],[OBEP21]]</f>
        <v>8832</v>
      </c>
      <c r="WV11">
        <f>Sug0.5[[#This Row],[OBEP22]]</f>
        <v>8813</v>
      </c>
      <c r="WW11">
        <f>Sug0.5[[#This Row],[OBEP23]]</f>
        <v>8858</v>
      </c>
      <c r="WX11">
        <f>Sug0.5[[#This Row],[OBEP24]]</f>
        <v>8888</v>
      </c>
      <c r="WY11">
        <f>Sug0.5[[#This Row],[OBEP25]]</f>
        <v>8897</v>
      </c>
      <c r="WZ11">
        <f>Sug0.5[[#This Row],[OBEP26]]</f>
        <v>8900</v>
      </c>
      <c r="XA11">
        <f>Sug0.5[[#This Row],[OBEP27]]</f>
        <v>8905</v>
      </c>
    </row>
    <row r="12" spans="1:625" x14ac:dyDescent="0.25">
      <c r="A12">
        <v>8</v>
      </c>
      <c r="B12" s="10">
        <f>Reg[[#This Row],[STEP2]]</f>
        <v>7060</v>
      </c>
      <c r="C12" s="10">
        <f>Reg[[#This Row],[STEP3]]</f>
        <v>7370</v>
      </c>
      <c r="D12" s="10">
        <f>Reg[[#This Row],[STEP4]]</f>
        <v>7701</v>
      </c>
      <c r="E12" s="10">
        <f>Reg[[#This Row],[STEP5]]</f>
        <v>8014</v>
      </c>
      <c r="F12" s="10">
        <f>Reg[[#This Row],[STEP6]]</f>
        <v>8219</v>
      </c>
      <c r="G12" s="10">
        <f>Reg[[#This Row],[STEP7]]</f>
        <v>8454</v>
      </c>
      <c r="H12" s="10">
        <f>Reg[[#This Row],[STEP8]]</f>
        <v>8637</v>
      </c>
      <c r="I12" s="10">
        <f>Reg[[#This Row],[STEP9]]</f>
        <v>8775</v>
      </c>
      <c r="J12" s="10">
        <f>Reg[[#This Row],[STEP10]]</f>
        <v>8964</v>
      </c>
      <c r="K12" s="10">
        <f>Reg[[#This Row],[STEP11]]</f>
        <v>9146</v>
      </c>
      <c r="L12" s="10">
        <f>Reg[[#This Row],[STEP12]]</f>
        <v>9303</v>
      </c>
      <c r="M12" s="10">
        <f>Reg[[#This Row],[STEP13]]</f>
        <v>9406</v>
      </c>
      <c r="N12" s="10">
        <f>Reg[[#This Row],[STEP14]]</f>
        <v>9487</v>
      </c>
      <c r="O12" s="10">
        <f>Reg[[#This Row],[STEP15]]</f>
        <v>9642</v>
      </c>
      <c r="P12" s="10">
        <f>Reg[[#This Row],[STEP16]]</f>
        <v>9691</v>
      </c>
      <c r="Q12" s="10">
        <f>Reg[[#This Row],[STEP17]]</f>
        <v>9746</v>
      </c>
      <c r="R12" s="10">
        <f>Reg[[#This Row],[STEP18]]</f>
        <v>9815</v>
      </c>
      <c r="S12" s="10">
        <f>Reg[[#This Row],[STEP19]]</f>
        <v>9858</v>
      </c>
      <c r="T12" s="10">
        <f>Reg[[#This Row],[STEP20]]</f>
        <v>9856</v>
      </c>
      <c r="U12" s="10">
        <f>Reg[[#This Row],[STEP21]]</f>
        <v>9949</v>
      </c>
      <c r="V12" s="10">
        <f>Reg[[#This Row],[STEP22]]</f>
        <v>9949</v>
      </c>
      <c r="W12" s="10">
        <f>Reg[[#This Row],[STEP23]]</f>
        <v>9916</v>
      </c>
      <c r="X12" s="10">
        <f>Reg[[#This Row],[STEP24]]</f>
        <v>9959</v>
      </c>
      <c r="Y12" s="10">
        <f>Reg[[#This Row],[STEP25]]</f>
        <v>10016</v>
      </c>
      <c r="Z12" s="10">
        <f>Reg[[#This Row],[STEP26]]</f>
        <v>10034</v>
      </c>
      <c r="AA12" s="10">
        <f>Reg[[#This Row],[STEP27]]</f>
        <v>10079</v>
      </c>
      <c r="AB12" s="10">
        <f>Sug0.2[[#This Row],[STEP2]]</f>
        <v>7060</v>
      </c>
      <c r="AC12" s="10">
        <f>Sug0.2[[#This Row],[STEP3]]</f>
        <v>7354</v>
      </c>
      <c r="AD12" s="10">
        <f>Sug0.2[[#This Row],[STEP4]]</f>
        <v>7666</v>
      </c>
      <c r="AE12" s="10">
        <f>Sug0.2[[#This Row],[STEP5]]</f>
        <v>7962</v>
      </c>
      <c r="AF12" s="10">
        <f>Sug0.2[[#This Row],[STEP6]]</f>
        <v>8155</v>
      </c>
      <c r="AG12" s="10">
        <f>Sug0.2[[#This Row],[STEP7]]</f>
        <v>8385</v>
      </c>
      <c r="AH12" s="10">
        <f>Sug0.2[[#This Row],[STEP8]]</f>
        <v>8564</v>
      </c>
      <c r="AI12" s="10">
        <f>Sug0.2[[#This Row],[STEP9]]</f>
        <v>8697</v>
      </c>
      <c r="AJ12" s="10">
        <f>Sug0.2[[#This Row],[STEP10]]</f>
        <v>8885</v>
      </c>
      <c r="AK12" s="10">
        <f>Sug0.2[[#This Row],[STEP11]]</f>
        <v>9056</v>
      </c>
      <c r="AL12" s="10">
        <f>Sug0.2[[#This Row],[STEP12]]</f>
        <v>9206</v>
      </c>
      <c r="AM12" s="10">
        <f>Sug0.2[[#This Row],[STEP13]]</f>
        <v>9309</v>
      </c>
      <c r="AN12" s="10">
        <f>Sug0.2[[#This Row],[STEP14]]</f>
        <v>9390</v>
      </c>
      <c r="AO12" s="10">
        <f>Sug0.2[[#This Row],[STEP15]]</f>
        <v>9542</v>
      </c>
      <c r="AP12" s="10">
        <f>Sug0.2[[#This Row],[STEP16]]</f>
        <v>9586</v>
      </c>
      <c r="AQ12" s="10">
        <f>Sug0.2[[#This Row],[STEP17]]</f>
        <v>9654</v>
      </c>
      <c r="AR12" s="10">
        <f>Sug0.2[[#This Row],[STEP18]]</f>
        <v>9736</v>
      </c>
      <c r="AS12" s="10">
        <f>Sug0.2[[#This Row],[STEP19]]</f>
        <v>9774</v>
      </c>
      <c r="AT12" s="10">
        <f>Sug0.2[[#This Row],[STEP20]]</f>
        <v>9764</v>
      </c>
      <c r="AU12" s="10">
        <f>Sug0.2[[#This Row],[STEP21]]</f>
        <v>9855</v>
      </c>
      <c r="AV12" s="10">
        <f>Sug0.2[[#This Row],[STEP22]]</f>
        <v>9868</v>
      </c>
      <c r="AW12" s="10">
        <f>Sug0.2[[#This Row],[STEP23]]</f>
        <v>9850</v>
      </c>
      <c r="AX12" s="10">
        <f>Sug0.2[[#This Row],[STEP24]]</f>
        <v>9897</v>
      </c>
      <c r="AY12" s="10">
        <f>Sug0.2[[#This Row],[STEP25]]</f>
        <v>9966</v>
      </c>
      <c r="AZ12" s="10">
        <f>Sug0.2[[#This Row],[STEP26]]</f>
        <v>9987</v>
      </c>
      <c r="BA12" s="10">
        <f>Sug0.2[[#This Row],[STEP27]]</f>
        <v>10037</v>
      </c>
      <c r="BB12" s="10">
        <f>Sug0.5[[#This Row],[STEP2]]</f>
        <v>7060</v>
      </c>
      <c r="BC12" s="10">
        <f>Sug0.5[[#This Row],[STEP3]]</f>
        <v>7307</v>
      </c>
      <c r="BD12" s="10">
        <f>Sug0.5[[#This Row],[STEP4]]</f>
        <v>7574</v>
      </c>
      <c r="BE12" s="10">
        <f>Sug0.5[[#This Row],[STEP5]]</f>
        <v>7835</v>
      </c>
      <c r="BF12" s="10">
        <f>Sug0.5[[#This Row],[STEP6]]</f>
        <v>8006</v>
      </c>
      <c r="BG12" s="10">
        <f>Sug0.5[[#This Row],[STEP7]]</f>
        <v>8205</v>
      </c>
      <c r="BH12" s="10">
        <f>Sug0.5[[#This Row],[STEP8]]</f>
        <v>8371</v>
      </c>
      <c r="BI12" s="10">
        <f>Sug0.5[[#This Row],[STEP9]]</f>
        <v>8495</v>
      </c>
      <c r="BJ12" s="10">
        <f>Sug0.5[[#This Row],[STEP10]]</f>
        <v>8693</v>
      </c>
      <c r="BK12" s="10">
        <f>Sug0.5[[#This Row],[STEP11]]</f>
        <v>8853</v>
      </c>
      <c r="BL12" s="10">
        <f>Sug0.5[[#This Row],[STEP12]]</f>
        <v>8999</v>
      </c>
      <c r="BM12" s="10">
        <f>Sug0.5[[#This Row],[STEP13]]</f>
        <v>9104</v>
      </c>
      <c r="BN12" s="10">
        <f>Sug0.5[[#This Row],[STEP14]]</f>
        <v>9189</v>
      </c>
      <c r="BO12" s="10">
        <f>Sug0.5[[#This Row],[STEP15]]</f>
        <v>9348</v>
      </c>
      <c r="BP12" s="10">
        <f>Sug0.5[[#This Row],[STEP16]]</f>
        <v>9381</v>
      </c>
      <c r="BQ12" s="10">
        <f>Sug0.5[[#This Row],[STEP17]]</f>
        <v>9453</v>
      </c>
      <c r="BR12" s="10">
        <f>Sug0.5[[#This Row],[STEP18]]</f>
        <v>9532</v>
      </c>
      <c r="BS12" s="10">
        <f>Sug0.5[[#This Row],[STEP19]]</f>
        <v>9595</v>
      </c>
      <c r="BT12" s="10">
        <f>Sug0.5[[#This Row],[STEP20]]</f>
        <v>9590</v>
      </c>
      <c r="BU12" s="10">
        <f>Sug0.5[[#This Row],[STEP21]]</f>
        <v>9684</v>
      </c>
      <c r="BV12" s="10">
        <f>Sug0.5[[#This Row],[STEP22]]</f>
        <v>9702</v>
      </c>
      <c r="BW12" s="10">
        <f>Sug0.5[[#This Row],[STEP23]]</f>
        <v>9685</v>
      </c>
      <c r="BX12" s="10">
        <f>Sug0.5[[#This Row],[STEP24]]</f>
        <v>9755</v>
      </c>
      <c r="BY12" s="10">
        <f>Sug0.5[[#This Row],[STEP25]]</f>
        <v>9817</v>
      </c>
      <c r="BZ12" s="10">
        <f>Sug0.5[[#This Row],[STEP26]]</f>
        <v>9833</v>
      </c>
      <c r="CA12" s="10">
        <f>Sug0.5[[#This Row],[STEP27]]</f>
        <v>9878</v>
      </c>
      <c r="CB12" s="10">
        <f>Reg[[#This Row],[NASP2]]</f>
        <v>667</v>
      </c>
      <c r="CC12" s="10">
        <f>Reg[[#This Row],[NASP3]]</f>
        <v>804</v>
      </c>
      <c r="CD12" s="10">
        <f>Reg[[#This Row],[NASP4]]</f>
        <v>923</v>
      </c>
      <c r="CE12" s="10">
        <f>Reg[[#This Row],[NASP5]]</f>
        <v>1039</v>
      </c>
      <c r="CF12" s="10">
        <f>Reg[[#This Row],[NASP6]]</f>
        <v>1158</v>
      </c>
      <c r="CG12" s="10">
        <f>Reg[[#This Row],[NASP7]]</f>
        <v>1270</v>
      </c>
      <c r="CH12" s="10">
        <f>Reg[[#This Row],[NASP8]]</f>
        <v>1375</v>
      </c>
      <c r="CI12" s="10">
        <f>Reg[[#This Row],[NASP9]]</f>
        <v>1454</v>
      </c>
      <c r="CJ12" s="10">
        <f>Reg[[#This Row],[NASP10]]</f>
        <v>1571</v>
      </c>
      <c r="CK12" s="10">
        <f>Reg[[#This Row],[NASP11]]</f>
        <v>1674</v>
      </c>
      <c r="CL12" s="10">
        <f>Reg[[#This Row],[NASP12]]</f>
        <v>1796</v>
      </c>
      <c r="CM12" s="10">
        <f>Reg[[#This Row],[NASP13]]</f>
        <v>1883</v>
      </c>
      <c r="CN12" s="10">
        <f>Reg[[#This Row],[NASP14]]</f>
        <v>1974</v>
      </c>
      <c r="CO12" s="10">
        <f>Reg[[#This Row],[NASP15]]</f>
        <v>2064</v>
      </c>
      <c r="CP12" s="10">
        <f>Reg[[#This Row],[NASP16]]</f>
        <v>2159</v>
      </c>
      <c r="CQ12" s="10">
        <f>Reg[[#This Row],[NASP17]]</f>
        <v>2249</v>
      </c>
      <c r="CR12" s="10">
        <f>Reg[[#This Row],[NASP18]]</f>
        <v>2336</v>
      </c>
      <c r="CS12" s="10">
        <f>Reg[[#This Row],[NASP19]]</f>
        <v>2421</v>
      </c>
      <c r="CT12" s="10">
        <f>Reg[[#This Row],[NASP20]]</f>
        <v>2513</v>
      </c>
      <c r="CU12" s="10">
        <f>Reg[[#This Row],[NASP21]]</f>
        <v>2566</v>
      </c>
      <c r="CV12" s="10">
        <f>Reg[[#This Row],[NASP22]]</f>
        <v>2638</v>
      </c>
      <c r="CW12" s="10">
        <f>Reg[[#This Row],[NASP23]]</f>
        <v>2723</v>
      </c>
      <c r="CX12" s="10">
        <f>Reg[[#This Row],[NASP24]]</f>
        <v>2762</v>
      </c>
      <c r="CY12" s="10">
        <f>Reg[[#This Row],[NASP25]]</f>
        <v>2819</v>
      </c>
      <c r="CZ12" s="10">
        <f>Reg[[#This Row],[NASP26]]</f>
        <v>2870</v>
      </c>
      <c r="DA12" s="10">
        <f>Reg[[#This Row],[NASP27]]</f>
        <v>2935</v>
      </c>
      <c r="DB12" s="10">
        <f>Sug0.2[[#This Row],[NASP2]]</f>
        <v>667</v>
      </c>
      <c r="DC12" s="10">
        <f>Sug0.2[[#This Row],[NASP3]]</f>
        <v>796</v>
      </c>
      <c r="DD12" s="10">
        <f>Sug0.2[[#This Row],[NASP4]]</f>
        <v>913</v>
      </c>
      <c r="DE12" s="10">
        <f>Sug0.2[[#This Row],[NASP5]]</f>
        <v>1026</v>
      </c>
      <c r="DF12" s="10">
        <f>Sug0.2[[#This Row],[NASP6]]</f>
        <v>1139</v>
      </c>
      <c r="DG12" s="10">
        <f>Sug0.2[[#This Row],[NASP7]]</f>
        <v>1241</v>
      </c>
      <c r="DH12" s="10">
        <f>Sug0.2[[#This Row],[NASP8]]</f>
        <v>1340</v>
      </c>
      <c r="DI12" s="10">
        <f>Sug0.2[[#This Row],[NASP9]]</f>
        <v>1409</v>
      </c>
      <c r="DJ12" s="10">
        <f>Sug0.2[[#This Row],[NASP10]]</f>
        <v>1522</v>
      </c>
      <c r="DK12" s="10">
        <f>Sug0.2[[#This Row],[NASP11]]</f>
        <v>1626</v>
      </c>
      <c r="DL12" s="10">
        <f>Sug0.2[[#This Row],[NASP12]]</f>
        <v>1746</v>
      </c>
      <c r="DM12" s="10">
        <f>Sug0.2[[#This Row],[NASP13]]</f>
        <v>1828</v>
      </c>
      <c r="DN12" s="10">
        <f>Sug0.2[[#This Row],[NASP14]]</f>
        <v>1913</v>
      </c>
      <c r="DO12" s="10">
        <f>Sug0.2[[#This Row],[NASP15]]</f>
        <v>1993</v>
      </c>
      <c r="DP12" s="10">
        <f>Sug0.2[[#This Row],[NASP16]]</f>
        <v>2084</v>
      </c>
      <c r="DQ12" s="10">
        <f>Sug0.2[[#This Row],[NASP17]]</f>
        <v>2162</v>
      </c>
      <c r="DR12" s="10">
        <f>Sug0.2[[#This Row],[NASP18]]</f>
        <v>2244</v>
      </c>
      <c r="DS12" s="10">
        <f>Sug0.2[[#This Row],[NASP19]]</f>
        <v>2329</v>
      </c>
      <c r="DT12" s="10">
        <f>Sug0.2[[#This Row],[NASP20]]</f>
        <v>2417</v>
      </c>
      <c r="DU12" s="10">
        <f>Sug0.2[[#This Row],[NASP21]]</f>
        <v>2469</v>
      </c>
      <c r="DV12" s="10">
        <f>Sug0.2[[#This Row],[NASP22]]</f>
        <v>2529</v>
      </c>
      <c r="DW12" s="10">
        <f>Sug0.2[[#This Row],[NASP23]]</f>
        <v>2605</v>
      </c>
      <c r="DX12" s="10">
        <f>Sug0.2[[#This Row],[NASP24]]</f>
        <v>2643</v>
      </c>
      <c r="DY12" s="10">
        <f>Sug0.2[[#This Row],[NASP25]]</f>
        <v>2688</v>
      </c>
      <c r="DZ12" s="10">
        <f>Sug0.2[[#This Row],[NASP26]]</f>
        <v>2739</v>
      </c>
      <c r="EA12" s="10">
        <f>Sug0.2[[#This Row],[NASP27]]</f>
        <v>2792</v>
      </c>
      <c r="EB12">
        <f>Sug0.5[[#This Row],[NASP2]]</f>
        <v>667</v>
      </c>
      <c r="EC12">
        <f>Sug0.5[[#This Row],[NASP3]]</f>
        <v>781</v>
      </c>
      <c r="ED12">
        <f>Sug0.5[[#This Row],[NASP4]]</f>
        <v>892</v>
      </c>
      <c r="EE12">
        <f>Sug0.5[[#This Row],[NASP5]]</f>
        <v>986</v>
      </c>
      <c r="EF12">
        <f>Sug0.5[[#This Row],[NASP6]]</f>
        <v>1089</v>
      </c>
      <c r="EG12">
        <f>Sug0.5[[#This Row],[NASP7]]</f>
        <v>1177</v>
      </c>
      <c r="EH12">
        <f>Sug0.5[[#This Row],[NASP8]]</f>
        <v>1265</v>
      </c>
      <c r="EI12">
        <f>Sug0.5[[#This Row],[NASP9]]</f>
        <v>1323</v>
      </c>
      <c r="EJ12">
        <f>Sug0.5[[#This Row],[NASP10]]</f>
        <v>1406</v>
      </c>
      <c r="EK12">
        <f>Sug0.5[[#This Row],[NASP11]]</f>
        <v>1498</v>
      </c>
      <c r="EL12">
        <f>Sug0.5[[#This Row],[NASP12]]</f>
        <v>1600</v>
      </c>
      <c r="EM12">
        <f>Sug0.5[[#This Row],[NASP13]]</f>
        <v>1670</v>
      </c>
      <c r="EN12">
        <f>Sug0.5[[#This Row],[NASP14]]</f>
        <v>1742</v>
      </c>
      <c r="EO12">
        <f>Sug0.5[[#This Row],[NASP15]]</f>
        <v>1806</v>
      </c>
      <c r="EP12">
        <f>Sug0.5[[#This Row],[NASP16]]</f>
        <v>1892</v>
      </c>
      <c r="EQ12">
        <f>Sug0.5[[#This Row],[NASP17]]</f>
        <v>1955</v>
      </c>
      <c r="ER12">
        <f>Sug0.5[[#This Row],[NASP18]]</f>
        <v>2034</v>
      </c>
      <c r="ES12">
        <f>Sug0.5[[#This Row],[NASP19]]</f>
        <v>2100</v>
      </c>
      <c r="ET12">
        <f>Sug0.5[[#This Row],[NASP20]]</f>
        <v>2176</v>
      </c>
      <c r="EU12">
        <f>Sug0.5[[#This Row],[NASP21]]</f>
        <v>2227</v>
      </c>
      <c r="EV12">
        <f>Sug0.5[[#This Row],[NASP22]]</f>
        <v>2276</v>
      </c>
      <c r="EW12">
        <f>Sug0.5[[#This Row],[NASP23]]</f>
        <v>2349</v>
      </c>
      <c r="EX12">
        <f>Sug0.5[[#This Row],[NASP24]]</f>
        <v>2376</v>
      </c>
      <c r="EY12">
        <f>Sug0.5[[#This Row],[NASP25]]</f>
        <v>2412</v>
      </c>
      <c r="EZ12">
        <f>Sug0.5[[#This Row],[NASP26]]</f>
        <v>2451</v>
      </c>
      <c r="FA12">
        <f>Sug0.5[[#This Row],[NASP27]]</f>
        <v>2505</v>
      </c>
      <c r="FB12">
        <f>Reg[[#This Row],[CIRP2]]</f>
        <v>59</v>
      </c>
      <c r="FC12">
        <f>Reg[[#This Row],[CIRP3]]</f>
        <v>67</v>
      </c>
      <c r="FD12">
        <f>Reg[[#This Row],[CIRP4]]</f>
        <v>70</v>
      </c>
      <c r="FE12">
        <f>Reg[[#This Row],[CIRP5]]</f>
        <v>71</v>
      </c>
      <c r="FF12">
        <f>Reg[[#This Row],[CIRP6]]</f>
        <v>78</v>
      </c>
      <c r="FG12">
        <f>Reg[[#This Row],[CIRP7]]</f>
        <v>88</v>
      </c>
      <c r="FH12">
        <f>Reg[[#This Row],[CIRP8]]</f>
        <v>101</v>
      </c>
      <c r="FI12">
        <f>Reg[[#This Row],[CIRP9]]</f>
        <v>102</v>
      </c>
      <c r="FJ12">
        <f>Reg[[#This Row],[CIRP10]]</f>
        <v>122</v>
      </c>
      <c r="FK12">
        <f>Reg[[#This Row],[CIRP11]]</f>
        <v>123</v>
      </c>
      <c r="FL12">
        <f>Reg[[#This Row],[CIRP12]]</f>
        <v>122</v>
      </c>
      <c r="FM12">
        <f>Reg[[#This Row],[CIRP13]]</f>
        <v>133</v>
      </c>
      <c r="FN12">
        <f>Reg[[#This Row],[CIRP14]]</f>
        <v>140</v>
      </c>
      <c r="FO12">
        <f>Reg[[#This Row],[CIRP15]]</f>
        <v>139</v>
      </c>
      <c r="FP12">
        <f>Reg[[#This Row],[CIRP16]]</f>
        <v>152</v>
      </c>
      <c r="FQ12">
        <f>Reg[[#This Row],[CIRP17]]</f>
        <v>160</v>
      </c>
      <c r="FR12">
        <f>Reg[[#This Row],[CIRP18]]</f>
        <v>172</v>
      </c>
      <c r="FS12">
        <f>Reg[[#This Row],[CIRP19]]</f>
        <v>171</v>
      </c>
      <c r="FT12">
        <f>Reg[[#This Row],[CIRP20]]</f>
        <v>176</v>
      </c>
      <c r="FU12">
        <f>Reg[[#This Row],[CIRP21]]</f>
        <v>188</v>
      </c>
      <c r="FV12">
        <f>Reg[[#This Row],[CIRP22]]</f>
        <v>187</v>
      </c>
      <c r="FW12">
        <f>Reg[[#This Row],[CIRP23]]</f>
        <v>202</v>
      </c>
      <c r="FX12">
        <f>Reg[[#This Row],[CIRP24]]</f>
        <v>206</v>
      </c>
      <c r="FY12">
        <f>Reg[[#This Row],[CIRP25]]</f>
        <v>203</v>
      </c>
      <c r="FZ12">
        <f>Reg[[#This Row],[CIRP26]]</f>
        <v>211</v>
      </c>
      <c r="GA12">
        <f>Reg[[#This Row],[CIRP27]]</f>
        <v>209</v>
      </c>
      <c r="GB12">
        <f>Sug0.2[[#This Row],[CIRP2]]</f>
        <v>59</v>
      </c>
      <c r="GC12">
        <f>Sug0.2[[#This Row],[CIRP3]]</f>
        <v>66</v>
      </c>
      <c r="GD12">
        <f>Sug0.2[[#This Row],[CIRP4]]</f>
        <v>69</v>
      </c>
      <c r="GE12">
        <f>Sug0.2[[#This Row],[CIRP5]]</f>
        <v>71</v>
      </c>
      <c r="GF12">
        <f>Sug0.2[[#This Row],[CIRP6]]</f>
        <v>78</v>
      </c>
      <c r="GG12">
        <f>Sug0.2[[#This Row],[CIRP7]]</f>
        <v>88</v>
      </c>
      <c r="GH12">
        <f>Sug0.2[[#This Row],[CIRP8]]</f>
        <v>99</v>
      </c>
      <c r="GI12">
        <f>Sug0.2[[#This Row],[CIRP9]]</f>
        <v>100</v>
      </c>
      <c r="GJ12">
        <f>Sug0.2[[#This Row],[CIRP10]]</f>
        <v>118</v>
      </c>
      <c r="GK12">
        <f>Sug0.2[[#This Row],[CIRP11]]</f>
        <v>118</v>
      </c>
      <c r="GL12">
        <f>Sug0.2[[#This Row],[CIRP12]]</f>
        <v>115</v>
      </c>
      <c r="GM12">
        <f>Sug0.2[[#This Row],[CIRP13]]</f>
        <v>126</v>
      </c>
      <c r="GN12">
        <f>Sug0.2[[#This Row],[CIRP14]]</f>
        <v>132</v>
      </c>
      <c r="GO12">
        <f>Sug0.2[[#This Row],[CIRP15]]</f>
        <v>131</v>
      </c>
      <c r="GP12">
        <f>Sug0.2[[#This Row],[CIRP16]]</f>
        <v>144</v>
      </c>
      <c r="GQ12">
        <f>Sug0.2[[#This Row],[CIRP17]]</f>
        <v>150</v>
      </c>
      <c r="GR12">
        <f>Sug0.2[[#This Row],[CIRP18]]</f>
        <v>159</v>
      </c>
      <c r="GS12">
        <f>Sug0.2[[#This Row],[CIRP19]]</f>
        <v>157</v>
      </c>
      <c r="GT12">
        <f>Sug0.2[[#This Row],[CIRP20]]</f>
        <v>162</v>
      </c>
      <c r="GU12">
        <f>Sug0.2[[#This Row],[CIRP21]]</f>
        <v>172</v>
      </c>
      <c r="GV12">
        <f>Sug0.2[[#This Row],[CIRP22]]</f>
        <v>172</v>
      </c>
      <c r="GW12">
        <f>Sug0.2[[#This Row],[CIRP23]]</f>
        <v>185</v>
      </c>
      <c r="GX12">
        <f>Sug0.2[[#This Row],[CIRP24]]</f>
        <v>188</v>
      </c>
      <c r="GY12">
        <f>Sug0.2[[#This Row],[CIRP25]]</f>
        <v>186</v>
      </c>
      <c r="GZ12">
        <f>Sug0.2[[#This Row],[CIRP26]]</f>
        <v>195</v>
      </c>
      <c r="HA12">
        <f>Sug0.2[[#This Row],[CIRP27]]</f>
        <v>193</v>
      </c>
      <c r="HB12">
        <f>Sug0.5[[#This Row],[CIRP2]]</f>
        <v>59</v>
      </c>
      <c r="HC12">
        <f>Sug0.5[[#This Row],[CIRP3]]</f>
        <v>64</v>
      </c>
      <c r="HD12">
        <f>Sug0.5[[#This Row],[CIRP4]]</f>
        <v>66</v>
      </c>
      <c r="HE12">
        <f>Sug0.5[[#This Row],[CIRP5]]</f>
        <v>67</v>
      </c>
      <c r="HF12">
        <f>Sug0.5[[#This Row],[CIRP6]]</f>
        <v>69</v>
      </c>
      <c r="HG12">
        <f>Sug0.5[[#This Row],[CIRP7]]</f>
        <v>79</v>
      </c>
      <c r="HH12">
        <f>Sug0.5[[#This Row],[CIRP8]]</f>
        <v>89</v>
      </c>
      <c r="HI12">
        <f>Sug0.5[[#This Row],[CIRP9]]</f>
        <v>91</v>
      </c>
      <c r="HJ12">
        <f>Sug0.5[[#This Row],[CIRP10]]</f>
        <v>107</v>
      </c>
      <c r="HK12">
        <f>Sug0.5[[#This Row],[CIRP11]]</f>
        <v>106</v>
      </c>
      <c r="HL12">
        <f>Sug0.5[[#This Row],[CIRP12]]</f>
        <v>104</v>
      </c>
      <c r="HM12">
        <f>Sug0.5[[#This Row],[CIRP13]]</f>
        <v>111</v>
      </c>
      <c r="HN12">
        <f>Sug0.5[[#This Row],[CIRP14]]</f>
        <v>111</v>
      </c>
      <c r="HO12">
        <f>Sug0.5[[#This Row],[CIRP15]]</f>
        <v>111</v>
      </c>
      <c r="HP12">
        <f>Sug0.5[[#This Row],[CIRP16]]</f>
        <v>122</v>
      </c>
      <c r="HQ12">
        <f>Sug0.5[[#This Row],[CIRP17]]</f>
        <v>131</v>
      </c>
      <c r="HR12">
        <f>Sug0.5[[#This Row],[CIRP18]]</f>
        <v>140</v>
      </c>
      <c r="HS12">
        <f>Sug0.5[[#This Row],[CIRP19]]</f>
        <v>137</v>
      </c>
      <c r="HT12">
        <f>Sug0.5[[#This Row],[CIRP20]]</f>
        <v>139</v>
      </c>
      <c r="HU12">
        <f>Sug0.5[[#This Row],[CIRP21]]</f>
        <v>145</v>
      </c>
      <c r="HV12">
        <f>Sug0.5[[#This Row],[CIRP22]]</f>
        <v>150</v>
      </c>
      <c r="HW12">
        <f>Sug0.5[[#This Row],[CIRP23]]</f>
        <v>160</v>
      </c>
      <c r="HX12">
        <f>Sug0.5[[#This Row],[CIRP24]]</f>
        <v>160</v>
      </c>
      <c r="HY12">
        <f>Sug0.5[[#This Row],[CIRP25]]</f>
        <v>159</v>
      </c>
      <c r="HZ12">
        <f>Sug0.5[[#This Row],[CIRP26]]</f>
        <v>171</v>
      </c>
      <c r="IA12">
        <f>Sug0.5[[#This Row],[CIRP27]]</f>
        <v>166</v>
      </c>
      <c r="IB12">
        <f>Reg[[#This Row],[HCCP2]]</f>
        <v>10</v>
      </c>
      <c r="IC12">
        <f>Reg[[#This Row],[HCCP3]]</f>
        <v>7</v>
      </c>
      <c r="ID12">
        <f>Reg[[#This Row],[HCCP4]]</f>
        <v>4</v>
      </c>
      <c r="IE12">
        <f>Reg[[#This Row],[HCCP5]]</f>
        <v>4</v>
      </c>
      <c r="IF12">
        <f>Reg[[#This Row],[HCCP6]]</f>
        <v>2</v>
      </c>
      <c r="IG12">
        <f>Reg[[#This Row],[HCCP7]]</f>
        <v>4</v>
      </c>
      <c r="IH12">
        <f>Reg[[#This Row],[HCCP8]]</f>
        <v>3</v>
      </c>
      <c r="II12">
        <f>Reg[[#This Row],[HCCP9]]</f>
        <v>3</v>
      </c>
      <c r="IJ12">
        <f>Reg[[#This Row],[HCCP10]]</f>
        <v>2</v>
      </c>
      <c r="IK12">
        <f>Reg[[#This Row],[HCCP11]]</f>
        <v>5</v>
      </c>
      <c r="IL12">
        <f>Reg[[#This Row],[HCCP12]]</f>
        <v>8</v>
      </c>
      <c r="IM12">
        <f>Reg[[#This Row],[HCCP13]]</f>
        <v>4</v>
      </c>
      <c r="IN12">
        <f>Reg[[#This Row],[HCCP14]]</f>
        <v>5</v>
      </c>
      <c r="IO12">
        <f>Reg[[#This Row],[HCCP15]]</f>
        <v>7</v>
      </c>
      <c r="IP12">
        <f>Reg[[#This Row],[HCCP16]]</f>
        <v>5</v>
      </c>
      <c r="IQ12">
        <f>Reg[[#This Row],[HCCP17]]</f>
        <v>5</v>
      </c>
      <c r="IR12">
        <f>Reg[[#This Row],[HCCP18]]</f>
        <v>6</v>
      </c>
      <c r="IS12">
        <f>Reg[[#This Row],[HCCP19]]</f>
        <v>8</v>
      </c>
      <c r="IT12">
        <f>Reg[[#This Row],[HCCP20]]</f>
        <v>6</v>
      </c>
      <c r="IU12">
        <f>Reg[[#This Row],[HCCP21]]</f>
        <v>5</v>
      </c>
      <c r="IV12">
        <f>Reg[[#This Row],[HCCP22]]</f>
        <v>11</v>
      </c>
      <c r="IW12">
        <f>Reg[[#This Row],[HCCP23]]</f>
        <v>13</v>
      </c>
      <c r="IX12">
        <f>Reg[[#This Row],[HCCP24]]</f>
        <v>14</v>
      </c>
      <c r="IY12">
        <f>Reg[[#This Row],[HCCP25]]</f>
        <v>13</v>
      </c>
      <c r="IZ12">
        <f>Reg[[#This Row],[HCCP26]]</f>
        <v>11</v>
      </c>
      <c r="JA12">
        <f>Reg[[#This Row],[HCCP27]]</f>
        <v>11</v>
      </c>
      <c r="JB12">
        <f>Sug0.2[[#This Row],[HCCP2]]</f>
        <v>10</v>
      </c>
      <c r="JC12">
        <f>Sug0.2[[#This Row],[HCCP3]]</f>
        <v>7</v>
      </c>
      <c r="JD12">
        <f>Sug0.2[[#This Row],[HCCP4]]</f>
        <v>4</v>
      </c>
      <c r="JE12">
        <f>Sug0.2[[#This Row],[HCCP5]]</f>
        <v>3</v>
      </c>
      <c r="JF12">
        <f>Sug0.2[[#This Row],[HCCP6]]</f>
        <v>2</v>
      </c>
      <c r="JG12">
        <f>Sug0.2[[#This Row],[HCCP7]]</f>
        <v>4</v>
      </c>
      <c r="JH12">
        <f>Sug0.2[[#This Row],[HCCP8]]</f>
        <v>3</v>
      </c>
      <c r="JI12">
        <f>Sug0.2[[#This Row],[HCCP9]]</f>
        <v>3</v>
      </c>
      <c r="JJ12">
        <f>Sug0.2[[#This Row],[HCCP10]]</f>
        <v>2</v>
      </c>
      <c r="JK12">
        <f>Sug0.2[[#This Row],[HCCP11]]</f>
        <v>5</v>
      </c>
      <c r="JL12">
        <f>Sug0.2[[#This Row],[HCCP12]]</f>
        <v>8</v>
      </c>
      <c r="JM12">
        <f>Sug0.2[[#This Row],[HCCP13]]</f>
        <v>4</v>
      </c>
      <c r="JN12">
        <f>Sug0.2[[#This Row],[HCCP14]]</f>
        <v>5</v>
      </c>
      <c r="JO12">
        <f>Sug0.2[[#This Row],[HCCP15]]</f>
        <v>7</v>
      </c>
      <c r="JP12">
        <f>Sug0.2[[#This Row],[HCCP16]]</f>
        <v>5</v>
      </c>
      <c r="JQ12">
        <f>Sug0.2[[#This Row],[HCCP17]]</f>
        <v>5</v>
      </c>
      <c r="JR12">
        <f>Sug0.2[[#This Row],[HCCP18]]</f>
        <v>6</v>
      </c>
      <c r="JS12">
        <f>Sug0.2[[#This Row],[HCCP19]]</f>
        <v>8</v>
      </c>
      <c r="JT12">
        <f>Sug0.2[[#This Row],[HCCP20]]</f>
        <v>6</v>
      </c>
      <c r="JU12">
        <f>Sug0.2[[#This Row],[HCCP21]]</f>
        <v>5</v>
      </c>
      <c r="JV12">
        <f>Sug0.2[[#This Row],[HCCP22]]</f>
        <v>11</v>
      </c>
      <c r="JW12">
        <f>Sug0.2[[#This Row],[HCCP23]]</f>
        <v>13</v>
      </c>
      <c r="JX12">
        <f>Sug0.2[[#This Row],[HCCP24]]</f>
        <v>14</v>
      </c>
      <c r="JY12">
        <f>Sug0.2[[#This Row],[HCCP25]]</f>
        <v>13</v>
      </c>
      <c r="JZ12">
        <f>Sug0.2[[#This Row],[HCCP26]]</f>
        <v>11</v>
      </c>
      <c r="KA12">
        <f>Sug0.2[[#This Row],[HCCP27]]</f>
        <v>10</v>
      </c>
      <c r="KB12">
        <f>Sug0.5[[#This Row],[HCCP2]]</f>
        <v>10</v>
      </c>
      <c r="KC12">
        <f>Sug0.5[[#This Row],[HCCP3]]</f>
        <v>7</v>
      </c>
      <c r="KD12">
        <f>Sug0.5[[#This Row],[HCCP4]]</f>
        <v>4</v>
      </c>
      <c r="KE12">
        <f>Sug0.5[[#This Row],[HCCP5]]</f>
        <v>3</v>
      </c>
      <c r="KF12">
        <f>Sug0.5[[#This Row],[HCCP6]]</f>
        <v>2</v>
      </c>
      <c r="KG12">
        <f>Sug0.5[[#This Row],[HCCP7]]</f>
        <v>3</v>
      </c>
      <c r="KH12">
        <f>Sug0.5[[#This Row],[HCCP8]]</f>
        <v>2</v>
      </c>
      <c r="KI12">
        <f>Sug0.5[[#This Row],[HCCP9]]</f>
        <v>3</v>
      </c>
      <c r="KJ12">
        <f>Sug0.5[[#This Row],[HCCP10]]</f>
        <v>2</v>
      </c>
      <c r="KK12">
        <f>Sug0.5[[#This Row],[HCCP11]]</f>
        <v>4</v>
      </c>
      <c r="KL12">
        <f>Sug0.5[[#This Row],[HCCP12]]</f>
        <v>5</v>
      </c>
      <c r="KM12">
        <f>Sug0.5[[#This Row],[HCCP13]]</f>
        <v>2</v>
      </c>
      <c r="KN12">
        <f>Sug0.5[[#This Row],[HCCP14]]</f>
        <v>5</v>
      </c>
      <c r="KO12">
        <f>Sug0.5[[#This Row],[HCCP15]]</f>
        <v>7</v>
      </c>
      <c r="KP12">
        <f>Sug0.5[[#This Row],[HCCP16]]</f>
        <v>3</v>
      </c>
      <c r="KQ12">
        <f>Sug0.5[[#This Row],[HCCP17]]</f>
        <v>4</v>
      </c>
      <c r="KR12">
        <f>Sug0.5[[#This Row],[HCCP18]]</f>
        <v>5</v>
      </c>
      <c r="KS12">
        <f>Sug0.5[[#This Row],[HCCP19]]</f>
        <v>8</v>
      </c>
      <c r="KT12">
        <f>Sug0.5[[#This Row],[HCCP20]]</f>
        <v>6</v>
      </c>
      <c r="KU12">
        <f>Sug0.5[[#This Row],[HCCP21]]</f>
        <v>4</v>
      </c>
      <c r="KV12">
        <f>Sug0.5[[#This Row],[HCCP22]]</f>
        <v>10</v>
      </c>
      <c r="KW12">
        <f>Sug0.5[[#This Row],[HCCP23]]</f>
        <v>14</v>
      </c>
      <c r="KX12">
        <f>Sug0.5[[#This Row],[HCCP24]]</f>
        <v>15</v>
      </c>
      <c r="KY12">
        <f>Sug0.5[[#This Row],[HCCP25]]</f>
        <v>14</v>
      </c>
      <c r="KZ12">
        <f>Sug0.5[[#This Row],[HCCP26]]</f>
        <v>11</v>
      </c>
      <c r="LA12">
        <f>Sug0.5[[#This Row],[HCCP27]]</f>
        <v>9</v>
      </c>
      <c r="LB12">
        <f>Reg[[#This Row],[CHDP2]]</f>
        <v>1474</v>
      </c>
      <c r="LC12">
        <f>Reg[[#This Row],[CHDP3]]</f>
        <v>1560</v>
      </c>
      <c r="LD12">
        <f>Reg[[#This Row],[CHDP4]]</f>
        <v>1623</v>
      </c>
      <c r="LE12">
        <f>Reg[[#This Row],[CHDP5]]</f>
        <v>1670</v>
      </c>
      <c r="LF12">
        <f>Reg[[#This Row],[CHDP6]]</f>
        <v>1736</v>
      </c>
      <c r="LG12">
        <f>Reg[[#This Row],[CHDP7]]</f>
        <v>1753</v>
      </c>
      <c r="LH12">
        <f>Reg[[#This Row],[CHDP8]]</f>
        <v>1827</v>
      </c>
      <c r="LI12">
        <f>Reg[[#This Row],[CHDP9]]</f>
        <v>1854</v>
      </c>
      <c r="LJ12">
        <f>Reg[[#This Row],[CHDP10]]</f>
        <v>1871</v>
      </c>
      <c r="LK12">
        <f>Reg[[#This Row],[CHDP11]]</f>
        <v>1934</v>
      </c>
      <c r="LL12">
        <f>Reg[[#This Row],[CHDP12]]</f>
        <v>1952</v>
      </c>
      <c r="LM12">
        <f>Reg[[#This Row],[CHDP13]]</f>
        <v>1974</v>
      </c>
      <c r="LN12">
        <f>Reg[[#This Row],[CHDP14]]</f>
        <v>1982</v>
      </c>
      <c r="LO12">
        <f>Reg[[#This Row],[CHDP15]]</f>
        <v>2027</v>
      </c>
      <c r="LP12">
        <f>Reg[[#This Row],[CHDP16]]</f>
        <v>2052</v>
      </c>
      <c r="LQ12">
        <f>Reg[[#This Row],[CHDP17]]</f>
        <v>2076</v>
      </c>
      <c r="LR12">
        <f>Reg[[#This Row],[CHDP18]]</f>
        <v>2128</v>
      </c>
      <c r="LS12">
        <f>Reg[[#This Row],[CHDP19]]</f>
        <v>2155</v>
      </c>
      <c r="LT12">
        <f>Reg[[#This Row],[CHDP20]]</f>
        <v>2189</v>
      </c>
      <c r="LU12">
        <f>Reg[[#This Row],[CHDP21]]</f>
        <v>2209</v>
      </c>
      <c r="LV12">
        <f>Reg[[#This Row],[CHDP22]]</f>
        <v>2264</v>
      </c>
      <c r="LW12">
        <f>Reg[[#This Row],[CHDP23]]</f>
        <v>2321</v>
      </c>
      <c r="LX12">
        <f>Reg[[#This Row],[CHDP24]]</f>
        <v>2342</v>
      </c>
      <c r="LY12">
        <f>Reg[[#This Row],[CHDP25]]</f>
        <v>2368</v>
      </c>
      <c r="LZ12">
        <f>Reg[[#This Row],[CHDP26]]</f>
        <v>2387</v>
      </c>
      <c r="MA12">
        <f>Reg[[#This Row],[CHDP27]]</f>
        <v>2371</v>
      </c>
      <c r="MB12">
        <f>Sug0.2[[#This Row],[CHDP2]]</f>
        <v>1474</v>
      </c>
      <c r="MC12">
        <f>Sug0.2[[#This Row],[CHDP3]]</f>
        <v>1560</v>
      </c>
      <c r="MD12">
        <f>Sug0.2[[#This Row],[CHDP4]]</f>
        <v>1623</v>
      </c>
      <c r="ME12">
        <f>Sug0.2[[#This Row],[CHDP5]]</f>
        <v>1669</v>
      </c>
      <c r="MF12">
        <f>Sug0.2[[#This Row],[CHDP6]]</f>
        <v>1737</v>
      </c>
      <c r="MG12">
        <f>Sug0.2[[#This Row],[CHDP7]]</f>
        <v>1753</v>
      </c>
      <c r="MH12">
        <f>Sug0.2[[#This Row],[CHDP8]]</f>
        <v>1828</v>
      </c>
      <c r="MI12">
        <f>Sug0.2[[#This Row],[CHDP9]]</f>
        <v>1855</v>
      </c>
      <c r="MJ12">
        <f>Sug0.2[[#This Row],[CHDP10]]</f>
        <v>1872</v>
      </c>
      <c r="MK12">
        <f>Sug0.2[[#This Row],[CHDP11]]</f>
        <v>1934</v>
      </c>
      <c r="ML12">
        <f>Sug0.2[[#This Row],[CHDP12]]</f>
        <v>1951</v>
      </c>
      <c r="MM12">
        <f>Sug0.2[[#This Row],[CHDP13]]</f>
        <v>1971</v>
      </c>
      <c r="MN12">
        <f>Sug0.2[[#This Row],[CHDP14]]</f>
        <v>1979</v>
      </c>
      <c r="MO12">
        <f>Sug0.2[[#This Row],[CHDP15]]</f>
        <v>2024</v>
      </c>
      <c r="MP12">
        <f>Sug0.2[[#This Row],[CHDP16]]</f>
        <v>2047</v>
      </c>
      <c r="MQ12">
        <f>Sug0.2[[#This Row],[CHDP17]]</f>
        <v>2070</v>
      </c>
      <c r="MR12">
        <f>Sug0.2[[#This Row],[CHDP18]]</f>
        <v>2123</v>
      </c>
      <c r="MS12">
        <f>Sug0.2[[#This Row],[CHDP19]]</f>
        <v>2148</v>
      </c>
      <c r="MT12">
        <f>Sug0.2[[#This Row],[CHDP20]]</f>
        <v>2183</v>
      </c>
      <c r="MU12">
        <f>Sug0.2[[#This Row],[CHDP21]]</f>
        <v>2203</v>
      </c>
      <c r="MV12">
        <f>Sug0.2[[#This Row],[CHDP22]]</f>
        <v>2257</v>
      </c>
      <c r="MW12">
        <f>Sug0.2[[#This Row],[CHDP23]]</f>
        <v>2312</v>
      </c>
      <c r="MX12">
        <f>Sug0.2[[#This Row],[CHDP24]]</f>
        <v>2329</v>
      </c>
      <c r="MY12">
        <f>Sug0.2[[#This Row],[CHDP25]]</f>
        <v>2355</v>
      </c>
      <c r="MZ12">
        <f>Sug0.2[[#This Row],[CHDP26]]</f>
        <v>2377</v>
      </c>
      <c r="NA12">
        <f>Sug0.2[[#This Row],[CHDP27]]</f>
        <v>2361</v>
      </c>
      <c r="NB12">
        <f>Sug0.5[[#This Row],[CHDP2]]</f>
        <v>1474</v>
      </c>
      <c r="NC12">
        <f>Sug0.5[[#This Row],[CHDP3]]</f>
        <v>1560</v>
      </c>
      <c r="ND12">
        <f>Sug0.5[[#This Row],[CHDP4]]</f>
        <v>1623</v>
      </c>
      <c r="NE12">
        <f>Sug0.5[[#This Row],[CHDP5]]</f>
        <v>1667</v>
      </c>
      <c r="NF12">
        <f>Sug0.5[[#This Row],[CHDP6]]</f>
        <v>1734</v>
      </c>
      <c r="NG12">
        <f>Sug0.5[[#This Row],[CHDP7]]</f>
        <v>1749</v>
      </c>
      <c r="NH12">
        <f>Sug0.5[[#This Row],[CHDP8]]</f>
        <v>1824</v>
      </c>
      <c r="NI12">
        <f>Sug0.5[[#This Row],[CHDP9]]</f>
        <v>1851</v>
      </c>
      <c r="NJ12">
        <f>Sug0.5[[#This Row],[CHDP10]]</f>
        <v>1866</v>
      </c>
      <c r="NK12">
        <f>Sug0.5[[#This Row],[CHDP11]]</f>
        <v>1925</v>
      </c>
      <c r="NL12">
        <f>Sug0.5[[#This Row],[CHDP12]]</f>
        <v>1940</v>
      </c>
      <c r="NM12">
        <f>Sug0.5[[#This Row],[CHDP13]]</f>
        <v>1959</v>
      </c>
      <c r="NN12">
        <f>Sug0.5[[#This Row],[CHDP14]]</f>
        <v>1963</v>
      </c>
      <c r="NO12">
        <f>Sug0.5[[#This Row],[CHDP15]]</f>
        <v>2004</v>
      </c>
      <c r="NP12">
        <f>Sug0.5[[#This Row],[CHDP16]]</f>
        <v>2025</v>
      </c>
      <c r="NQ12">
        <f>Sug0.5[[#This Row],[CHDP17]]</f>
        <v>2047</v>
      </c>
      <c r="NR12">
        <f>Sug0.5[[#This Row],[CHDP18]]</f>
        <v>2098</v>
      </c>
      <c r="NS12">
        <f>Sug0.5[[#This Row],[CHDP19]]</f>
        <v>2121</v>
      </c>
      <c r="NT12">
        <f>Sug0.5[[#This Row],[CHDP20]]</f>
        <v>2153</v>
      </c>
      <c r="NU12">
        <f>Sug0.5[[#This Row],[CHDP21]]</f>
        <v>2174</v>
      </c>
      <c r="NV12">
        <f>Sug0.5[[#This Row],[CHDP22]]</f>
        <v>2231</v>
      </c>
      <c r="NW12">
        <f>Sug0.5[[#This Row],[CHDP23]]</f>
        <v>2286</v>
      </c>
      <c r="NX12">
        <f>Sug0.5[[#This Row],[CHDP24]]</f>
        <v>2296</v>
      </c>
      <c r="NY12">
        <f>Sug0.5[[#This Row],[CHDP25]]</f>
        <v>2332</v>
      </c>
      <c r="NZ12">
        <f>Sug0.5[[#This Row],[CHDP26]]</f>
        <v>2354</v>
      </c>
      <c r="OA12">
        <f>Sug0.5[[#This Row],[CHDP27]]</f>
        <v>2340</v>
      </c>
      <c r="OB12">
        <f>Reg[[#This Row],[T2DP2]]</f>
        <v>2102</v>
      </c>
      <c r="OC12">
        <f>Reg[[#This Row],[T2DP3]]</f>
        <v>2300</v>
      </c>
      <c r="OD12">
        <f>Reg[[#This Row],[T2DP4]]</f>
        <v>2465</v>
      </c>
      <c r="OE12">
        <f>Reg[[#This Row],[T2DP5]]</f>
        <v>2624</v>
      </c>
      <c r="OF12">
        <f>Reg[[#This Row],[T2DP6]]</f>
        <v>2785</v>
      </c>
      <c r="OG12">
        <f>Reg[[#This Row],[T2DP7]]</f>
        <v>2935</v>
      </c>
      <c r="OH12">
        <f>Reg[[#This Row],[T2DP8]]</f>
        <v>3123</v>
      </c>
      <c r="OI12">
        <f>Reg[[#This Row],[T2DP9]]</f>
        <v>3248</v>
      </c>
      <c r="OJ12">
        <f>Reg[[#This Row],[T2DP10]]</f>
        <v>3371</v>
      </c>
      <c r="OK12">
        <f>Reg[[#This Row],[T2DP11]]</f>
        <v>3547</v>
      </c>
      <c r="OL12">
        <f>Reg[[#This Row],[T2DP12]]</f>
        <v>3694</v>
      </c>
      <c r="OM12">
        <f>Reg[[#This Row],[T2DP13]]</f>
        <v>3836</v>
      </c>
      <c r="ON12">
        <f>Reg[[#This Row],[T2DP14]]</f>
        <v>3925</v>
      </c>
      <c r="OO12">
        <f>Reg[[#This Row],[T2DP15]]</f>
        <v>4028</v>
      </c>
      <c r="OP12">
        <f>Reg[[#This Row],[T2DP16]]</f>
        <v>4110</v>
      </c>
      <c r="OQ12">
        <f>Reg[[#This Row],[T2DP17]]</f>
        <v>4181</v>
      </c>
      <c r="OR12">
        <f>Reg[[#This Row],[T2DP18]]</f>
        <v>4256</v>
      </c>
      <c r="OS12">
        <f>Reg[[#This Row],[T2DP19]]</f>
        <v>4312</v>
      </c>
      <c r="OT12">
        <f>Reg[[#This Row],[T2DP20]]</f>
        <v>4387</v>
      </c>
      <c r="OU12">
        <f>Reg[[#This Row],[T2DP21]]</f>
        <v>4470</v>
      </c>
      <c r="OV12">
        <f>Reg[[#This Row],[T2DP22]]</f>
        <v>4543</v>
      </c>
      <c r="OW12">
        <f>Reg[[#This Row],[T2DP23]]</f>
        <v>4590</v>
      </c>
      <c r="OX12">
        <f>Reg[[#This Row],[T2DP24]]</f>
        <v>4631</v>
      </c>
      <c r="OY12">
        <f>Reg[[#This Row],[T2DP25]]</f>
        <v>4665</v>
      </c>
      <c r="OZ12">
        <f>Reg[[#This Row],[T2DP26]]</f>
        <v>4792</v>
      </c>
      <c r="PA12">
        <f>Reg[[#This Row],[T2DP27]]</f>
        <v>4828</v>
      </c>
      <c r="PB12">
        <f>Sug0.2[[#This Row],[T2DP2]]</f>
        <v>2102</v>
      </c>
      <c r="PC12">
        <f>Sug0.2[[#This Row],[T2DP3]]</f>
        <v>2300</v>
      </c>
      <c r="PD12">
        <f>Sug0.2[[#This Row],[T2DP4]]</f>
        <v>2465</v>
      </c>
      <c r="PE12">
        <f>Sug0.2[[#This Row],[T2DP5]]</f>
        <v>2623</v>
      </c>
      <c r="PF12">
        <f>Sug0.2[[#This Row],[T2DP6]]</f>
        <v>2781</v>
      </c>
      <c r="PG12">
        <f>Sug0.2[[#This Row],[T2DP7]]</f>
        <v>2929</v>
      </c>
      <c r="PH12">
        <f>Sug0.2[[#This Row],[T2DP8]]</f>
        <v>3116</v>
      </c>
      <c r="PI12">
        <f>Sug0.2[[#This Row],[T2DP9]]</f>
        <v>3241</v>
      </c>
      <c r="PJ12">
        <f>Sug0.2[[#This Row],[T2DP10]]</f>
        <v>3362</v>
      </c>
      <c r="PK12">
        <f>Sug0.2[[#This Row],[T2DP11]]</f>
        <v>3535</v>
      </c>
      <c r="PL12">
        <f>Sug0.2[[#This Row],[T2DP12]]</f>
        <v>3681</v>
      </c>
      <c r="PM12">
        <f>Sug0.2[[#This Row],[T2DP13]]</f>
        <v>3825</v>
      </c>
      <c r="PN12">
        <f>Sug0.2[[#This Row],[T2DP14]]</f>
        <v>3914</v>
      </c>
      <c r="PO12">
        <f>Sug0.2[[#This Row],[T2DP15]]</f>
        <v>4013</v>
      </c>
      <c r="PP12">
        <f>Sug0.2[[#This Row],[T2DP16]]</f>
        <v>4090</v>
      </c>
      <c r="PQ12">
        <f>Sug0.2[[#This Row],[T2DP17]]</f>
        <v>4164</v>
      </c>
      <c r="PR12">
        <f>Sug0.2[[#This Row],[T2DP18]]</f>
        <v>4239</v>
      </c>
      <c r="PS12">
        <f>Sug0.2[[#This Row],[T2DP19]]</f>
        <v>4293</v>
      </c>
      <c r="PT12">
        <f>Sug0.2[[#This Row],[T2DP20]]</f>
        <v>4371</v>
      </c>
      <c r="PU12">
        <f>Sug0.2[[#This Row],[T2DP21]]</f>
        <v>4453</v>
      </c>
      <c r="PV12">
        <f>Sug0.2[[#This Row],[T2DP22]]</f>
        <v>4523</v>
      </c>
      <c r="PW12">
        <f>Sug0.2[[#This Row],[T2DP23]]</f>
        <v>4571</v>
      </c>
      <c r="PX12">
        <f>Sug0.2[[#This Row],[T2DP24]]</f>
        <v>4613</v>
      </c>
      <c r="PY12">
        <f>Sug0.2[[#This Row],[T2DP25]]</f>
        <v>4643</v>
      </c>
      <c r="PZ12">
        <f>Sug0.2[[#This Row],[T2DP26]]</f>
        <v>4770</v>
      </c>
      <c r="QA12">
        <f>Sug0.2[[#This Row],[T2DP27]]</f>
        <v>4806</v>
      </c>
      <c r="QB12">
        <f>Sug0.5[[#This Row],[T2DP2]]</f>
        <v>2102</v>
      </c>
      <c r="QC12">
        <f>Sug0.5[[#This Row],[T2DP3]]</f>
        <v>2300</v>
      </c>
      <c r="QD12">
        <f>Sug0.5[[#This Row],[T2DP4]]</f>
        <v>2463</v>
      </c>
      <c r="QE12">
        <f>Sug0.5[[#This Row],[T2DP5]]</f>
        <v>2619</v>
      </c>
      <c r="QF12">
        <f>Sug0.5[[#This Row],[T2DP6]]</f>
        <v>2774</v>
      </c>
      <c r="QG12">
        <f>Sug0.5[[#This Row],[T2DP7]]</f>
        <v>2920</v>
      </c>
      <c r="QH12">
        <f>Sug0.5[[#This Row],[T2DP8]]</f>
        <v>3097</v>
      </c>
      <c r="QI12">
        <f>Sug0.5[[#This Row],[T2DP9]]</f>
        <v>3224</v>
      </c>
      <c r="QJ12">
        <f>Sug0.5[[#This Row],[T2DP10]]</f>
        <v>3340</v>
      </c>
      <c r="QK12">
        <f>Sug0.5[[#This Row],[T2DP11]]</f>
        <v>3509</v>
      </c>
      <c r="QL12">
        <f>Sug0.5[[#This Row],[T2DP12]]</f>
        <v>3647</v>
      </c>
      <c r="QM12">
        <f>Sug0.5[[#This Row],[T2DP13]]</f>
        <v>3784</v>
      </c>
      <c r="QN12">
        <f>Sug0.5[[#This Row],[T2DP14]]</f>
        <v>3869</v>
      </c>
      <c r="QO12">
        <f>Sug0.5[[#This Row],[T2DP15]]</f>
        <v>3970</v>
      </c>
      <c r="QP12">
        <f>Sug0.5[[#This Row],[T2DP16]]</f>
        <v>4040</v>
      </c>
      <c r="QQ12">
        <f>Sug0.5[[#This Row],[T2DP17]]</f>
        <v>4114</v>
      </c>
      <c r="QR12">
        <f>Sug0.5[[#This Row],[T2DP18]]</f>
        <v>4184</v>
      </c>
      <c r="QS12">
        <f>Sug0.5[[#This Row],[T2DP19]]</f>
        <v>4237</v>
      </c>
      <c r="QT12">
        <f>Sug0.5[[#This Row],[T2DP20]]</f>
        <v>4306</v>
      </c>
      <c r="QU12">
        <f>Sug0.5[[#This Row],[T2DP21]]</f>
        <v>4396</v>
      </c>
      <c r="QV12">
        <f>Sug0.5[[#This Row],[T2DP22]]</f>
        <v>4460</v>
      </c>
      <c r="QW12">
        <f>Sug0.5[[#This Row],[T2DP23]]</f>
        <v>4512</v>
      </c>
      <c r="QX12">
        <f>Sug0.5[[#This Row],[T2DP24]]</f>
        <v>4553</v>
      </c>
      <c r="QY12">
        <f>Sug0.5[[#This Row],[T2DP25]]</f>
        <v>4583</v>
      </c>
      <c r="QZ12">
        <f>Sug0.5[[#This Row],[T2DP26]]</f>
        <v>4709</v>
      </c>
      <c r="RA12">
        <f>Sug0.5[[#This Row],[T2DP27]]</f>
        <v>4746</v>
      </c>
      <c r="RB12">
        <f>Reg[[#This Row],[OVEP2]]</f>
        <v>7529</v>
      </c>
      <c r="RC12">
        <f>Reg[[#This Row],[OVEP3]]</f>
        <v>7672</v>
      </c>
      <c r="RD12">
        <f>Reg[[#This Row],[OVEP4]]</f>
        <v>7783</v>
      </c>
      <c r="RE12">
        <f>Reg[[#This Row],[OVEP5]]</f>
        <v>7871</v>
      </c>
      <c r="RF12">
        <f>Reg[[#This Row],[OVEP6]]</f>
        <v>7926</v>
      </c>
      <c r="RG12">
        <f>Reg[[#This Row],[OVEP7]]</f>
        <v>8017</v>
      </c>
      <c r="RH12">
        <f>Reg[[#This Row],[OVEP8]]</f>
        <v>8113</v>
      </c>
      <c r="RI12">
        <f>Reg[[#This Row],[OVEP9]]</f>
        <v>8125</v>
      </c>
      <c r="RJ12">
        <f>Reg[[#This Row],[OVEP10]]</f>
        <v>8213</v>
      </c>
      <c r="RK12">
        <f>Reg[[#This Row],[OVEP11]]</f>
        <v>8313</v>
      </c>
      <c r="RL12">
        <f>Reg[[#This Row],[OVEP12]]</f>
        <v>8396</v>
      </c>
      <c r="RM12">
        <f>Reg[[#This Row],[OVEP13]]</f>
        <v>8524</v>
      </c>
      <c r="RN12">
        <f>Reg[[#This Row],[OVEP14]]</f>
        <v>8553</v>
      </c>
      <c r="RO12">
        <f>Reg[[#This Row],[OVEP15]]</f>
        <v>8586</v>
      </c>
      <c r="RP12">
        <f>Reg[[#This Row],[OVEP16]]</f>
        <v>8673</v>
      </c>
      <c r="RQ12">
        <f>Reg[[#This Row],[OVEP17]]</f>
        <v>8652</v>
      </c>
      <c r="RR12">
        <f>Reg[[#This Row],[OVEP18]]</f>
        <v>8683</v>
      </c>
      <c r="RS12">
        <f>Reg[[#This Row],[OVEP19]]</f>
        <v>8714</v>
      </c>
      <c r="RT12">
        <f>Reg[[#This Row],[OVEP20]]</f>
        <v>8719</v>
      </c>
      <c r="RU12">
        <f>Reg[[#This Row],[OVEP21]]</f>
        <v>8766</v>
      </c>
      <c r="RV12">
        <f>Reg[[#This Row],[OVEP22]]</f>
        <v>8833</v>
      </c>
      <c r="RW12">
        <f>Reg[[#This Row],[OVEP23]]</f>
        <v>8822</v>
      </c>
      <c r="RX12">
        <f>Reg[[#This Row],[OVEP24]]</f>
        <v>8858</v>
      </c>
      <c r="RY12">
        <f>Reg[[#This Row],[OVEP25]]</f>
        <v>8960</v>
      </c>
      <c r="RZ12">
        <f>Reg[[#This Row],[OVEP26]]</f>
        <v>9057</v>
      </c>
      <c r="SA12">
        <f>Reg[[#This Row],[OVEP27]]</f>
        <v>9059</v>
      </c>
      <c r="SB12">
        <f>Sug0.2[[#This Row],[OVEP2]]</f>
        <v>7529</v>
      </c>
      <c r="SC12">
        <f>Sug0.2[[#This Row],[OVEP3]]</f>
        <v>7669</v>
      </c>
      <c r="SD12">
        <f>Sug0.2[[#This Row],[OVEP4]]</f>
        <v>7773</v>
      </c>
      <c r="SE12">
        <f>Sug0.2[[#This Row],[OVEP5]]</f>
        <v>7862</v>
      </c>
      <c r="SF12">
        <f>Sug0.2[[#This Row],[OVEP6]]</f>
        <v>7918</v>
      </c>
      <c r="SG12">
        <f>Sug0.2[[#This Row],[OVEP7]]</f>
        <v>8004</v>
      </c>
      <c r="SH12">
        <f>Sug0.2[[#This Row],[OVEP8]]</f>
        <v>8104</v>
      </c>
      <c r="SI12">
        <f>Sug0.2[[#This Row],[OVEP9]]</f>
        <v>8117</v>
      </c>
      <c r="SJ12">
        <f>Sug0.2[[#This Row],[OVEP10]]</f>
        <v>8208</v>
      </c>
      <c r="SK12">
        <f>Sug0.2[[#This Row],[OVEP11]]</f>
        <v>8310</v>
      </c>
      <c r="SL12">
        <f>Sug0.2[[#This Row],[OVEP12]]</f>
        <v>8391</v>
      </c>
      <c r="SM12">
        <f>Sug0.2[[#This Row],[OVEP13]]</f>
        <v>8521</v>
      </c>
      <c r="SN12">
        <f>Sug0.2[[#This Row],[OVEP14]]</f>
        <v>8543</v>
      </c>
      <c r="SO12">
        <f>Sug0.2[[#This Row],[OVEP15]]</f>
        <v>8572</v>
      </c>
      <c r="SP12">
        <f>Sug0.2[[#This Row],[OVEP16]]</f>
        <v>8654</v>
      </c>
      <c r="SQ12">
        <f>Sug0.2[[#This Row],[OVEP17]]</f>
        <v>8631</v>
      </c>
      <c r="SR12">
        <f>Sug0.2[[#This Row],[OVEP18]]</f>
        <v>8653</v>
      </c>
      <c r="SS12">
        <f>Sug0.2[[#This Row],[OVEP19]]</f>
        <v>8669</v>
      </c>
      <c r="ST12">
        <f>Sug0.2[[#This Row],[OVEP20]]</f>
        <v>8677</v>
      </c>
      <c r="SU12">
        <f>Sug0.2[[#This Row],[OVEP21]]</f>
        <v>8727</v>
      </c>
      <c r="SV12">
        <f>Sug0.2[[#This Row],[OVEP22]]</f>
        <v>8793</v>
      </c>
      <c r="SW12">
        <f>Sug0.2[[#This Row],[OVEP23]]</f>
        <v>8782</v>
      </c>
      <c r="SX12">
        <f>Sug0.2[[#This Row],[OVEP24]]</f>
        <v>8832</v>
      </c>
      <c r="SY12">
        <f>Sug0.2[[#This Row],[OVEP25]]</f>
        <v>8930</v>
      </c>
      <c r="SZ12">
        <f>Sug0.2[[#This Row],[OVEP26]]</f>
        <v>9021</v>
      </c>
      <c r="TA12">
        <f>Sug0.2[[#This Row],[OVEP27]]</f>
        <v>9018</v>
      </c>
      <c r="TB12">
        <f>Sug0.5[[#This Row],[OVEP2]]</f>
        <v>7529</v>
      </c>
      <c r="TC12">
        <f>Sug0.5[[#This Row],[OVEP3]]</f>
        <v>7670</v>
      </c>
      <c r="TD12">
        <f>Sug0.5[[#This Row],[OVEP4]]</f>
        <v>7769</v>
      </c>
      <c r="TE12">
        <f>Sug0.5[[#This Row],[OVEP5]]</f>
        <v>7850</v>
      </c>
      <c r="TF12">
        <f>Sug0.5[[#This Row],[OVEP6]]</f>
        <v>7899</v>
      </c>
      <c r="TG12">
        <f>Sug0.5[[#This Row],[OVEP7]]</f>
        <v>7974</v>
      </c>
      <c r="TH12">
        <f>Sug0.5[[#This Row],[OVEP8]]</f>
        <v>8073</v>
      </c>
      <c r="TI12">
        <f>Sug0.5[[#This Row],[OVEP9]]</f>
        <v>8088</v>
      </c>
      <c r="TJ12">
        <f>Sug0.5[[#This Row],[OVEP10]]</f>
        <v>8168</v>
      </c>
      <c r="TK12">
        <f>Sug0.5[[#This Row],[OVEP11]]</f>
        <v>8256</v>
      </c>
      <c r="TL12">
        <f>Sug0.5[[#This Row],[OVEP12]]</f>
        <v>8338</v>
      </c>
      <c r="TM12">
        <f>Sug0.5[[#This Row],[OVEP13]]</f>
        <v>8469</v>
      </c>
      <c r="TN12">
        <f>Sug0.5[[#This Row],[OVEP14]]</f>
        <v>8497</v>
      </c>
      <c r="TO12">
        <f>Sug0.5[[#This Row],[OVEP15]]</f>
        <v>8543</v>
      </c>
      <c r="TP12">
        <f>Sug0.5[[#This Row],[OVEP16]]</f>
        <v>8607</v>
      </c>
      <c r="TQ12">
        <f>Sug0.5[[#This Row],[OVEP17]]</f>
        <v>8577</v>
      </c>
      <c r="TR12">
        <f>Sug0.5[[#This Row],[OVEP18]]</f>
        <v>8600</v>
      </c>
      <c r="TS12">
        <f>Sug0.5[[#This Row],[OVEP19]]</f>
        <v>8610</v>
      </c>
      <c r="TT12">
        <f>Sug0.5[[#This Row],[OVEP20]]</f>
        <v>8594</v>
      </c>
      <c r="TU12">
        <f>Sug0.5[[#This Row],[OVEP21]]</f>
        <v>8656</v>
      </c>
      <c r="TV12">
        <f>Sug0.5[[#This Row],[OVEP22]]</f>
        <v>8711</v>
      </c>
      <c r="TW12">
        <f>Sug0.5[[#This Row],[OVEP23]]</f>
        <v>8720</v>
      </c>
      <c r="TX12">
        <f>Sug0.5[[#This Row],[OVEP24]]</f>
        <v>8765</v>
      </c>
      <c r="TY12">
        <f>Sug0.5[[#This Row],[OVEP25]]</f>
        <v>8866</v>
      </c>
      <c r="TZ12">
        <f>Sug0.5[[#This Row],[OVEP26]]</f>
        <v>8954</v>
      </c>
      <c r="UA12">
        <f>Sug0.5[[#This Row],[OVEP27]]</f>
        <v>8934</v>
      </c>
      <c r="UB12">
        <f>Reg[[#This Row],[OBEP2]]</f>
        <v>8297</v>
      </c>
      <c r="UC12">
        <f>Reg[[#This Row],[OBEP3]]</f>
        <v>8095</v>
      </c>
      <c r="UD12">
        <f>Reg[[#This Row],[OBEP4]]</f>
        <v>7940</v>
      </c>
      <c r="UE12">
        <f>Reg[[#This Row],[OBEP5]]</f>
        <v>7825</v>
      </c>
      <c r="UF12">
        <f>Reg[[#This Row],[OBEP6]]</f>
        <v>7715</v>
      </c>
      <c r="UG12">
        <f>Reg[[#This Row],[OBEP7]]</f>
        <v>7560</v>
      </c>
      <c r="UH12">
        <f>Reg[[#This Row],[OBEP8]]</f>
        <v>7450</v>
      </c>
      <c r="UI12">
        <f>Reg[[#This Row],[OBEP9]]</f>
        <v>7374</v>
      </c>
      <c r="UJ12">
        <f>Reg[[#This Row],[OBEP10]]</f>
        <v>7237</v>
      </c>
      <c r="UK12">
        <f>Reg[[#This Row],[OBEP11]]</f>
        <v>7121</v>
      </c>
      <c r="UL12">
        <f>Reg[[#This Row],[OBEP12]]</f>
        <v>6988</v>
      </c>
      <c r="UM12">
        <f>Reg[[#This Row],[OBEP13]]</f>
        <v>6846</v>
      </c>
      <c r="UN12">
        <f>Reg[[#This Row],[OBEP14]]</f>
        <v>6752</v>
      </c>
      <c r="UO12">
        <f>Reg[[#This Row],[OBEP15]]</f>
        <v>6708</v>
      </c>
      <c r="UP12">
        <f>Reg[[#This Row],[OBEP16]]</f>
        <v>6586</v>
      </c>
      <c r="UQ12">
        <f>Reg[[#This Row],[OBEP17]]</f>
        <v>6551</v>
      </c>
      <c r="UR12">
        <f>Reg[[#This Row],[OBEP18]]</f>
        <v>6496</v>
      </c>
      <c r="US12">
        <f>Reg[[#This Row],[OBEP19]]</f>
        <v>6441</v>
      </c>
      <c r="UT12">
        <f>Reg[[#This Row],[OBEP20]]</f>
        <v>6398</v>
      </c>
      <c r="UU12">
        <f>Reg[[#This Row],[OBEP21]]</f>
        <v>6361</v>
      </c>
      <c r="UV12">
        <f>Reg[[#This Row],[OBEP22]]</f>
        <v>6349</v>
      </c>
      <c r="UW12">
        <f>Reg[[#This Row],[OBEP23]]</f>
        <v>6330</v>
      </c>
      <c r="UX12">
        <f>Reg[[#This Row],[OBEP24]]</f>
        <v>6308</v>
      </c>
      <c r="UY12">
        <f>Reg[[#This Row],[OBEP25]]</f>
        <v>6249</v>
      </c>
      <c r="UZ12">
        <f>Reg[[#This Row],[OBEP26]]</f>
        <v>6216</v>
      </c>
      <c r="VA12">
        <f>Reg[[#This Row],[OBEP27]]</f>
        <v>6181</v>
      </c>
      <c r="VB12">
        <f>Sug0.2[[#This Row],[OBEP2]]</f>
        <v>8297</v>
      </c>
      <c r="VC12">
        <f>Sug0.2[[#This Row],[OBEP3]]</f>
        <v>8091</v>
      </c>
      <c r="VD12">
        <f>Sug0.2[[#This Row],[OBEP4]]</f>
        <v>7934</v>
      </c>
      <c r="VE12">
        <f>Sug0.2[[#This Row],[OBEP5]]</f>
        <v>7816</v>
      </c>
      <c r="VF12">
        <f>Sug0.2[[#This Row],[OBEP6]]</f>
        <v>7707</v>
      </c>
      <c r="VG12">
        <f>Sug0.2[[#This Row],[OBEP7]]</f>
        <v>7546</v>
      </c>
      <c r="VH12">
        <f>Sug0.2[[#This Row],[OBEP8]]</f>
        <v>7433</v>
      </c>
      <c r="VI12">
        <f>Sug0.2[[#This Row],[OBEP9]]</f>
        <v>7356</v>
      </c>
      <c r="VJ12">
        <f>Sug0.2[[#This Row],[OBEP10]]</f>
        <v>7214</v>
      </c>
      <c r="VK12">
        <f>Sug0.2[[#This Row],[OBEP11]]</f>
        <v>7093</v>
      </c>
      <c r="VL12">
        <f>Sug0.2[[#This Row],[OBEP12]]</f>
        <v>6958</v>
      </c>
      <c r="VM12">
        <f>Sug0.2[[#This Row],[OBEP13]]</f>
        <v>6815</v>
      </c>
      <c r="VN12">
        <f>Sug0.2[[#This Row],[OBEP14]]</f>
        <v>6724</v>
      </c>
      <c r="VO12">
        <f>Sug0.2[[#This Row],[OBEP15]]</f>
        <v>6675</v>
      </c>
      <c r="VP12">
        <f>Sug0.2[[#This Row],[OBEP16]]</f>
        <v>6554</v>
      </c>
      <c r="VQ12">
        <f>Sug0.2[[#This Row],[OBEP17]]</f>
        <v>6516</v>
      </c>
      <c r="VR12">
        <f>Sug0.2[[#This Row],[OBEP18]]</f>
        <v>6462</v>
      </c>
      <c r="VS12">
        <f>Sug0.2[[#This Row],[OBEP19]]</f>
        <v>6411</v>
      </c>
      <c r="VT12">
        <f>Sug0.2[[#This Row],[OBEP20]]</f>
        <v>6367</v>
      </c>
      <c r="VU12">
        <f>Sug0.2[[#This Row],[OBEP21]]</f>
        <v>6328</v>
      </c>
      <c r="VV12">
        <f>Sug0.2[[#This Row],[OBEP22]]</f>
        <v>6315</v>
      </c>
      <c r="VW12">
        <f>Sug0.2[[#This Row],[OBEP23]]</f>
        <v>6294</v>
      </c>
      <c r="VX12">
        <f>Sug0.2[[#This Row],[OBEP24]]</f>
        <v>6262</v>
      </c>
      <c r="VY12">
        <f>Sug0.2[[#This Row],[OBEP25]]</f>
        <v>6204</v>
      </c>
      <c r="VZ12">
        <f>Sug0.2[[#This Row],[OBEP26]]</f>
        <v>6171</v>
      </c>
      <c r="WA12">
        <f>Sug0.2[[#This Row],[OBEP27]]</f>
        <v>6139</v>
      </c>
      <c r="WB12">
        <f>Sug0.5[[#This Row],[OBEP2]]</f>
        <v>8297</v>
      </c>
      <c r="WC12">
        <f>Sug0.5[[#This Row],[OBEP3]]</f>
        <v>8081</v>
      </c>
      <c r="WD12">
        <f>Sug0.5[[#This Row],[OBEP4]]</f>
        <v>7915</v>
      </c>
      <c r="WE12">
        <f>Sug0.5[[#This Row],[OBEP5]]</f>
        <v>7794</v>
      </c>
      <c r="WF12">
        <f>Sug0.5[[#This Row],[OBEP6]]</f>
        <v>7680</v>
      </c>
      <c r="WG12">
        <f>Sug0.5[[#This Row],[OBEP7]]</f>
        <v>7518</v>
      </c>
      <c r="WH12">
        <f>Sug0.5[[#This Row],[OBEP8]]</f>
        <v>7397</v>
      </c>
      <c r="WI12">
        <f>Sug0.5[[#This Row],[OBEP9]]</f>
        <v>7318</v>
      </c>
      <c r="WJ12">
        <f>Sug0.5[[#This Row],[OBEP10]]</f>
        <v>7172</v>
      </c>
      <c r="WK12">
        <f>Sug0.5[[#This Row],[OBEP11]]</f>
        <v>7050</v>
      </c>
      <c r="WL12">
        <f>Sug0.5[[#This Row],[OBEP12]]</f>
        <v>6909</v>
      </c>
      <c r="WM12">
        <f>Sug0.5[[#This Row],[OBEP13]]</f>
        <v>6760</v>
      </c>
      <c r="WN12">
        <f>Sug0.5[[#This Row],[OBEP14]]</f>
        <v>6664</v>
      </c>
      <c r="WO12">
        <f>Sug0.5[[#This Row],[OBEP15]]</f>
        <v>6601</v>
      </c>
      <c r="WP12">
        <f>Sug0.5[[#This Row],[OBEP16]]</f>
        <v>6483</v>
      </c>
      <c r="WQ12">
        <f>Sug0.5[[#This Row],[OBEP17]]</f>
        <v>6444</v>
      </c>
      <c r="WR12">
        <f>Sug0.5[[#This Row],[OBEP18]]</f>
        <v>6379</v>
      </c>
      <c r="WS12">
        <f>Sug0.5[[#This Row],[OBEP19]]</f>
        <v>6329</v>
      </c>
      <c r="WT12">
        <f>Sug0.5[[#This Row],[OBEP20]]</f>
        <v>6292</v>
      </c>
      <c r="WU12">
        <f>Sug0.5[[#This Row],[OBEP21]]</f>
        <v>6241</v>
      </c>
      <c r="WV12">
        <f>Sug0.5[[#This Row],[OBEP22]]</f>
        <v>6229</v>
      </c>
      <c r="WW12">
        <f>Sug0.5[[#This Row],[OBEP23]]</f>
        <v>6197</v>
      </c>
      <c r="WX12">
        <f>Sug0.5[[#This Row],[OBEP24]]</f>
        <v>6173</v>
      </c>
      <c r="WY12">
        <f>Sug0.5[[#This Row],[OBEP25]]</f>
        <v>6118</v>
      </c>
      <c r="WZ12">
        <f>Sug0.5[[#This Row],[OBEP26]]</f>
        <v>6083</v>
      </c>
      <c r="XA12">
        <f>Sug0.5[[#This Row],[OBEP27]]</f>
        <v>6061</v>
      </c>
    </row>
    <row r="13" spans="1:625" x14ac:dyDescent="0.25">
      <c r="A13">
        <v>9</v>
      </c>
      <c r="B13" s="10">
        <f>Reg[[#This Row],[STEP2]]</f>
        <v>6343</v>
      </c>
      <c r="C13" s="10">
        <f>Reg[[#This Row],[STEP3]]</f>
        <v>6702</v>
      </c>
      <c r="D13" s="10">
        <f>Reg[[#This Row],[STEP4]]</f>
        <v>7044</v>
      </c>
      <c r="E13" s="10">
        <f>Reg[[#This Row],[STEP5]]</f>
        <v>7362</v>
      </c>
      <c r="F13" s="10">
        <f>Reg[[#This Row],[STEP6]]</f>
        <v>7589</v>
      </c>
      <c r="G13" s="10">
        <f>Reg[[#This Row],[STEP7]]</f>
        <v>7817</v>
      </c>
      <c r="H13" s="10">
        <f>Reg[[#This Row],[STEP8]]</f>
        <v>8050</v>
      </c>
      <c r="I13" s="10">
        <f>Reg[[#This Row],[STEP9]]</f>
        <v>8261</v>
      </c>
      <c r="J13" s="10">
        <f>Reg[[#This Row],[STEP10]]</f>
        <v>8392</v>
      </c>
      <c r="K13" s="10">
        <f>Reg[[#This Row],[STEP11]]</f>
        <v>8591</v>
      </c>
      <c r="L13" s="10">
        <f>Reg[[#This Row],[STEP12]]</f>
        <v>8718</v>
      </c>
      <c r="M13" s="10">
        <f>Reg[[#This Row],[STEP13]]</f>
        <v>8835</v>
      </c>
      <c r="N13" s="10">
        <f>Reg[[#This Row],[STEP14]]</f>
        <v>8968</v>
      </c>
      <c r="O13" s="10">
        <f>Reg[[#This Row],[STEP15]]</f>
        <v>9108</v>
      </c>
      <c r="P13" s="10">
        <f>Reg[[#This Row],[STEP16]]</f>
        <v>9208</v>
      </c>
      <c r="Q13" s="10">
        <f>Reg[[#This Row],[STEP17]]</f>
        <v>9322</v>
      </c>
      <c r="R13" s="10">
        <f>Reg[[#This Row],[STEP18]]</f>
        <v>9397</v>
      </c>
      <c r="S13" s="10">
        <f>Reg[[#This Row],[STEP19]]</f>
        <v>9473</v>
      </c>
      <c r="T13" s="10">
        <f>Reg[[#This Row],[STEP20]]</f>
        <v>9590</v>
      </c>
      <c r="U13" s="10">
        <f>Reg[[#This Row],[STEP21]]</f>
        <v>9604</v>
      </c>
      <c r="V13" s="10">
        <f>Reg[[#This Row],[STEP22]]</f>
        <v>9652</v>
      </c>
      <c r="W13" s="10">
        <f>Reg[[#This Row],[STEP23]]</f>
        <v>9727</v>
      </c>
      <c r="X13" s="10">
        <f>Reg[[#This Row],[STEP24]]</f>
        <v>9780</v>
      </c>
      <c r="Y13" s="10">
        <f>Reg[[#This Row],[STEP25]]</f>
        <v>9772</v>
      </c>
      <c r="Z13" s="10">
        <f>Reg[[#This Row],[STEP26]]</f>
        <v>9863</v>
      </c>
      <c r="AA13" s="10">
        <f>Reg[[#This Row],[STEP27]]</f>
        <v>9915</v>
      </c>
      <c r="AB13" s="10">
        <f>Sug0.2[[#This Row],[STEP2]]</f>
        <v>6343</v>
      </c>
      <c r="AC13" s="10">
        <f>Sug0.2[[#This Row],[STEP3]]</f>
        <v>6672</v>
      </c>
      <c r="AD13" s="10">
        <f>Sug0.2[[#This Row],[STEP4]]</f>
        <v>6980</v>
      </c>
      <c r="AE13" s="10">
        <f>Sug0.2[[#This Row],[STEP5]]</f>
        <v>7272</v>
      </c>
      <c r="AF13" s="10">
        <f>Sug0.2[[#This Row],[STEP6]]</f>
        <v>7468</v>
      </c>
      <c r="AG13" s="10">
        <f>Sug0.2[[#This Row],[STEP7]]</f>
        <v>7672</v>
      </c>
      <c r="AH13" s="10">
        <f>Sug0.2[[#This Row],[STEP8]]</f>
        <v>7897</v>
      </c>
      <c r="AI13" s="10">
        <f>Sug0.2[[#This Row],[STEP9]]</f>
        <v>8094</v>
      </c>
      <c r="AJ13" s="10">
        <f>Sug0.2[[#This Row],[STEP10]]</f>
        <v>8217</v>
      </c>
      <c r="AK13" s="10">
        <f>Sug0.2[[#This Row],[STEP11]]</f>
        <v>8399</v>
      </c>
      <c r="AL13" s="10">
        <f>Sug0.2[[#This Row],[STEP12]]</f>
        <v>8519</v>
      </c>
      <c r="AM13" s="10">
        <f>Sug0.2[[#This Row],[STEP13]]</f>
        <v>8634</v>
      </c>
      <c r="AN13" s="10">
        <f>Sug0.2[[#This Row],[STEP14]]</f>
        <v>8760</v>
      </c>
      <c r="AO13" s="10">
        <f>Sug0.2[[#This Row],[STEP15]]</f>
        <v>8892</v>
      </c>
      <c r="AP13" s="10">
        <f>Sug0.2[[#This Row],[STEP16]]</f>
        <v>8995</v>
      </c>
      <c r="AQ13" s="10">
        <f>Sug0.2[[#This Row],[STEP17]]</f>
        <v>9110</v>
      </c>
      <c r="AR13" s="10">
        <f>Sug0.2[[#This Row],[STEP18]]</f>
        <v>9184</v>
      </c>
      <c r="AS13" s="10">
        <f>Sug0.2[[#This Row],[STEP19]]</f>
        <v>9252</v>
      </c>
      <c r="AT13" s="10">
        <f>Sug0.2[[#This Row],[STEP20]]</f>
        <v>9372</v>
      </c>
      <c r="AU13" s="10">
        <f>Sug0.2[[#This Row],[STEP21]]</f>
        <v>9402</v>
      </c>
      <c r="AV13" s="10">
        <f>Sug0.2[[#This Row],[STEP22]]</f>
        <v>9445</v>
      </c>
      <c r="AW13" s="10">
        <f>Sug0.2[[#This Row],[STEP23]]</f>
        <v>9514</v>
      </c>
      <c r="AX13" s="10">
        <f>Sug0.2[[#This Row],[STEP24]]</f>
        <v>9576</v>
      </c>
      <c r="AY13" s="10">
        <f>Sug0.2[[#This Row],[STEP25]]</f>
        <v>9594</v>
      </c>
      <c r="AZ13" s="10">
        <f>Sug0.2[[#This Row],[STEP26]]</f>
        <v>9679</v>
      </c>
      <c r="BA13" s="10">
        <f>Sug0.2[[#This Row],[STEP27]]</f>
        <v>9734</v>
      </c>
      <c r="BB13" s="10">
        <f>Sug0.5[[#This Row],[STEP2]]</f>
        <v>6343</v>
      </c>
      <c r="BC13" s="10">
        <f>Sug0.5[[#This Row],[STEP3]]</f>
        <v>6615</v>
      </c>
      <c r="BD13" s="10">
        <f>Sug0.5[[#This Row],[STEP4]]</f>
        <v>6858</v>
      </c>
      <c r="BE13" s="10">
        <f>Sug0.5[[#This Row],[STEP5]]</f>
        <v>7093</v>
      </c>
      <c r="BF13" s="10">
        <f>Sug0.5[[#This Row],[STEP6]]</f>
        <v>7241</v>
      </c>
      <c r="BG13" s="10">
        <f>Sug0.5[[#This Row],[STEP7]]</f>
        <v>7414</v>
      </c>
      <c r="BH13" s="10">
        <f>Sug0.5[[#This Row],[STEP8]]</f>
        <v>7609</v>
      </c>
      <c r="BI13" s="10">
        <f>Sug0.5[[#This Row],[STEP9]]</f>
        <v>7795</v>
      </c>
      <c r="BJ13" s="10">
        <f>Sug0.5[[#This Row],[STEP10]]</f>
        <v>7909</v>
      </c>
      <c r="BK13" s="10">
        <f>Sug0.5[[#This Row],[STEP11]]</f>
        <v>8056</v>
      </c>
      <c r="BL13" s="10">
        <f>Sug0.5[[#This Row],[STEP12]]</f>
        <v>8155</v>
      </c>
      <c r="BM13" s="10">
        <f>Sug0.5[[#This Row],[STEP13]]</f>
        <v>8257</v>
      </c>
      <c r="BN13" s="10">
        <f>Sug0.5[[#This Row],[STEP14]]</f>
        <v>8369</v>
      </c>
      <c r="BO13" s="10">
        <f>Sug0.5[[#This Row],[STEP15]]</f>
        <v>8503</v>
      </c>
      <c r="BP13" s="10">
        <f>Sug0.5[[#This Row],[STEP16]]</f>
        <v>8590</v>
      </c>
      <c r="BQ13" s="10">
        <f>Sug0.5[[#This Row],[STEP17]]</f>
        <v>8713</v>
      </c>
      <c r="BR13" s="10">
        <f>Sug0.5[[#This Row],[STEP18]]</f>
        <v>8768</v>
      </c>
      <c r="BS13" s="10">
        <f>Sug0.5[[#This Row],[STEP19]]</f>
        <v>8812</v>
      </c>
      <c r="BT13" s="10">
        <f>Sug0.5[[#This Row],[STEP20]]</f>
        <v>8916</v>
      </c>
      <c r="BU13" s="10">
        <f>Sug0.5[[#This Row],[STEP21]]</f>
        <v>8952</v>
      </c>
      <c r="BV13" s="10">
        <f>Sug0.5[[#This Row],[STEP22]]</f>
        <v>9014</v>
      </c>
      <c r="BW13" s="10">
        <f>Sug0.5[[#This Row],[STEP23]]</f>
        <v>9075</v>
      </c>
      <c r="BX13" s="10">
        <f>Sug0.5[[#This Row],[STEP24]]</f>
        <v>9116</v>
      </c>
      <c r="BY13" s="10">
        <f>Sug0.5[[#This Row],[STEP25]]</f>
        <v>9115</v>
      </c>
      <c r="BZ13" s="10">
        <f>Sug0.5[[#This Row],[STEP26]]</f>
        <v>9198</v>
      </c>
      <c r="CA13" s="10">
        <f>Sug0.5[[#This Row],[STEP27]]</f>
        <v>9256</v>
      </c>
      <c r="CB13" s="10">
        <f>Reg[[#This Row],[NASP2]]</f>
        <v>666</v>
      </c>
      <c r="CC13" s="10">
        <f>Reg[[#This Row],[NASP3]]</f>
        <v>733</v>
      </c>
      <c r="CD13" s="10">
        <f>Reg[[#This Row],[NASP4]]</f>
        <v>805</v>
      </c>
      <c r="CE13" s="10">
        <f>Reg[[#This Row],[NASP5]]</f>
        <v>888</v>
      </c>
      <c r="CF13" s="10">
        <f>Reg[[#This Row],[NASP6]]</f>
        <v>968</v>
      </c>
      <c r="CG13" s="10">
        <f>Reg[[#This Row],[NASP7]]</f>
        <v>1053</v>
      </c>
      <c r="CH13" s="10">
        <f>Reg[[#This Row],[NASP8]]</f>
        <v>1130</v>
      </c>
      <c r="CI13" s="10">
        <f>Reg[[#This Row],[NASP9]]</f>
        <v>1202</v>
      </c>
      <c r="CJ13" s="10">
        <f>Reg[[#This Row],[NASP10]]</f>
        <v>1299</v>
      </c>
      <c r="CK13" s="10">
        <f>Reg[[#This Row],[NASP11]]</f>
        <v>1371</v>
      </c>
      <c r="CL13" s="10">
        <f>Reg[[#This Row],[NASP12]]</f>
        <v>1438</v>
      </c>
      <c r="CM13" s="10">
        <f>Reg[[#This Row],[NASP13]]</f>
        <v>1493</v>
      </c>
      <c r="CN13" s="10">
        <f>Reg[[#This Row],[NASP14]]</f>
        <v>1564</v>
      </c>
      <c r="CO13" s="10">
        <f>Reg[[#This Row],[NASP15]]</f>
        <v>1613</v>
      </c>
      <c r="CP13" s="10">
        <f>Reg[[#This Row],[NASP16]]</f>
        <v>1675</v>
      </c>
      <c r="CQ13" s="10">
        <f>Reg[[#This Row],[NASP17]]</f>
        <v>1757</v>
      </c>
      <c r="CR13" s="10">
        <f>Reg[[#This Row],[NASP18]]</f>
        <v>1804</v>
      </c>
      <c r="CS13" s="10">
        <f>Reg[[#This Row],[NASP19]]</f>
        <v>1871</v>
      </c>
      <c r="CT13" s="10">
        <f>Reg[[#This Row],[NASP20]]</f>
        <v>1958</v>
      </c>
      <c r="CU13" s="10">
        <f>Reg[[#This Row],[NASP21]]</f>
        <v>2052</v>
      </c>
      <c r="CV13" s="10">
        <f>Reg[[#This Row],[NASP22]]</f>
        <v>2128</v>
      </c>
      <c r="CW13" s="10">
        <f>Reg[[#This Row],[NASP23]]</f>
        <v>2171</v>
      </c>
      <c r="CX13" s="10">
        <f>Reg[[#This Row],[NASP24]]</f>
        <v>2205</v>
      </c>
      <c r="CY13" s="10">
        <f>Reg[[#This Row],[NASP25]]</f>
        <v>2274</v>
      </c>
      <c r="CZ13" s="10">
        <f>Reg[[#This Row],[NASP26]]</f>
        <v>2317</v>
      </c>
      <c r="DA13" s="10">
        <f>Reg[[#This Row],[NASP27]]</f>
        <v>2341</v>
      </c>
      <c r="DB13" s="10">
        <f>Sug0.2[[#This Row],[NASP2]]</f>
        <v>666</v>
      </c>
      <c r="DC13" s="10">
        <f>Sug0.2[[#This Row],[NASP3]]</f>
        <v>733</v>
      </c>
      <c r="DD13" s="10">
        <f>Sug0.2[[#This Row],[NASP4]]</f>
        <v>798</v>
      </c>
      <c r="DE13" s="10">
        <f>Sug0.2[[#This Row],[NASP5]]</f>
        <v>878</v>
      </c>
      <c r="DF13" s="10">
        <f>Sug0.2[[#This Row],[NASP6]]</f>
        <v>955</v>
      </c>
      <c r="DG13" s="10">
        <f>Sug0.2[[#This Row],[NASP7]]</f>
        <v>1029</v>
      </c>
      <c r="DH13" s="10">
        <f>Sug0.2[[#This Row],[NASP8]]</f>
        <v>1098</v>
      </c>
      <c r="DI13" s="10">
        <f>Sug0.2[[#This Row],[NASP9]]</f>
        <v>1166</v>
      </c>
      <c r="DJ13" s="10">
        <f>Sug0.2[[#This Row],[NASP10]]</f>
        <v>1253</v>
      </c>
      <c r="DK13" s="10">
        <f>Sug0.2[[#This Row],[NASP11]]</f>
        <v>1316</v>
      </c>
      <c r="DL13" s="10">
        <f>Sug0.2[[#This Row],[NASP12]]</f>
        <v>1374</v>
      </c>
      <c r="DM13" s="10">
        <f>Sug0.2[[#This Row],[NASP13]]</f>
        <v>1419</v>
      </c>
      <c r="DN13" s="10">
        <f>Sug0.2[[#This Row],[NASP14]]</f>
        <v>1492</v>
      </c>
      <c r="DO13" s="10">
        <f>Sug0.2[[#This Row],[NASP15]]</f>
        <v>1537</v>
      </c>
      <c r="DP13" s="10">
        <f>Sug0.2[[#This Row],[NASP16]]</f>
        <v>1593</v>
      </c>
      <c r="DQ13" s="10">
        <f>Sug0.2[[#This Row],[NASP17]]</f>
        <v>1659</v>
      </c>
      <c r="DR13" s="10">
        <f>Sug0.2[[#This Row],[NASP18]]</f>
        <v>1707</v>
      </c>
      <c r="DS13" s="10">
        <f>Sug0.2[[#This Row],[NASP19]]</f>
        <v>1764</v>
      </c>
      <c r="DT13" s="10">
        <f>Sug0.2[[#This Row],[NASP20]]</f>
        <v>1839</v>
      </c>
      <c r="DU13" s="10">
        <f>Sug0.2[[#This Row],[NASP21]]</f>
        <v>1915</v>
      </c>
      <c r="DV13" s="10">
        <f>Sug0.2[[#This Row],[NASP22]]</f>
        <v>1986</v>
      </c>
      <c r="DW13" s="10">
        <f>Sug0.2[[#This Row],[NASP23]]</f>
        <v>2032</v>
      </c>
      <c r="DX13" s="10">
        <f>Sug0.2[[#This Row],[NASP24]]</f>
        <v>2051</v>
      </c>
      <c r="DY13" s="10">
        <f>Sug0.2[[#This Row],[NASP25]]</f>
        <v>2109</v>
      </c>
      <c r="DZ13" s="10">
        <f>Sug0.2[[#This Row],[NASP26]]</f>
        <v>2150</v>
      </c>
      <c r="EA13" s="10">
        <f>Sug0.2[[#This Row],[NASP27]]</f>
        <v>2170</v>
      </c>
      <c r="EB13">
        <f>Sug0.5[[#This Row],[NASP2]]</f>
        <v>666</v>
      </c>
      <c r="EC13">
        <f>Sug0.5[[#This Row],[NASP3]]</f>
        <v>715</v>
      </c>
      <c r="ED13">
        <f>Sug0.5[[#This Row],[NASP4]]</f>
        <v>771</v>
      </c>
      <c r="EE13">
        <f>Sug0.5[[#This Row],[NASP5]]</f>
        <v>845</v>
      </c>
      <c r="EF13">
        <f>Sug0.5[[#This Row],[NASP6]]</f>
        <v>907</v>
      </c>
      <c r="EG13">
        <f>Sug0.5[[#This Row],[NASP7]]</f>
        <v>969</v>
      </c>
      <c r="EH13">
        <f>Sug0.5[[#This Row],[NASP8]]</f>
        <v>1023</v>
      </c>
      <c r="EI13">
        <f>Sug0.5[[#This Row],[NASP9]]</f>
        <v>1074</v>
      </c>
      <c r="EJ13">
        <f>Sug0.5[[#This Row],[NASP10]]</f>
        <v>1145</v>
      </c>
      <c r="EK13">
        <f>Sug0.5[[#This Row],[NASP11]]</f>
        <v>1189</v>
      </c>
      <c r="EL13">
        <f>Sug0.5[[#This Row],[NASP12]]</f>
        <v>1239</v>
      </c>
      <c r="EM13">
        <f>Sug0.5[[#This Row],[NASP13]]</f>
        <v>1272</v>
      </c>
      <c r="EN13">
        <f>Sug0.5[[#This Row],[NASP14]]</f>
        <v>1320</v>
      </c>
      <c r="EO13">
        <f>Sug0.5[[#This Row],[NASP15]]</f>
        <v>1350</v>
      </c>
      <c r="EP13">
        <f>Sug0.5[[#This Row],[NASP16]]</f>
        <v>1386</v>
      </c>
      <c r="EQ13">
        <f>Sug0.5[[#This Row],[NASP17]]</f>
        <v>1430</v>
      </c>
      <c r="ER13">
        <f>Sug0.5[[#This Row],[NASP18]]</f>
        <v>1471</v>
      </c>
      <c r="ES13">
        <f>Sug0.5[[#This Row],[NASP19]]</f>
        <v>1520</v>
      </c>
      <c r="ET13">
        <f>Sug0.5[[#This Row],[NASP20]]</f>
        <v>1583</v>
      </c>
      <c r="EU13">
        <f>Sug0.5[[#This Row],[NASP21]]</f>
        <v>1652</v>
      </c>
      <c r="EV13">
        <f>Sug0.5[[#This Row],[NASP22]]</f>
        <v>1701</v>
      </c>
      <c r="EW13">
        <f>Sug0.5[[#This Row],[NASP23]]</f>
        <v>1737</v>
      </c>
      <c r="EX13">
        <f>Sug0.5[[#This Row],[NASP24]]</f>
        <v>1757</v>
      </c>
      <c r="EY13">
        <f>Sug0.5[[#This Row],[NASP25]]</f>
        <v>1818</v>
      </c>
      <c r="EZ13">
        <f>Sug0.5[[#This Row],[NASP26]]</f>
        <v>1859</v>
      </c>
      <c r="FA13">
        <f>Sug0.5[[#This Row],[NASP27]]</f>
        <v>1868</v>
      </c>
      <c r="FB13">
        <f>Reg[[#This Row],[CIRP2]]</f>
        <v>63</v>
      </c>
      <c r="FC13">
        <f>Reg[[#This Row],[CIRP3]]</f>
        <v>78</v>
      </c>
      <c r="FD13">
        <f>Reg[[#This Row],[CIRP4]]</f>
        <v>84</v>
      </c>
      <c r="FE13">
        <f>Reg[[#This Row],[CIRP5]]</f>
        <v>91</v>
      </c>
      <c r="FF13">
        <f>Reg[[#This Row],[CIRP6]]</f>
        <v>102</v>
      </c>
      <c r="FG13">
        <f>Reg[[#This Row],[CIRP7]]</f>
        <v>111</v>
      </c>
      <c r="FH13">
        <f>Reg[[#This Row],[CIRP8]]</f>
        <v>126</v>
      </c>
      <c r="FI13">
        <f>Reg[[#This Row],[CIRP9]]</f>
        <v>141</v>
      </c>
      <c r="FJ13">
        <f>Reg[[#This Row],[CIRP10]]</f>
        <v>155</v>
      </c>
      <c r="FK13">
        <f>Reg[[#This Row],[CIRP11]]</f>
        <v>162</v>
      </c>
      <c r="FL13">
        <f>Reg[[#This Row],[CIRP12]]</f>
        <v>175</v>
      </c>
      <c r="FM13">
        <f>Reg[[#This Row],[CIRP13]]</f>
        <v>186</v>
      </c>
      <c r="FN13">
        <f>Reg[[#This Row],[CIRP14]]</f>
        <v>185</v>
      </c>
      <c r="FO13">
        <f>Reg[[#This Row],[CIRP15]]</f>
        <v>194</v>
      </c>
      <c r="FP13">
        <f>Reg[[#This Row],[CIRP16]]</f>
        <v>204</v>
      </c>
      <c r="FQ13">
        <f>Reg[[#This Row],[CIRP17]]</f>
        <v>222</v>
      </c>
      <c r="FR13">
        <f>Reg[[#This Row],[CIRP18]]</f>
        <v>232</v>
      </c>
      <c r="FS13">
        <f>Reg[[#This Row],[CIRP19]]</f>
        <v>224</v>
      </c>
      <c r="FT13">
        <f>Reg[[#This Row],[CIRP20]]</f>
        <v>233</v>
      </c>
      <c r="FU13">
        <f>Reg[[#This Row],[CIRP21]]</f>
        <v>236</v>
      </c>
      <c r="FV13">
        <f>Reg[[#This Row],[CIRP22]]</f>
        <v>240</v>
      </c>
      <c r="FW13">
        <f>Reg[[#This Row],[CIRP23]]</f>
        <v>250</v>
      </c>
      <c r="FX13">
        <f>Reg[[#This Row],[CIRP24]]</f>
        <v>253</v>
      </c>
      <c r="FY13">
        <f>Reg[[#This Row],[CIRP25]]</f>
        <v>257</v>
      </c>
      <c r="FZ13">
        <f>Reg[[#This Row],[CIRP26]]</f>
        <v>267</v>
      </c>
      <c r="GA13">
        <f>Reg[[#This Row],[CIRP27]]</f>
        <v>269</v>
      </c>
      <c r="GB13">
        <f>Sug0.2[[#This Row],[CIRP2]]</f>
        <v>63</v>
      </c>
      <c r="GC13">
        <f>Sug0.2[[#This Row],[CIRP3]]</f>
        <v>77</v>
      </c>
      <c r="GD13">
        <f>Sug0.2[[#This Row],[CIRP4]]</f>
        <v>83</v>
      </c>
      <c r="GE13">
        <f>Sug0.2[[#This Row],[CIRP5]]</f>
        <v>89</v>
      </c>
      <c r="GF13">
        <f>Sug0.2[[#This Row],[CIRP6]]</f>
        <v>98</v>
      </c>
      <c r="GG13">
        <f>Sug0.2[[#This Row],[CIRP7]]</f>
        <v>106</v>
      </c>
      <c r="GH13">
        <f>Sug0.2[[#This Row],[CIRP8]]</f>
        <v>121</v>
      </c>
      <c r="GI13">
        <f>Sug0.2[[#This Row],[CIRP9]]</f>
        <v>134</v>
      </c>
      <c r="GJ13">
        <f>Sug0.2[[#This Row],[CIRP10]]</f>
        <v>148</v>
      </c>
      <c r="GK13">
        <f>Sug0.2[[#This Row],[CIRP11]]</f>
        <v>154</v>
      </c>
      <c r="GL13">
        <f>Sug0.2[[#This Row],[CIRP12]]</f>
        <v>166</v>
      </c>
      <c r="GM13">
        <f>Sug0.2[[#This Row],[CIRP13]]</f>
        <v>175</v>
      </c>
      <c r="GN13">
        <f>Sug0.2[[#This Row],[CIRP14]]</f>
        <v>172</v>
      </c>
      <c r="GO13">
        <f>Sug0.2[[#This Row],[CIRP15]]</f>
        <v>181</v>
      </c>
      <c r="GP13">
        <f>Sug0.2[[#This Row],[CIRP16]]</f>
        <v>188</v>
      </c>
      <c r="GQ13">
        <f>Sug0.2[[#This Row],[CIRP17]]</f>
        <v>203</v>
      </c>
      <c r="GR13">
        <f>Sug0.2[[#This Row],[CIRP18]]</f>
        <v>209</v>
      </c>
      <c r="GS13">
        <f>Sug0.2[[#This Row],[CIRP19]]</f>
        <v>203</v>
      </c>
      <c r="GT13">
        <f>Sug0.2[[#This Row],[CIRP20]]</f>
        <v>213</v>
      </c>
      <c r="GU13">
        <f>Sug0.2[[#This Row],[CIRP21]]</f>
        <v>215</v>
      </c>
      <c r="GV13">
        <f>Sug0.2[[#This Row],[CIRP22]]</f>
        <v>221</v>
      </c>
      <c r="GW13">
        <f>Sug0.2[[#This Row],[CIRP23]]</f>
        <v>227</v>
      </c>
      <c r="GX13">
        <f>Sug0.2[[#This Row],[CIRP24]]</f>
        <v>231</v>
      </c>
      <c r="GY13">
        <f>Sug0.2[[#This Row],[CIRP25]]</f>
        <v>232</v>
      </c>
      <c r="GZ13">
        <f>Sug0.2[[#This Row],[CIRP26]]</f>
        <v>242</v>
      </c>
      <c r="HA13">
        <f>Sug0.2[[#This Row],[CIRP27]]</f>
        <v>244</v>
      </c>
      <c r="HB13">
        <f>Sug0.5[[#This Row],[CIRP2]]</f>
        <v>63</v>
      </c>
      <c r="HC13">
        <f>Sug0.5[[#This Row],[CIRP3]]</f>
        <v>77</v>
      </c>
      <c r="HD13">
        <f>Sug0.5[[#This Row],[CIRP4]]</f>
        <v>81</v>
      </c>
      <c r="HE13">
        <f>Sug0.5[[#This Row],[CIRP5]]</f>
        <v>84</v>
      </c>
      <c r="HF13">
        <f>Sug0.5[[#This Row],[CIRP6]]</f>
        <v>89</v>
      </c>
      <c r="HG13">
        <f>Sug0.5[[#This Row],[CIRP7]]</f>
        <v>95</v>
      </c>
      <c r="HH13">
        <f>Sug0.5[[#This Row],[CIRP8]]</f>
        <v>110</v>
      </c>
      <c r="HI13">
        <f>Sug0.5[[#This Row],[CIRP9]]</f>
        <v>119</v>
      </c>
      <c r="HJ13">
        <f>Sug0.5[[#This Row],[CIRP10]]</f>
        <v>128</v>
      </c>
      <c r="HK13">
        <f>Sug0.5[[#This Row],[CIRP11]]</f>
        <v>131</v>
      </c>
      <c r="HL13">
        <f>Sug0.5[[#This Row],[CIRP12]]</f>
        <v>140</v>
      </c>
      <c r="HM13">
        <f>Sug0.5[[#This Row],[CIRP13]]</f>
        <v>146</v>
      </c>
      <c r="HN13">
        <f>Sug0.5[[#This Row],[CIRP14]]</f>
        <v>138</v>
      </c>
      <c r="HO13">
        <f>Sug0.5[[#This Row],[CIRP15]]</f>
        <v>142</v>
      </c>
      <c r="HP13">
        <f>Sug0.5[[#This Row],[CIRP16]]</f>
        <v>143</v>
      </c>
      <c r="HQ13">
        <f>Sug0.5[[#This Row],[CIRP17]]</f>
        <v>151</v>
      </c>
      <c r="HR13">
        <f>Sug0.5[[#This Row],[CIRP18]]</f>
        <v>158</v>
      </c>
      <c r="HS13">
        <f>Sug0.5[[#This Row],[CIRP19]]</f>
        <v>152</v>
      </c>
      <c r="HT13">
        <f>Sug0.5[[#This Row],[CIRP20]]</f>
        <v>161</v>
      </c>
      <c r="HU13">
        <f>Sug0.5[[#This Row],[CIRP21]]</f>
        <v>160</v>
      </c>
      <c r="HV13">
        <f>Sug0.5[[#This Row],[CIRP22]]</f>
        <v>168</v>
      </c>
      <c r="HW13">
        <f>Sug0.5[[#This Row],[CIRP23]]</f>
        <v>171</v>
      </c>
      <c r="HX13">
        <f>Sug0.5[[#This Row],[CIRP24]]</f>
        <v>172</v>
      </c>
      <c r="HY13">
        <f>Sug0.5[[#This Row],[CIRP25]]</f>
        <v>174</v>
      </c>
      <c r="HZ13">
        <f>Sug0.5[[#This Row],[CIRP26]]</f>
        <v>179</v>
      </c>
      <c r="IA13">
        <f>Sug0.5[[#This Row],[CIRP27]]</f>
        <v>182</v>
      </c>
      <c r="IB13">
        <f>Reg[[#This Row],[HCCP2]]</f>
        <v>8</v>
      </c>
      <c r="IC13">
        <f>Reg[[#This Row],[HCCP3]]</f>
        <v>8</v>
      </c>
      <c r="ID13">
        <f>Reg[[#This Row],[HCCP4]]</f>
        <v>10</v>
      </c>
      <c r="IE13">
        <f>Reg[[#This Row],[HCCP5]]</f>
        <v>8</v>
      </c>
      <c r="IF13">
        <f>Reg[[#This Row],[HCCP6]]</f>
        <v>7</v>
      </c>
      <c r="IG13">
        <f>Reg[[#This Row],[HCCP7]]</f>
        <v>7</v>
      </c>
      <c r="IH13">
        <f>Reg[[#This Row],[HCCP8]]</f>
        <v>6</v>
      </c>
      <c r="II13">
        <f>Reg[[#This Row],[HCCP9]]</f>
        <v>7</v>
      </c>
      <c r="IJ13">
        <f>Reg[[#This Row],[HCCP10]]</f>
        <v>6</v>
      </c>
      <c r="IK13">
        <f>Reg[[#This Row],[HCCP11]]</f>
        <v>8</v>
      </c>
      <c r="IL13">
        <f>Reg[[#This Row],[HCCP12]]</f>
        <v>9</v>
      </c>
      <c r="IM13">
        <f>Reg[[#This Row],[HCCP13]]</f>
        <v>8</v>
      </c>
      <c r="IN13">
        <f>Reg[[#This Row],[HCCP14]]</f>
        <v>7</v>
      </c>
      <c r="IO13">
        <f>Reg[[#This Row],[HCCP15]]</f>
        <v>8</v>
      </c>
      <c r="IP13">
        <f>Reg[[#This Row],[HCCP16]]</f>
        <v>11</v>
      </c>
      <c r="IQ13">
        <f>Reg[[#This Row],[HCCP17]]</f>
        <v>10</v>
      </c>
      <c r="IR13">
        <f>Reg[[#This Row],[HCCP18]]</f>
        <v>11</v>
      </c>
      <c r="IS13">
        <f>Reg[[#This Row],[HCCP19]]</f>
        <v>12</v>
      </c>
      <c r="IT13">
        <f>Reg[[#This Row],[HCCP20]]</f>
        <v>13</v>
      </c>
      <c r="IU13">
        <f>Reg[[#This Row],[HCCP21]]</f>
        <v>17</v>
      </c>
      <c r="IV13">
        <f>Reg[[#This Row],[HCCP22]]</f>
        <v>19</v>
      </c>
      <c r="IW13">
        <f>Reg[[#This Row],[HCCP23]]</f>
        <v>15</v>
      </c>
      <c r="IX13">
        <f>Reg[[#This Row],[HCCP24]]</f>
        <v>14</v>
      </c>
      <c r="IY13">
        <f>Reg[[#This Row],[HCCP25]]</f>
        <v>17</v>
      </c>
      <c r="IZ13">
        <f>Reg[[#This Row],[HCCP26]]</f>
        <v>24</v>
      </c>
      <c r="JA13">
        <f>Reg[[#This Row],[HCCP27]]</f>
        <v>29</v>
      </c>
      <c r="JB13">
        <f>Sug0.2[[#This Row],[HCCP2]]</f>
        <v>8</v>
      </c>
      <c r="JC13">
        <f>Sug0.2[[#This Row],[HCCP3]]</f>
        <v>8</v>
      </c>
      <c r="JD13">
        <f>Sug0.2[[#This Row],[HCCP4]]</f>
        <v>10</v>
      </c>
      <c r="JE13">
        <f>Sug0.2[[#This Row],[HCCP5]]</f>
        <v>8</v>
      </c>
      <c r="JF13">
        <f>Sug0.2[[#This Row],[HCCP6]]</f>
        <v>7</v>
      </c>
      <c r="JG13">
        <f>Sug0.2[[#This Row],[HCCP7]]</f>
        <v>7</v>
      </c>
      <c r="JH13">
        <f>Sug0.2[[#This Row],[HCCP8]]</f>
        <v>6</v>
      </c>
      <c r="JI13">
        <f>Sug0.2[[#This Row],[HCCP9]]</f>
        <v>6</v>
      </c>
      <c r="JJ13">
        <f>Sug0.2[[#This Row],[HCCP10]]</f>
        <v>6</v>
      </c>
      <c r="JK13">
        <f>Sug0.2[[#This Row],[HCCP11]]</f>
        <v>8</v>
      </c>
      <c r="JL13">
        <f>Sug0.2[[#This Row],[HCCP12]]</f>
        <v>9</v>
      </c>
      <c r="JM13">
        <f>Sug0.2[[#This Row],[HCCP13]]</f>
        <v>8</v>
      </c>
      <c r="JN13">
        <f>Sug0.2[[#This Row],[HCCP14]]</f>
        <v>7</v>
      </c>
      <c r="JO13">
        <f>Sug0.2[[#This Row],[HCCP15]]</f>
        <v>7</v>
      </c>
      <c r="JP13">
        <f>Sug0.2[[#This Row],[HCCP16]]</f>
        <v>11</v>
      </c>
      <c r="JQ13">
        <f>Sug0.2[[#This Row],[HCCP17]]</f>
        <v>10</v>
      </c>
      <c r="JR13">
        <f>Sug0.2[[#This Row],[HCCP18]]</f>
        <v>11</v>
      </c>
      <c r="JS13">
        <f>Sug0.2[[#This Row],[HCCP19]]</f>
        <v>12</v>
      </c>
      <c r="JT13">
        <f>Sug0.2[[#This Row],[HCCP20]]</f>
        <v>13</v>
      </c>
      <c r="JU13">
        <f>Sug0.2[[#This Row],[HCCP21]]</f>
        <v>17</v>
      </c>
      <c r="JV13">
        <f>Sug0.2[[#This Row],[HCCP22]]</f>
        <v>17</v>
      </c>
      <c r="JW13">
        <f>Sug0.2[[#This Row],[HCCP23]]</f>
        <v>14</v>
      </c>
      <c r="JX13">
        <f>Sug0.2[[#This Row],[HCCP24]]</f>
        <v>13</v>
      </c>
      <c r="JY13">
        <f>Sug0.2[[#This Row],[HCCP25]]</f>
        <v>16</v>
      </c>
      <c r="JZ13">
        <f>Sug0.2[[#This Row],[HCCP26]]</f>
        <v>22</v>
      </c>
      <c r="KA13">
        <f>Sug0.2[[#This Row],[HCCP27]]</f>
        <v>25</v>
      </c>
      <c r="KB13">
        <f>Sug0.5[[#This Row],[HCCP2]]</f>
        <v>8</v>
      </c>
      <c r="KC13">
        <f>Sug0.5[[#This Row],[HCCP3]]</f>
        <v>8</v>
      </c>
      <c r="KD13">
        <f>Sug0.5[[#This Row],[HCCP4]]</f>
        <v>10</v>
      </c>
      <c r="KE13">
        <f>Sug0.5[[#This Row],[HCCP5]]</f>
        <v>8</v>
      </c>
      <c r="KF13">
        <f>Sug0.5[[#This Row],[HCCP6]]</f>
        <v>7</v>
      </c>
      <c r="KG13">
        <f>Sug0.5[[#This Row],[HCCP7]]</f>
        <v>6</v>
      </c>
      <c r="KH13">
        <f>Sug0.5[[#This Row],[HCCP8]]</f>
        <v>6</v>
      </c>
      <c r="KI13">
        <f>Sug0.5[[#This Row],[HCCP9]]</f>
        <v>6</v>
      </c>
      <c r="KJ13">
        <f>Sug0.5[[#This Row],[HCCP10]]</f>
        <v>6</v>
      </c>
      <c r="KK13">
        <f>Sug0.5[[#This Row],[HCCP11]]</f>
        <v>8</v>
      </c>
      <c r="KL13">
        <f>Sug0.5[[#This Row],[HCCP12]]</f>
        <v>9</v>
      </c>
      <c r="KM13">
        <f>Sug0.5[[#This Row],[HCCP13]]</f>
        <v>8</v>
      </c>
      <c r="KN13">
        <f>Sug0.5[[#This Row],[HCCP14]]</f>
        <v>6</v>
      </c>
      <c r="KO13">
        <f>Sug0.5[[#This Row],[HCCP15]]</f>
        <v>6</v>
      </c>
      <c r="KP13">
        <f>Sug0.5[[#This Row],[HCCP16]]</f>
        <v>10</v>
      </c>
      <c r="KQ13">
        <f>Sug0.5[[#This Row],[HCCP17]]</f>
        <v>9</v>
      </c>
      <c r="KR13">
        <f>Sug0.5[[#This Row],[HCCP18]]</f>
        <v>7</v>
      </c>
      <c r="KS13">
        <f>Sug0.5[[#This Row],[HCCP19]]</f>
        <v>8</v>
      </c>
      <c r="KT13">
        <f>Sug0.5[[#This Row],[HCCP20]]</f>
        <v>10</v>
      </c>
      <c r="KU13">
        <f>Sug0.5[[#This Row],[HCCP21]]</f>
        <v>13</v>
      </c>
      <c r="KV13">
        <f>Sug0.5[[#This Row],[HCCP22]]</f>
        <v>11</v>
      </c>
      <c r="KW13">
        <f>Sug0.5[[#This Row],[HCCP23]]</f>
        <v>9</v>
      </c>
      <c r="KX13">
        <f>Sug0.5[[#This Row],[HCCP24]]</f>
        <v>9</v>
      </c>
      <c r="KY13">
        <f>Sug0.5[[#This Row],[HCCP25]]</f>
        <v>9</v>
      </c>
      <c r="KZ13">
        <f>Sug0.5[[#This Row],[HCCP26]]</f>
        <v>15</v>
      </c>
      <c r="LA13">
        <f>Sug0.5[[#This Row],[HCCP27]]</f>
        <v>19</v>
      </c>
      <c r="LB13">
        <f>Reg[[#This Row],[CHDP2]]</f>
        <v>1478</v>
      </c>
      <c r="LC13">
        <f>Reg[[#This Row],[CHDP3]]</f>
        <v>1525</v>
      </c>
      <c r="LD13">
        <f>Reg[[#This Row],[CHDP4]]</f>
        <v>1585</v>
      </c>
      <c r="LE13">
        <f>Reg[[#This Row],[CHDP5]]</f>
        <v>1591</v>
      </c>
      <c r="LF13">
        <f>Reg[[#This Row],[CHDP6]]</f>
        <v>1655</v>
      </c>
      <c r="LG13">
        <f>Reg[[#This Row],[CHDP7]]</f>
        <v>1685</v>
      </c>
      <c r="LH13">
        <f>Reg[[#This Row],[CHDP8]]</f>
        <v>1714</v>
      </c>
      <c r="LI13">
        <f>Reg[[#This Row],[CHDP9]]</f>
        <v>1753</v>
      </c>
      <c r="LJ13">
        <f>Reg[[#This Row],[CHDP10]]</f>
        <v>1774</v>
      </c>
      <c r="LK13">
        <f>Reg[[#This Row],[CHDP11]]</f>
        <v>1793</v>
      </c>
      <c r="LL13">
        <f>Reg[[#This Row],[CHDP12]]</f>
        <v>1853</v>
      </c>
      <c r="LM13">
        <f>Reg[[#This Row],[CHDP13]]</f>
        <v>1884</v>
      </c>
      <c r="LN13">
        <f>Reg[[#This Row],[CHDP14]]</f>
        <v>1903</v>
      </c>
      <c r="LO13">
        <f>Reg[[#This Row],[CHDP15]]</f>
        <v>1931</v>
      </c>
      <c r="LP13">
        <f>Reg[[#This Row],[CHDP16]]</f>
        <v>1962</v>
      </c>
      <c r="LQ13">
        <f>Reg[[#This Row],[CHDP17]]</f>
        <v>1982</v>
      </c>
      <c r="LR13">
        <f>Reg[[#This Row],[CHDP18]]</f>
        <v>2032</v>
      </c>
      <c r="LS13">
        <f>Reg[[#This Row],[CHDP19]]</f>
        <v>2058</v>
      </c>
      <c r="LT13">
        <f>Reg[[#This Row],[CHDP20]]</f>
        <v>2076</v>
      </c>
      <c r="LU13">
        <f>Reg[[#This Row],[CHDP21]]</f>
        <v>2094</v>
      </c>
      <c r="LV13">
        <f>Reg[[#This Row],[CHDP22]]</f>
        <v>2135</v>
      </c>
      <c r="LW13">
        <f>Reg[[#This Row],[CHDP23]]</f>
        <v>2155</v>
      </c>
      <c r="LX13">
        <f>Reg[[#This Row],[CHDP24]]</f>
        <v>2197</v>
      </c>
      <c r="LY13">
        <f>Reg[[#This Row],[CHDP25]]</f>
        <v>2212</v>
      </c>
      <c r="LZ13">
        <f>Reg[[#This Row],[CHDP26]]</f>
        <v>2245</v>
      </c>
      <c r="MA13">
        <f>Reg[[#This Row],[CHDP27]]</f>
        <v>2276</v>
      </c>
      <c r="MB13">
        <f>Sug0.2[[#This Row],[CHDP2]]</f>
        <v>1478</v>
      </c>
      <c r="MC13">
        <f>Sug0.2[[#This Row],[CHDP3]]</f>
        <v>1525</v>
      </c>
      <c r="MD13">
        <f>Sug0.2[[#This Row],[CHDP4]]</f>
        <v>1585</v>
      </c>
      <c r="ME13">
        <f>Sug0.2[[#This Row],[CHDP5]]</f>
        <v>1590</v>
      </c>
      <c r="MF13">
        <f>Sug0.2[[#This Row],[CHDP6]]</f>
        <v>1652</v>
      </c>
      <c r="MG13">
        <f>Sug0.2[[#This Row],[CHDP7]]</f>
        <v>1679</v>
      </c>
      <c r="MH13">
        <f>Sug0.2[[#This Row],[CHDP8]]</f>
        <v>1706</v>
      </c>
      <c r="MI13">
        <f>Sug0.2[[#This Row],[CHDP9]]</f>
        <v>1742</v>
      </c>
      <c r="MJ13">
        <f>Sug0.2[[#This Row],[CHDP10]]</f>
        <v>1765</v>
      </c>
      <c r="MK13">
        <f>Sug0.2[[#This Row],[CHDP11]]</f>
        <v>1781</v>
      </c>
      <c r="ML13">
        <f>Sug0.2[[#This Row],[CHDP12]]</f>
        <v>1840</v>
      </c>
      <c r="MM13">
        <f>Sug0.2[[#This Row],[CHDP13]]</f>
        <v>1870</v>
      </c>
      <c r="MN13">
        <f>Sug0.2[[#This Row],[CHDP14]]</f>
        <v>1888</v>
      </c>
      <c r="MO13">
        <f>Sug0.2[[#This Row],[CHDP15]]</f>
        <v>1914</v>
      </c>
      <c r="MP13">
        <f>Sug0.2[[#This Row],[CHDP16]]</f>
        <v>1946</v>
      </c>
      <c r="MQ13">
        <f>Sug0.2[[#This Row],[CHDP17]]</f>
        <v>1963</v>
      </c>
      <c r="MR13">
        <f>Sug0.2[[#This Row],[CHDP18]]</f>
        <v>2014</v>
      </c>
      <c r="MS13">
        <f>Sug0.2[[#This Row],[CHDP19]]</f>
        <v>2037</v>
      </c>
      <c r="MT13">
        <f>Sug0.2[[#This Row],[CHDP20]]</f>
        <v>2048</v>
      </c>
      <c r="MU13">
        <f>Sug0.2[[#This Row],[CHDP21]]</f>
        <v>2062</v>
      </c>
      <c r="MV13">
        <f>Sug0.2[[#This Row],[CHDP22]]</f>
        <v>2103</v>
      </c>
      <c r="MW13">
        <f>Sug0.2[[#This Row],[CHDP23]]</f>
        <v>2125</v>
      </c>
      <c r="MX13">
        <f>Sug0.2[[#This Row],[CHDP24]]</f>
        <v>2163</v>
      </c>
      <c r="MY13">
        <f>Sug0.2[[#This Row],[CHDP25]]</f>
        <v>2175</v>
      </c>
      <c r="MZ13">
        <f>Sug0.2[[#This Row],[CHDP26]]</f>
        <v>2207</v>
      </c>
      <c r="NA13">
        <f>Sug0.2[[#This Row],[CHDP27]]</f>
        <v>2241</v>
      </c>
      <c r="NB13">
        <f>Sug0.5[[#This Row],[CHDP2]]</f>
        <v>1478</v>
      </c>
      <c r="NC13">
        <f>Sug0.5[[#This Row],[CHDP3]]</f>
        <v>1525</v>
      </c>
      <c r="ND13">
        <f>Sug0.5[[#This Row],[CHDP4]]</f>
        <v>1584</v>
      </c>
      <c r="NE13">
        <f>Sug0.5[[#This Row],[CHDP5]]</f>
        <v>1589</v>
      </c>
      <c r="NF13">
        <f>Sug0.5[[#This Row],[CHDP6]]</f>
        <v>1649</v>
      </c>
      <c r="NG13">
        <f>Sug0.5[[#This Row],[CHDP7]]</f>
        <v>1672</v>
      </c>
      <c r="NH13">
        <f>Sug0.5[[#This Row],[CHDP8]]</f>
        <v>1695</v>
      </c>
      <c r="NI13">
        <f>Sug0.5[[#This Row],[CHDP9]]</f>
        <v>1728</v>
      </c>
      <c r="NJ13">
        <f>Sug0.5[[#This Row],[CHDP10]]</f>
        <v>1748</v>
      </c>
      <c r="NK13">
        <f>Sug0.5[[#This Row],[CHDP11]]</f>
        <v>1761</v>
      </c>
      <c r="NL13">
        <f>Sug0.5[[#This Row],[CHDP12]]</f>
        <v>1816</v>
      </c>
      <c r="NM13">
        <f>Sug0.5[[#This Row],[CHDP13]]</f>
        <v>1846</v>
      </c>
      <c r="NN13">
        <f>Sug0.5[[#This Row],[CHDP14]]</f>
        <v>1864</v>
      </c>
      <c r="NO13">
        <f>Sug0.5[[#This Row],[CHDP15]]</f>
        <v>1887</v>
      </c>
      <c r="NP13">
        <f>Sug0.5[[#This Row],[CHDP16]]</f>
        <v>1911</v>
      </c>
      <c r="NQ13">
        <f>Sug0.5[[#This Row],[CHDP17]]</f>
        <v>1922</v>
      </c>
      <c r="NR13">
        <f>Sug0.5[[#This Row],[CHDP18]]</f>
        <v>1967</v>
      </c>
      <c r="NS13">
        <f>Sug0.5[[#This Row],[CHDP19]]</f>
        <v>1988</v>
      </c>
      <c r="NT13">
        <f>Sug0.5[[#This Row],[CHDP20]]</f>
        <v>2002</v>
      </c>
      <c r="NU13">
        <f>Sug0.5[[#This Row],[CHDP21]]</f>
        <v>2027</v>
      </c>
      <c r="NV13">
        <f>Sug0.5[[#This Row],[CHDP22]]</f>
        <v>2069</v>
      </c>
      <c r="NW13">
        <f>Sug0.5[[#This Row],[CHDP23]]</f>
        <v>2087</v>
      </c>
      <c r="NX13">
        <f>Sug0.5[[#This Row],[CHDP24]]</f>
        <v>2119</v>
      </c>
      <c r="NY13">
        <f>Sug0.5[[#This Row],[CHDP25]]</f>
        <v>2129</v>
      </c>
      <c r="NZ13">
        <f>Sug0.5[[#This Row],[CHDP26]]</f>
        <v>2160</v>
      </c>
      <c r="OA13">
        <f>Sug0.5[[#This Row],[CHDP27]]</f>
        <v>2185</v>
      </c>
      <c r="OB13">
        <f>Reg[[#This Row],[T2DP2]]</f>
        <v>2170</v>
      </c>
      <c r="OC13">
        <f>Reg[[#This Row],[T2DP3]]</f>
        <v>2266</v>
      </c>
      <c r="OD13">
        <f>Reg[[#This Row],[T2DP4]]</f>
        <v>2419</v>
      </c>
      <c r="OE13">
        <f>Reg[[#This Row],[T2DP5]]</f>
        <v>2524</v>
      </c>
      <c r="OF13">
        <f>Reg[[#This Row],[T2DP6]]</f>
        <v>2637</v>
      </c>
      <c r="OG13">
        <f>Reg[[#This Row],[T2DP7]]</f>
        <v>2735</v>
      </c>
      <c r="OH13">
        <f>Reg[[#This Row],[T2DP8]]</f>
        <v>2820</v>
      </c>
      <c r="OI13">
        <f>Reg[[#This Row],[T2DP9]]</f>
        <v>2936</v>
      </c>
      <c r="OJ13">
        <f>Reg[[#This Row],[T2DP10]]</f>
        <v>3060</v>
      </c>
      <c r="OK13">
        <f>Reg[[#This Row],[T2DP11]]</f>
        <v>3171</v>
      </c>
      <c r="OL13">
        <f>Reg[[#This Row],[T2DP12]]</f>
        <v>3281</v>
      </c>
      <c r="OM13">
        <f>Reg[[#This Row],[T2DP13]]</f>
        <v>3391</v>
      </c>
      <c r="ON13">
        <f>Reg[[#This Row],[T2DP14]]</f>
        <v>3438</v>
      </c>
      <c r="OO13">
        <f>Reg[[#This Row],[T2DP15]]</f>
        <v>3497</v>
      </c>
      <c r="OP13">
        <f>Reg[[#This Row],[T2DP16]]</f>
        <v>3574</v>
      </c>
      <c r="OQ13">
        <f>Reg[[#This Row],[T2DP17]]</f>
        <v>3636</v>
      </c>
      <c r="OR13">
        <f>Reg[[#This Row],[T2DP18]]</f>
        <v>3718</v>
      </c>
      <c r="OS13">
        <f>Reg[[#This Row],[T2DP19]]</f>
        <v>3767</v>
      </c>
      <c r="OT13">
        <f>Reg[[#This Row],[T2DP20]]</f>
        <v>3792</v>
      </c>
      <c r="OU13">
        <f>Reg[[#This Row],[T2DP21]]</f>
        <v>3848</v>
      </c>
      <c r="OV13">
        <f>Reg[[#This Row],[T2DP22]]</f>
        <v>3908</v>
      </c>
      <c r="OW13">
        <f>Reg[[#This Row],[T2DP23]]</f>
        <v>3957</v>
      </c>
      <c r="OX13">
        <f>Reg[[#This Row],[T2DP24]]</f>
        <v>4034</v>
      </c>
      <c r="OY13">
        <f>Reg[[#This Row],[T2DP25]]</f>
        <v>4063</v>
      </c>
      <c r="OZ13">
        <f>Reg[[#This Row],[T2DP26]]</f>
        <v>4126</v>
      </c>
      <c r="PA13">
        <f>Reg[[#This Row],[T2DP27]]</f>
        <v>4148</v>
      </c>
      <c r="PB13">
        <f>Sug0.2[[#This Row],[T2DP2]]</f>
        <v>2170</v>
      </c>
      <c r="PC13">
        <f>Sug0.2[[#This Row],[T2DP3]]</f>
        <v>2266</v>
      </c>
      <c r="PD13">
        <f>Sug0.2[[#This Row],[T2DP4]]</f>
        <v>2419</v>
      </c>
      <c r="PE13">
        <f>Sug0.2[[#This Row],[T2DP5]]</f>
        <v>2524</v>
      </c>
      <c r="PF13">
        <f>Sug0.2[[#This Row],[T2DP6]]</f>
        <v>2635</v>
      </c>
      <c r="PG13">
        <f>Sug0.2[[#This Row],[T2DP7]]</f>
        <v>2731</v>
      </c>
      <c r="PH13">
        <f>Sug0.2[[#This Row],[T2DP8]]</f>
        <v>2811</v>
      </c>
      <c r="PI13">
        <f>Sug0.2[[#This Row],[T2DP9]]</f>
        <v>2923</v>
      </c>
      <c r="PJ13">
        <f>Sug0.2[[#This Row],[T2DP10]]</f>
        <v>3041</v>
      </c>
      <c r="PK13">
        <f>Sug0.2[[#This Row],[T2DP11]]</f>
        <v>3148</v>
      </c>
      <c r="PL13">
        <f>Sug0.2[[#This Row],[T2DP12]]</f>
        <v>3252</v>
      </c>
      <c r="PM13">
        <f>Sug0.2[[#This Row],[T2DP13]]</f>
        <v>3361</v>
      </c>
      <c r="PN13">
        <f>Sug0.2[[#This Row],[T2DP14]]</f>
        <v>3407</v>
      </c>
      <c r="PO13">
        <f>Sug0.2[[#This Row],[T2DP15]]</f>
        <v>3462</v>
      </c>
      <c r="PP13">
        <f>Sug0.2[[#This Row],[T2DP16]]</f>
        <v>3535</v>
      </c>
      <c r="PQ13">
        <f>Sug0.2[[#This Row],[T2DP17]]</f>
        <v>3592</v>
      </c>
      <c r="PR13">
        <f>Sug0.2[[#This Row],[T2DP18]]</f>
        <v>3670</v>
      </c>
      <c r="PS13">
        <f>Sug0.2[[#This Row],[T2DP19]]</f>
        <v>3714</v>
      </c>
      <c r="PT13">
        <f>Sug0.2[[#This Row],[T2DP20]]</f>
        <v>3740</v>
      </c>
      <c r="PU13">
        <f>Sug0.2[[#This Row],[T2DP21]]</f>
        <v>3789</v>
      </c>
      <c r="PV13">
        <f>Sug0.2[[#This Row],[T2DP22]]</f>
        <v>3842</v>
      </c>
      <c r="PW13">
        <f>Sug0.2[[#This Row],[T2DP23]]</f>
        <v>3891</v>
      </c>
      <c r="PX13">
        <f>Sug0.2[[#This Row],[T2DP24]]</f>
        <v>3960</v>
      </c>
      <c r="PY13">
        <f>Sug0.2[[#This Row],[T2DP25]]</f>
        <v>3986</v>
      </c>
      <c r="PZ13">
        <f>Sug0.2[[#This Row],[T2DP26]]</f>
        <v>4039</v>
      </c>
      <c r="QA13">
        <f>Sug0.2[[#This Row],[T2DP27]]</f>
        <v>4068</v>
      </c>
      <c r="QB13">
        <f>Sug0.5[[#This Row],[T2DP2]]</f>
        <v>2170</v>
      </c>
      <c r="QC13">
        <f>Sug0.5[[#This Row],[T2DP3]]</f>
        <v>2266</v>
      </c>
      <c r="QD13">
        <f>Sug0.5[[#This Row],[T2DP4]]</f>
        <v>2418</v>
      </c>
      <c r="QE13">
        <f>Sug0.5[[#This Row],[T2DP5]]</f>
        <v>2522</v>
      </c>
      <c r="QF13">
        <f>Sug0.5[[#This Row],[T2DP6]]</f>
        <v>2633</v>
      </c>
      <c r="QG13">
        <f>Sug0.5[[#This Row],[T2DP7]]</f>
        <v>2724</v>
      </c>
      <c r="QH13">
        <f>Sug0.5[[#This Row],[T2DP8]]</f>
        <v>2799</v>
      </c>
      <c r="QI13">
        <f>Sug0.5[[#This Row],[T2DP9]]</f>
        <v>2905</v>
      </c>
      <c r="QJ13">
        <f>Sug0.5[[#This Row],[T2DP10]]</f>
        <v>3013</v>
      </c>
      <c r="QK13">
        <f>Sug0.5[[#This Row],[T2DP11]]</f>
        <v>3111</v>
      </c>
      <c r="QL13">
        <f>Sug0.5[[#This Row],[T2DP12]]</f>
        <v>3204</v>
      </c>
      <c r="QM13">
        <f>Sug0.5[[#This Row],[T2DP13]]</f>
        <v>3303</v>
      </c>
      <c r="QN13">
        <f>Sug0.5[[#This Row],[T2DP14]]</f>
        <v>3340</v>
      </c>
      <c r="QO13">
        <f>Sug0.5[[#This Row],[T2DP15]]</f>
        <v>3394</v>
      </c>
      <c r="QP13">
        <f>Sug0.5[[#This Row],[T2DP16]]</f>
        <v>3464</v>
      </c>
      <c r="QQ13">
        <f>Sug0.5[[#This Row],[T2DP17]]</f>
        <v>3508</v>
      </c>
      <c r="QR13">
        <f>Sug0.5[[#This Row],[T2DP18]]</f>
        <v>3575</v>
      </c>
      <c r="QS13">
        <f>Sug0.5[[#This Row],[T2DP19]]</f>
        <v>3617</v>
      </c>
      <c r="QT13">
        <f>Sug0.5[[#This Row],[T2DP20]]</f>
        <v>3640</v>
      </c>
      <c r="QU13">
        <f>Sug0.5[[#This Row],[T2DP21]]</f>
        <v>3681</v>
      </c>
      <c r="QV13">
        <f>Sug0.5[[#This Row],[T2DP22]]</f>
        <v>3720</v>
      </c>
      <c r="QW13">
        <f>Sug0.5[[#This Row],[T2DP23]]</f>
        <v>3766</v>
      </c>
      <c r="QX13">
        <f>Sug0.5[[#This Row],[T2DP24]]</f>
        <v>3826</v>
      </c>
      <c r="QY13">
        <f>Sug0.5[[#This Row],[T2DP25]]</f>
        <v>3858</v>
      </c>
      <c r="QZ13">
        <f>Sug0.5[[#This Row],[T2DP26]]</f>
        <v>3911</v>
      </c>
      <c r="RA13">
        <f>Sug0.5[[#This Row],[T2DP27]]</f>
        <v>3927</v>
      </c>
      <c r="RB13">
        <f>Reg[[#This Row],[OVEP2]]</f>
        <v>7537</v>
      </c>
      <c r="RC13">
        <f>Reg[[#This Row],[OVEP3]]</f>
        <v>7701</v>
      </c>
      <c r="RD13">
        <f>Reg[[#This Row],[OVEP4]]</f>
        <v>7840</v>
      </c>
      <c r="RE13">
        <f>Reg[[#This Row],[OVEP5]]</f>
        <v>7857</v>
      </c>
      <c r="RF13">
        <f>Reg[[#This Row],[OVEP6]]</f>
        <v>7949</v>
      </c>
      <c r="RG13">
        <f>Reg[[#This Row],[OVEP7]]</f>
        <v>7955</v>
      </c>
      <c r="RH13">
        <f>Reg[[#This Row],[OVEP8]]</f>
        <v>8044</v>
      </c>
      <c r="RI13">
        <f>Reg[[#This Row],[OVEP9]]</f>
        <v>8153</v>
      </c>
      <c r="RJ13">
        <f>Reg[[#This Row],[OVEP10]]</f>
        <v>8099</v>
      </c>
      <c r="RK13">
        <f>Reg[[#This Row],[OVEP11]]</f>
        <v>8165</v>
      </c>
      <c r="RL13">
        <f>Reg[[#This Row],[OVEP12]]</f>
        <v>8153</v>
      </c>
      <c r="RM13">
        <f>Reg[[#This Row],[OVEP13]]</f>
        <v>8177</v>
      </c>
      <c r="RN13">
        <f>Reg[[#This Row],[OVEP14]]</f>
        <v>8184</v>
      </c>
      <c r="RO13">
        <f>Reg[[#This Row],[OVEP15]]</f>
        <v>8152</v>
      </c>
      <c r="RP13">
        <f>Reg[[#This Row],[OVEP16]]</f>
        <v>8224</v>
      </c>
      <c r="RQ13">
        <f>Reg[[#This Row],[OVEP17]]</f>
        <v>8241</v>
      </c>
      <c r="RR13">
        <f>Reg[[#This Row],[OVEP18]]</f>
        <v>8317</v>
      </c>
      <c r="RS13">
        <f>Reg[[#This Row],[OVEP19]]</f>
        <v>8308</v>
      </c>
      <c r="RT13">
        <f>Reg[[#This Row],[OVEP20]]</f>
        <v>8274</v>
      </c>
      <c r="RU13">
        <f>Reg[[#This Row],[OVEP21]]</f>
        <v>8322</v>
      </c>
      <c r="RV13">
        <f>Reg[[#This Row],[OVEP22]]</f>
        <v>8430</v>
      </c>
      <c r="RW13">
        <f>Reg[[#This Row],[OVEP23]]</f>
        <v>8464</v>
      </c>
      <c r="RX13">
        <f>Reg[[#This Row],[OVEP24]]</f>
        <v>8377</v>
      </c>
      <c r="RY13">
        <f>Reg[[#This Row],[OVEP25]]</f>
        <v>8409</v>
      </c>
      <c r="RZ13">
        <f>Reg[[#This Row],[OVEP26]]</f>
        <v>8481</v>
      </c>
      <c r="SA13">
        <f>Reg[[#This Row],[OVEP27]]</f>
        <v>8510</v>
      </c>
      <c r="SB13">
        <f>Sug0.2[[#This Row],[OVEP2]]</f>
        <v>7537</v>
      </c>
      <c r="SC13">
        <f>Sug0.2[[#This Row],[OVEP3]]</f>
        <v>7666</v>
      </c>
      <c r="SD13">
        <f>Sug0.2[[#This Row],[OVEP4]]</f>
        <v>7791</v>
      </c>
      <c r="SE13">
        <f>Sug0.2[[#This Row],[OVEP5]]</f>
        <v>7803</v>
      </c>
      <c r="SF13">
        <f>Sug0.2[[#This Row],[OVEP6]]</f>
        <v>7902</v>
      </c>
      <c r="SG13">
        <f>Sug0.2[[#This Row],[OVEP7]]</f>
        <v>7913</v>
      </c>
      <c r="SH13">
        <f>Sug0.2[[#This Row],[OVEP8]]</f>
        <v>7979</v>
      </c>
      <c r="SI13">
        <f>Sug0.2[[#This Row],[OVEP9]]</f>
        <v>8067</v>
      </c>
      <c r="SJ13">
        <f>Sug0.2[[#This Row],[OVEP10]]</f>
        <v>8004</v>
      </c>
      <c r="SK13">
        <f>Sug0.2[[#This Row],[OVEP11]]</f>
        <v>8064</v>
      </c>
      <c r="SL13">
        <f>Sug0.2[[#This Row],[OVEP12]]</f>
        <v>8075</v>
      </c>
      <c r="SM13">
        <f>Sug0.2[[#This Row],[OVEP13]]</f>
        <v>8094</v>
      </c>
      <c r="SN13">
        <f>Sug0.2[[#This Row],[OVEP14]]</f>
        <v>8091</v>
      </c>
      <c r="SO13">
        <f>Sug0.2[[#This Row],[OVEP15]]</f>
        <v>8065</v>
      </c>
      <c r="SP13">
        <f>Sug0.2[[#This Row],[OVEP16]]</f>
        <v>8113</v>
      </c>
      <c r="SQ13">
        <f>Sug0.2[[#This Row],[OVEP17]]</f>
        <v>8162</v>
      </c>
      <c r="SR13">
        <f>Sug0.2[[#This Row],[OVEP18]]</f>
        <v>8251</v>
      </c>
      <c r="SS13">
        <f>Sug0.2[[#This Row],[OVEP19]]</f>
        <v>8242</v>
      </c>
      <c r="ST13">
        <f>Sug0.2[[#This Row],[OVEP20]]</f>
        <v>8196</v>
      </c>
      <c r="SU13">
        <f>Sug0.2[[#This Row],[OVEP21]]</f>
        <v>8256</v>
      </c>
      <c r="SV13">
        <f>Sug0.2[[#This Row],[OVEP22]]</f>
        <v>8331</v>
      </c>
      <c r="SW13">
        <f>Sug0.2[[#This Row],[OVEP23]]</f>
        <v>8395</v>
      </c>
      <c r="SX13">
        <f>Sug0.2[[#This Row],[OVEP24]]</f>
        <v>8322</v>
      </c>
      <c r="SY13">
        <f>Sug0.2[[#This Row],[OVEP25]]</f>
        <v>8352</v>
      </c>
      <c r="SZ13">
        <f>Sug0.2[[#This Row],[OVEP26]]</f>
        <v>8424</v>
      </c>
      <c r="TA13">
        <f>Sug0.2[[#This Row],[OVEP27]]</f>
        <v>8493</v>
      </c>
      <c r="TB13">
        <f>Sug0.5[[#This Row],[OVEP2]]</f>
        <v>7537</v>
      </c>
      <c r="TC13">
        <f>Sug0.5[[#This Row],[OVEP3]]</f>
        <v>7643</v>
      </c>
      <c r="TD13">
        <f>Sug0.5[[#This Row],[OVEP4]]</f>
        <v>7731</v>
      </c>
      <c r="TE13">
        <f>Sug0.5[[#This Row],[OVEP5]]</f>
        <v>7708</v>
      </c>
      <c r="TF13">
        <f>Sug0.5[[#This Row],[OVEP6]]</f>
        <v>7741</v>
      </c>
      <c r="TG13">
        <f>Sug0.5[[#This Row],[OVEP7]]</f>
        <v>7787</v>
      </c>
      <c r="TH13">
        <f>Sug0.5[[#This Row],[OVEP8]]</f>
        <v>7866</v>
      </c>
      <c r="TI13">
        <f>Sug0.5[[#This Row],[OVEP9]]</f>
        <v>7939</v>
      </c>
      <c r="TJ13">
        <f>Sug0.5[[#This Row],[OVEP10]]</f>
        <v>7890</v>
      </c>
      <c r="TK13">
        <f>Sug0.5[[#This Row],[OVEP11]]</f>
        <v>7937</v>
      </c>
      <c r="TL13">
        <f>Sug0.5[[#This Row],[OVEP12]]</f>
        <v>7945</v>
      </c>
      <c r="TM13">
        <f>Sug0.5[[#This Row],[OVEP13]]</f>
        <v>7988</v>
      </c>
      <c r="TN13">
        <f>Sug0.5[[#This Row],[OVEP14]]</f>
        <v>8002</v>
      </c>
      <c r="TO13">
        <f>Sug0.5[[#This Row],[OVEP15]]</f>
        <v>7991</v>
      </c>
      <c r="TP13">
        <f>Sug0.5[[#This Row],[OVEP16]]</f>
        <v>8018</v>
      </c>
      <c r="TQ13">
        <f>Sug0.5[[#This Row],[OVEP17]]</f>
        <v>8124</v>
      </c>
      <c r="TR13">
        <f>Sug0.5[[#This Row],[OVEP18]]</f>
        <v>8210</v>
      </c>
      <c r="TS13">
        <f>Sug0.5[[#This Row],[OVEP19]]</f>
        <v>8207</v>
      </c>
      <c r="TT13">
        <f>Sug0.5[[#This Row],[OVEP20]]</f>
        <v>8142</v>
      </c>
      <c r="TU13">
        <f>Sug0.5[[#This Row],[OVEP21]]</f>
        <v>8189</v>
      </c>
      <c r="TV13">
        <f>Sug0.5[[#This Row],[OVEP22]]</f>
        <v>8273</v>
      </c>
      <c r="TW13">
        <f>Sug0.5[[#This Row],[OVEP23]]</f>
        <v>8390</v>
      </c>
      <c r="TX13">
        <f>Sug0.5[[#This Row],[OVEP24]]</f>
        <v>8310</v>
      </c>
      <c r="TY13">
        <f>Sug0.5[[#This Row],[OVEP25]]</f>
        <v>8339</v>
      </c>
      <c r="TZ13">
        <f>Sug0.5[[#This Row],[OVEP26]]</f>
        <v>8392</v>
      </c>
      <c r="UA13">
        <f>Sug0.5[[#This Row],[OVEP27]]</f>
        <v>8436</v>
      </c>
      <c r="UB13">
        <f>Reg[[#This Row],[OBEP2]]</f>
        <v>8421</v>
      </c>
      <c r="UC13">
        <f>Reg[[#This Row],[OBEP3]]</f>
        <v>8358</v>
      </c>
      <c r="UD13">
        <f>Reg[[#This Row],[OBEP4]]</f>
        <v>8318</v>
      </c>
      <c r="UE13">
        <f>Reg[[#This Row],[OBEP5]]</f>
        <v>8342</v>
      </c>
      <c r="UF13">
        <f>Reg[[#This Row],[OBEP6]]</f>
        <v>8360</v>
      </c>
      <c r="UG13">
        <f>Reg[[#This Row],[OBEP7]]</f>
        <v>8358</v>
      </c>
      <c r="UH13">
        <f>Reg[[#This Row],[OBEP8]]</f>
        <v>8323</v>
      </c>
      <c r="UI13">
        <f>Reg[[#This Row],[OBEP9]]</f>
        <v>8296</v>
      </c>
      <c r="UJ13">
        <f>Reg[[#This Row],[OBEP10]]</f>
        <v>8383</v>
      </c>
      <c r="UK13">
        <f>Reg[[#This Row],[OBEP11]]</f>
        <v>8338</v>
      </c>
      <c r="UL13">
        <f>Reg[[#This Row],[OBEP12]]</f>
        <v>8413</v>
      </c>
      <c r="UM13">
        <f>Reg[[#This Row],[OBEP13]]</f>
        <v>8431</v>
      </c>
      <c r="UN13">
        <f>Reg[[#This Row],[OBEP14]]</f>
        <v>8420</v>
      </c>
      <c r="UO13">
        <f>Reg[[#This Row],[OBEP15]]</f>
        <v>8503</v>
      </c>
      <c r="UP13">
        <f>Reg[[#This Row],[OBEP16]]</f>
        <v>8485</v>
      </c>
      <c r="UQ13">
        <f>Reg[[#This Row],[OBEP17]]</f>
        <v>8542</v>
      </c>
      <c r="UR13">
        <f>Reg[[#This Row],[OBEP18]]</f>
        <v>8577</v>
      </c>
      <c r="US13">
        <f>Reg[[#This Row],[OBEP19]]</f>
        <v>8615</v>
      </c>
      <c r="UT13">
        <f>Reg[[#This Row],[OBEP20]]</f>
        <v>8637</v>
      </c>
      <c r="UU13">
        <f>Reg[[#This Row],[OBEP21]]</f>
        <v>8656</v>
      </c>
      <c r="UV13">
        <f>Reg[[#This Row],[OBEP22]]</f>
        <v>8664</v>
      </c>
      <c r="UW13">
        <f>Reg[[#This Row],[OBEP23]]</f>
        <v>8676</v>
      </c>
      <c r="UX13">
        <f>Reg[[#This Row],[OBEP24]]</f>
        <v>8756</v>
      </c>
      <c r="UY13">
        <f>Reg[[#This Row],[OBEP25]]</f>
        <v>8750</v>
      </c>
      <c r="UZ13">
        <f>Reg[[#This Row],[OBEP26]]</f>
        <v>8721</v>
      </c>
      <c r="VA13">
        <f>Reg[[#This Row],[OBEP27]]</f>
        <v>8723</v>
      </c>
      <c r="VB13">
        <f>Sug0.2[[#This Row],[OBEP2]]</f>
        <v>8421</v>
      </c>
      <c r="VC13">
        <f>Sug0.2[[#This Row],[OBEP3]]</f>
        <v>8326</v>
      </c>
      <c r="VD13">
        <f>Sug0.2[[#This Row],[OBEP4]]</f>
        <v>8245</v>
      </c>
      <c r="VE13">
        <f>Sug0.2[[#This Row],[OBEP5]]</f>
        <v>8225</v>
      </c>
      <c r="VF13">
        <f>Sug0.2[[#This Row],[OBEP6]]</f>
        <v>8205</v>
      </c>
      <c r="VG13">
        <f>Sug0.2[[#This Row],[OBEP7]]</f>
        <v>8165</v>
      </c>
      <c r="VH13">
        <f>Sug0.2[[#This Row],[OBEP8]]</f>
        <v>8118</v>
      </c>
      <c r="VI13">
        <f>Sug0.2[[#This Row],[OBEP9]]</f>
        <v>8070</v>
      </c>
      <c r="VJ13">
        <f>Sug0.2[[#This Row],[OBEP10]]</f>
        <v>8132</v>
      </c>
      <c r="VK13">
        <f>Sug0.2[[#This Row],[OBEP11]]</f>
        <v>8070</v>
      </c>
      <c r="VL13">
        <f>Sug0.2[[#This Row],[OBEP12]]</f>
        <v>8114</v>
      </c>
      <c r="VM13">
        <f>Sug0.2[[#This Row],[OBEP13]]</f>
        <v>8124</v>
      </c>
      <c r="VN13">
        <f>Sug0.2[[#This Row],[OBEP14]]</f>
        <v>8102</v>
      </c>
      <c r="VO13">
        <f>Sug0.2[[#This Row],[OBEP15]]</f>
        <v>8158</v>
      </c>
      <c r="VP13">
        <f>Sug0.2[[#This Row],[OBEP16]]</f>
        <v>8138</v>
      </c>
      <c r="VQ13">
        <f>Sug0.2[[#This Row],[OBEP17]]</f>
        <v>8164</v>
      </c>
      <c r="VR13">
        <f>Sug0.2[[#This Row],[OBEP18]]</f>
        <v>8186</v>
      </c>
      <c r="VS13">
        <f>Sug0.2[[#This Row],[OBEP19]]</f>
        <v>8218</v>
      </c>
      <c r="VT13">
        <f>Sug0.2[[#This Row],[OBEP20]]</f>
        <v>8234</v>
      </c>
      <c r="VU13">
        <f>Sug0.2[[#This Row],[OBEP21]]</f>
        <v>8239</v>
      </c>
      <c r="VV13">
        <f>Sug0.2[[#This Row],[OBEP22]]</f>
        <v>8255</v>
      </c>
      <c r="VW13">
        <f>Sug0.2[[#This Row],[OBEP23]]</f>
        <v>8251</v>
      </c>
      <c r="VX13">
        <f>Sug0.2[[#This Row],[OBEP24]]</f>
        <v>8315</v>
      </c>
      <c r="VY13">
        <f>Sug0.2[[#This Row],[OBEP25]]</f>
        <v>8322</v>
      </c>
      <c r="VZ13">
        <f>Sug0.2[[#This Row],[OBEP26]]</f>
        <v>8281</v>
      </c>
      <c r="WA13">
        <f>Sug0.2[[#This Row],[OBEP27]]</f>
        <v>8274</v>
      </c>
      <c r="WB13">
        <f>Sug0.5[[#This Row],[OBEP2]]</f>
        <v>8421</v>
      </c>
      <c r="WC13">
        <f>Sug0.5[[#This Row],[OBEP3]]</f>
        <v>8241</v>
      </c>
      <c r="WD13">
        <f>Sug0.5[[#This Row],[OBEP4]]</f>
        <v>8077</v>
      </c>
      <c r="WE13">
        <f>Sug0.5[[#This Row],[OBEP5]]</f>
        <v>8007</v>
      </c>
      <c r="WF13">
        <f>Sug0.5[[#This Row],[OBEP6]]</f>
        <v>7940</v>
      </c>
      <c r="WG13">
        <f>Sug0.5[[#This Row],[OBEP7]]</f>
        <v>7824</v>
      </c>
      <c r="WH13">
        <f>Sug0.5[[#This Row],[OBEP8]]</f>
        <v>7706</v>
      </c>
      <c r="WI13">
        <f>Sug0.5[[#This Row],[OBEP9]]</f>
        <v>7609</v>
      </c>
      <c r="WJ13">
        <f>Sug0.5[[#This Row],[OBEP10]]</f>
        <v>7616</v>
      </c>
      <c r="WK13">
        <f>Sug0.5[[#This Row],[OBEP11]]</f>
        <v>7505</v>
      </c>
      <c r="WL13">
        <f>Sug0.5[[#This Row],[OBEP12]]</f>
        <v>7506</v>
      </c>
      <c r="WM13">
        <f>Sug0.5[[#This Row],[OBEP13]]</f>
        <v>7448</v>
      </c>
      <c r="WN13">
        <f>Sug0.5[[#This Row],[OBEP14]]</f>
        <v>7398</v>
      </c>
      <c r="WO13">
        <f>Sug0.5[[#This Row],[OBEP15]]</f>
        <v>7420</v>
      </c>
      <c r="WP13">
        <f>Sug0.5[[#This Row],[OBEP16]]</f>
        <v>7372</v>
      </c>
      <c r="WQ13">
        <f>Sug0.5[[#This Row],[OBEP17]]</f>
        <v>7327</v>
      </c>
      <c r="WR13">
        <f>Sug0.5[[#This Row],[OBEP18]]</f>
        <v>7323</v>
      </c>
      <c r="WS13">
        <f>Sug0.5[[#This Row],[OBEP19]]</f>
        <v>7328</v>
      </c>
      <c r="WT13">
        <f>Sug0.5[[#This Row],[OBEP20]]</f>
        <v>7352</v>
      </c>
      <c r="WU13">
        <f>Sug0.5[[#This Row],[OBEP21]]</f>
        <v>7335</v>
      </c>
      <c r="WV13">
        <f>Sug0.5[[#This Row],[OBEP22]]</f>
        <v>7318</v>
      </c>
      <c r="WW13">
        <f>Sug0.5[[#This Row],[OBEP23]]</f>
        <v>7277</v>
      </c>
      <c r="WX13">
        <f>Sug0.5[[#This Row],[OBEP24]]</f>
        <v>7341</v>
      </c>
      <c r="WY13">
        <f>Sug0.5[[#This Row],[OBEP25]]</f>
        <v>7329</v>
      </c>
      <c r="WZ13">
        <f>Sug0.5[[#This Row],[OBEP26]]</f>
        <v>7276</v>
      </c>
      <c r="XA13">
        <f>Sug0.5[[#This Row],[OBEP27]]</f>
        <v>7289</v>
      </c>
    </row>
    <row r="14" spans="1:625" x14ac:dyDescent="0.25">
      <c r="A14">
        <v>10</v>
      </c>
      <c r="B14" s="10">
        <f>Reg[[#This Row],[STEP2]]</f>
        <v>6235</v>
      </c>
      <c r="C14" s="10">
        <f>Reg[[#This Row],[STEP3]]</f>
        <v>6408</v>
      </c>
      <c r="D14" s="10">
        <f>Reg[[#This Row],[STEP4]]</f>
        <v>6616</v>
      </c>
      <c r="E14" s="10">
        <f>Reg[[#This Row],[STEP5]]</f>
        <v>6813</v>
      </c>
      <c r="F14" s="10">
        <f>Reg[[#This Row],[STEP6]]</f>
        <v>6987</v>
      </c>
      <c r="G14" s="10">
        <f>Reg[[#This Row],[STEP7]]</f>
        <v>7131</v>
      </c>
      <c r="H14" s="10">
        <f>Reg[[#This Row],[STEP8]]</f>
        <v>7302</v>
      </c>
      <c r="I14" s="10">
        <f>Reg[[#This Row],[STEP9]]</f>
        <v>7415</v>
      </c>
      <c r="J14" s="10">
        <f>Reg[[#This Row],[STEP10]]</f>
        <v>7503</v>
      </c>
      <c r="K14" s="10">
        <f>Reg[[#This Row],[STEP11]]</f>
        <v>7586</v>
      </c>
      <c r="L14" s="10">
        <f>Reg[[#This Row],[STEP12]]</f>
        <v>7658</v>
      </c>
      <c r="M14" s="10">
        <f>Reg[[#This Row],[STEP13]]</f>
        <v>7714</v>
      </c>
      <c r="N14" s="10">
        <f>Reg[[#This Row],[STEP14]]</f>
        <v>7826</v>
      </c>
      <c r="O14" s="10">
        <f>Reg[[#This Row],[STEP15]]</f>
        <v>7903</v>
      </c>
      <c r="P14" s="10">
        <f>Reg[[#This Row],[STEP16]]</f>
        <v>7979</v>
      </c>
      <c r="Q14" s="10">
        <f>Reg[[#This Row],[STEP17]]</f>
        <v>8021</v>
      </c>
      <c r="R14" s="10">
        <f>Reg[[#This Row],[STEP18]]</f>
        <v>8055</v>
      </c>
      <c r="S14" s="10">
        <f>Reg[[#This Row],[STEP19]]</f>
        <v>8123</v>
      </c>
      <c r="T14" s="10">
        <f>Reg[[#This Row],[STEP20]]</f>
        <v>8188</v>
      </c>
      <c r="U14" s="10">
        <f>Reg[[#This Row],[STEP21]]</f>
        <v>8197</v>
      </c>
      <c r="V14" s="10">
        <f>Reg[[#This Row],[STEP22]]</f>
        <v>8265</v>
      </c>
      <c r="W14" s="10">
        <f>Reg[[#This Row],[STEP23]]</f>
        <v>8297</v>
      </c>
      <c r="X14" s="10">
        <f>Reg[[#This Row],[STEP24]]</f>
        <v>8301</v>
      </c>
      <c r="Y14" s="10">
        <f>Reg[[#This Row],[STEP25]]</f>
        <v>8300</v>
      </c>
      <c r="Z14" s="10">
        <f>Reg[[#This Row],[STEP26]]</f>
        <v>8276</v>
      </c>
      <c r="AA14" s="10">
        <f>Reg[[#This Row],[STEP27]]</f>
        <v>8311</v>
      </c>
      <c r="AB14" s="10">
        <f>Sug0.2[[#This Row],[STEP2]]</f>
        <v>6235</v>
      </c>
      <c r="AC14" s="10">
        <f>Sug0.2[[#This Row],[STEP3]]</f>
        <v>6393</v>
      </c>
      <c r="AD14" s="10">
        <f>Sug0.2[[#This Row],[STEP4]]</f>
        <v>6595</v>
      </c>
      <c r="AE14" s="10">
        <f>Sug0.2[[#This Row],[STEP5]]</f>
        <v>6777</v>
      </c>
      <c r="AF14" s="10">
        <f>Sug0.2[[#This Row],[STEP6]]</f>
        <v>6934</v>
      </c>
      <c r="AG14" s="10">
        <f>Sug0.2[[#This Row],[STEP7]]</f>
        <v>7070</v>
      </c>
      <c r="AH14" s="10">
        <f>Sug0.2[[#This Row],[STEP8]]</f>
        <v>7228</v>
      </c>
      <c r="AI14" s="10">
        <f>Sug0.2[[#This Row],[STEP9]]</f>
        <v>7317</v>
      </c>
      <c r="AJ14" s="10">
        <f>Sug0.2[[#This Row],[STEP10]]</f>
        <v>7395</v>
      </c>
      <c r="AK14" s="10">
        <f>Sug0.2[[#This Row],[STEP11]]</f>
        <v>7472</v>
      </c>
      <c r="AL14" s="10">
        <f>Sug0.2[[#This Row],[STEP12]]</f>
        <v>7541</v>
      </c>
      <c r="AM14" s="10">
        <f>Sug0.2[[#This Row],[STEP13]]</f>
        <v>7593</v>
      </c>
      <c r="AN14" s="10">
        <f>Sug0.2[[#This Row],[STEP14]]</f>
        <v>7694</v>
      </c>
      <c r="AO14" s="10">
        <f>Sug0.2[[#This Row],[STEP15]]</f>
        <v>7781</v>
      </c>
      <c r="AP14" s="10">
        <f>Sug0.2[[#This Row],[STEP16]]</f>
        <v>7858</v>
      </c>
      <c r="AQ14" s="10">
        <f>Sug0.2[[#This Row],[STEP17]]</f>
        <v>7899</v>
      </c>
      <c r="AR14" s="10">
        <f>Sug0.2[[#This Row],[STEP18]]</f>
        <v>7938</v>
      </c>
      <c r="AS14" s="10">
        <f>Sug0.2[[#This Row],[STEP19]]</f>
        <v>7998</v>
      </c>
      <c r="AT14" s="10">
        <f>Sug0.2[[#This Row],[STEP20]]</f>
        <v>8062</v>
      </c>
      <c r="AU14" s="10">
        <f>Sug0.2[[#This Row],[STEP21]]</f>
        <v>8062</v>
      </c>
      <c r="AV14" s="10">
        <f>Sug0.2[[#This Row],[STEP22]]</f>
        <v>8140</v>
      </c>
      <c r="AW14" s="10">
        <f>Sug0.2[[#This Row],[STEP23]]</f>
        <v>8171</v>
      </c>
      <c r="AX14" s="10">
        <f>Sug0.2[[#This Row],[STEP24]]</f>
        <v>8164</v>
      </c>
      <c r="AY14" s="10">
        <f>Sug0.2[[#This Row],[STEP25]]</f>
        <v>8174</v>
      </c>
      <c r="AZ14" s="10">
        <f>Sug0.2[[#This Row],[STEP26]]</f>
        <v>8159</v>
      </c>
      <c r="BA14" s="10">
        <f>Sug0.2[[#This Row],[STEP27]]</f>
        <v>8199</v>
      </c>
      <c r="BB14" s="10">
        <f>Sug0.5[[#This Row],[STEP2]]</f>
        <v>6235</v>
      </c>
      <c r="BC14" s="10">
        <f>Sug0.5[[#This Row],[STEP3]]</f>
        <v>6361</v>
      </c>
      <c r="BD14" s="10">
        <f>Sug0.5[[#This Row],[STEP4]]</f>
        <v>6533</v>
      </c>
      <c r="BE14" s="10">
        <f>Sug0.5[[#This Row],[STEP5]]</f>
        <v>6694</v>
      </c>
      <c r="BF14" s="10">
        <f>Sug0.5[[#This Row],[STEP6]]</f>
        <v>6828</v>
      </c>
      <c r="BG14" s="10">
        <f>Sug0.5[[#This Row],[STEP7]]</f>
        <v>6942</v>
      </c>
      <c r="BH14" s="10">
        <f>Sug0.5[[#This Row],[STEP8]]</f>
        <v>7082</v>
      </c>
      <c r="BI14" s="10">
        <f>Sug0.5[[#This Row],[STEP9]]</f>
        <v>7150</v>
      </c>
      <c r="BJ14" s="10">
        <f>Sug0.5[[#This Row],[STEP10]]</f>
        <v>7207</v>
      </c>
      <c r="BK14" s="10">
        <f>Sug0.5[[#This Row],[STEP11]]</f>
        <v>7284</v>
      </c>
      <c r="BL14" s="10">
        <f>Sug0.5[[#This Row],[STEP12]]</f>
        <v>7342</v>
      </c>
      <c r="BM14" s="10">
        <f>Sug0.5[[#This Row],[STEP13]]</f>
        <v>7376</v>
      </c>
      <c r="BN14" s="10">
        <f>Sug0.5[[#This Row],[STEP14]]</f>
        <v>7482</v>
      </c>
      <c r="BO14" s="10">
        <f>Sug0.5[[#This Row],[STEP15]]</f>
        <v>7549</v>
      </c>
      <c r="BP14" s="10">
        <f>Sug0.5[[#This Row],[STEP16]]</f>
        <v>7625</v>
      </c>
      <c r="BQ14" s="10">
        <f>Sug0.5[[#This Row],[STEP17]]</f>
        <v>7665</v>
      </c>
      <c r="BR14" s="10">
        <f>Sug0.5[[#This Row],[STEP18]]</f>
        <v>7702</v>
      </c>
      <c r="BS14" s="10">
        <f>Sug0.5[[#This Row],[STEP19]]</f>
        <v>7749</v>
      </c>
      <c r="BT14" s="10">
        <f>Sug0.5[[#This Row],[STEP20]]</f>
        <v>7811</v>
      </c>
      <c r="BU14" s="10">
        <f>Sug0.5[[#This Row],[STEP21]]</f>
        <v>7809</v>
      </c>
      <c r="BV14" s="10">
        <f>Sug0.5[[#This Row],[STEP22]]</f>
        <v>7872</v>
      </c>
      <c r="BW14" s="10">
        <f>Sug0.5[[#This Row],[STEP23]]</f>
        <v>7903</v>
      </c>
      <c r="BX14" s="10">
        <f>Sug0.5[[#This Row],[STEP24]]</f>
        <v>7891</v>
      </c>
      <c r="BY14" s="10">
        <f>Sug0.5[[#This Row],[STEP25]]</f>
        <v>7875</v>
      </c>
      <c r="BZ14" s="10">
        <f>Sug0.5[[#This Row],[STEP26]]</f>
        <v>7861</v>
      </c>
      <c r="CA14" s="10">
        <f>Sug0.5[[#This Row],[STEP27]]</f>
        <v>7904</v>
      </c>
      <c r="CB14" s="10">
        <f>Reg[[#This Row],[NASP2]]</f>
        <v>730</v>
      </c>
      <c r="CC14" s="10">
        <f>Reg[[#This Row],[NASP3]]</f>
        <v>833</v>
      </c>
      <c r="CD14" s="10">
        <f>Reg[[#This Row],[NASP4]]</f>
        <v>903</v>
      </c>
      <c r="CE14" s="10">
        <f>Reg[[#This Row],[NASP5]]</f>
        <v>986</v>
      </c>
      <c r="CF14" s="10">
        <f>Reg[[#This Row],[NASP6]]</f>
        <v>1091</v>
      </c>
      <c r="CG14" s="10">
        <f>Reg[[#This Row],[NASP7]]</f>
        <v>1188</v>
      </c>
      <c r="CH14" s="10">
        <f>Reg[[#This Row],[NASP8]]</f>
        <v>1280</v>
      </c>
      <c r="CI14" s="10">
        <f>Reg[[#This Row],[NASP9]]</f>
        <v>1362</v>
      </c>
      <c r="CJ14" s="10">
        <f>Reg[[#This Row],[NASP10]]</f>
        <v>1460</v>
      </c>
      <c r="CK14" s="10">
        <f>Reg[[#This Row],[NASP11]]</f>
        <v>1534</v>
      </c>
      <c r="CL14" s="10">
        <f>Reg[[#This Row],[NASP12]]</f>
        <v>1624</v>
      </c>
      <c r="CM14" s="10">
        <f>Reg[[#This Row],[NASP13]]</f>
        <v>1705</v>
      </c>
      <c r="CN14" s="10">
        <f>Reg[[#This Row],[NASP14]]</f>
        <v>1754</v>
      </c>
      <c r="CO14" s="10">
        <f>Reg[[#This Row],[NASP15]]</f>
        <v>1856</v>
      </c>
      <c r="CP14" s="10">
        <f>Reg[[#This Row],[NASP16]]</f>
        <v>1925</v>
      </c>
      <c r="CQ14" s="10">
        <f>Reg[[#This Row],[NASP17]]</f>
        <v>1985</v>
      </c>
      <c r="CR14" s="10">
        <f>Reg[[#This Row],[NASP18]]</f>
        <v>2058</v>
      </c>
      <c r="CS14" s="10">
        <f>Reg[[#This Row],[NASP19]]</f>
        <v>2108</v>
      </c>
      <c r="CT14" s="10">
        <f>Reg[[#This Row],[NASP20]]</f>
        <v>2164</v>
      </c>
      <c r="CU14" s="10">
        <f>Reg[[#This Row],[NASP21]]</f>
        <v>2219</v>
      </c>
      <c r="CV14" s="10">
        <f>Reg[[#This Row],[NASP22]]</f>
        <v>2259</v>
      </c>
      <c r="CW14" s="10">
        <f>Reg[[#This Row],[NASP23]]</f>
        <v>2286</v>
      </c>
      <c r="CX14" s="10">
        <f>Reg[[#This Row],[NASP24]]</f>
        <v>2334</v>
      </c>
      <c r="CY14" s="10">
        <f>Reg[[#This Row],[NASP25]]</f>
        <v>2390</v>
      </c>
      <c r="CZ14" s="10">
        <f>Reg[[#This Row],[NASP26]]</f>
        <v>2469</v>
      </c>
      <c r="DA14" s="10">
        <f>Reg[[#This Row],[NASP27]]</f>
        <v>2497</v>
      </c>
      <c r="DB14" s="10">
        <f>Sug0.2[[#This Row],[NASP2]]</f>
        <v>730</v>
      </c>
      <c r="DC14" s="10">
        <f>Sug0.2[[#This Row],[NASP3]]</f>
        <v>826</v>
      </c>
      <c r="DD14" s="10">
        <f>Sug0.2[[#This Row],[NASP4]]</f>
        <v>887</v>
      </c>
      <c r="DE14" s="10">
        <f>Sug0.2[[#This Row],[NASP5]]</f>
        <v>963</v>
      </c>
      <c r="DF14" s="10">
        <f>Sug0.2[[#This Row],[NASP6]]</f>
        <v>1062</v>
      </c>
      <c r="DG14" s="10">
        <f>Sug0.2[[#This Row],[NASP7]]</f>
        <v>1151</v>
      </c>
      <c r="DH14" s="10">
        <f>Sug0.2[[#This Row],[NASP8]]</f>
        <v>1241</v>
      </c>
      <c r="DI14" s="10">
        <f>Sug0.2[[#This Row],[NASP9]]</f>
        <v>1319</v>
      </c>
      <c r="DJ14" s="10">
        <f>Sug0.2[[#This Row],[NASP10]]</f>
        <v>1405</v>
      </c>
      <c r="DK14" s="10">
        <f>Sug0.2[[#This Row],[NASP11]]</f>
        <v>1469</v>
      </c>
      <c r="DL14" s="10">
        <f>Sug0.2[[#This Row],[NASP12]]</f>
        <v>1554</v>
      </c>
      <c r="DM14" s="10">
        <f>Sug0.2[[#This Row],[NASP13]]</f>
        <v>1630</v>
      </c>
      <c r="DN14" s="10">
        <f>Sug0.2[[#This Row],[NASP14]]</f>
        <v>1675</v>
      </c>
      <c r="DO14" s="10">
        <f>Sug0.2[[#This Row],[NASP15]]</f>
        <v>1764</v>
      </c>
      <c r="DP14" s="10">
        <f>Sug0.2[[#This Row],[NASP16]]</f>
        <v>1826</v>
      </c>
      <c r="DQ14" s="10">
        <f>Sug0.2[[#This Row],[NASP17]]</f>
        <v>1883</v>
      </c>
      <c r="DR14" s="10">
        <f>Sug0.2[[#This Row],[NASP18]]</f>
        <v>1951</v>
      </c>
      <c r="DS14" s="10">
        <f>Sug0.2[[#This Row],[NASP19]]</f>
        <v>2002</v>
      </c>
      <c r="DT14" s="10">
        <f>Sug0.2[[#This Row],[NASP20]]</f>
        <v>2053</v>
      </c>
      <c r="DU14" s="10">
        <f>Sug0.2[[#This Row],[NASP21]]</f>
        <v>2108</v>
      </c>
      <c r="DV14" s="10">
        <f>Sug0.2[[#This Row],[NASP22]]</f>
        <v>2141</v>
      </c>
      <c r="DW14" s="10">
        <f>Sug0.2[[#This Row],[NASP23]]</f>
        <v>2160</v>
      </c>
      <c r="DX14" s="10">
        <f>Sug0.2[[#This Row],[NASP24]]</f>
        <v>2206</v>
      </c>
      <c r="DY14" s="10">
        <f>Sug0.2[[#This Row],[NASP25]]</f>
        <v>2251</v>
      </c>
      <c r="DZ14" s="10">
        <f>Sug0.2[[#This Row],[NASP26]]</f>
        <v>2322</v>
      </c>
      <c r="EA14" s="10">
        <f>Sug0.2[[#This Row],[NASP27]]</f>
        <v>2346</v>
      </c>
      <c r="EB14">
        <f>Sug0.5[[#This Row],[NASP2]]</f>
        <v>730</v>
      </c>
      <c r="EC14">
        <f>Sug0.5[[#This Row],[NASP3]]</f>
        <v>804</v>
      </c>
      <c r="ED14">
        <f>Sug0.5[[#This Row],[NASP4]]</f>
        <v>859</v>
      </c>
      <c r="EE14">
        <f>Sug0.5[[#This Row],[NASP5]]</f>
        <v>923</v>
      </c>
      <c r="EF14">
        <f>Sug0.5[[#This Row],[NASP6]]</f>
        <v>1002</v>
      </c>
      <c r="EG14">
        <f>Sug0.5[[#This Row],[NASP7]]</f>
        <v>1074</v>
      </c>
      <c r="EH14">
        <f>Sug0.5[[#This Row],[NASP8]]</f>
        <v>1154</v>
      </c>
      <c r="EI14">
        <f>Sug0.5[[#This Row],[NASP9]]</f>
        <v>1220</v>
      </c>
      <c r="EJ14">
        <f>Sug0.5[[#This Row],[NASP10]]</f>
        <v>1300</v>
      </c>
      <c r="EK14">
        <f>Sug0.5[[#This Row],[NASP11]]</f>
        <v>1342</v>
      </c>
      <c r="EL14">
        <f>Sug0.5[[#This Row],[NASP12]]</f>
        <v>1410</v>
      </c>
      <c r="EM14">
        <f>Sug0.5[[#This Row],[NASP13]]</f>
        <v>1475</v>
      </c>
      <c r="EN14">
        <f>Sug0.5[[#This Row],[NASP14]]</f>
        <v>1504</v>
      </c>
      <c r="EO14">
        <f>Sug0.5[[#This Row],[NASP15]]</f>
        <v>1577</v>
      </c>
      <c r="EP14">
        <f>Sug0.5[[#This Row],[NASP16]]</f>
        <v>1624</v>
      </c>
      <c r="EQ14">
        <f>Sug0.5[[#This Row],[NASP17]]</f>
        <v>1661</v>
      </c>
      <c r="ER14">
        <f>Sug0.5[[#This Row],[NASP18]]</f>
        <v>1720</v>
      </c>
      <c r="ES14">
        <f>Sug0.5[[#This Row],[NASP19]]</f>
        <v>1763</v>
      </c>
      <c r="ET14">
        <f>Sug0.5[[#This Row],[NASP20]]</f>
        <v>1802</v>
      </c>
      <c r="EU14">
        <f>Sug0.5[[#This Row],[NASP21]]</f>
        <v>1860</v>
      </c>
      <c r="EV14">
        <f>Sug0.5[[#This Row],[NASP22]]</f>
        <v>1896</v>
      </c>
      <c r="EW14">
        <f>Sug0.5[[#This Row],[NASP23]]</f>
        <v>1906</v>
      </c>
      <c r="EX14">
        <f>Sug0.5[[#This Row],[NASP24]]</f>
        <v>1950</v>
      </c>
      <c r="EY14">
        <f>Sug0.5[[#This Row],[NASP25]]</f>
        <v>1995</v>
      </c>
      <c r="EZ14">
        <f>Sug0.5[[#This Row],[NASP26]]</f>
        <v>2048</v>
      </c>
      <c r="FA14">
        <f>Sug0.5[[#This Row],[NASP27]]</f>
        <v>2070</v>
      </c>
      <c r="FB14">
        <f>Reg[[#This Row],[CIRP2]]</f>
        <v>54</v>
      </c>
      <c r="FC14">
        <f>Reg[[#This Row],[CIRP3]]</f>
        <v>63</v>
      </c>
      <c r="FD14">
        <f>Reg[[#This Row],[CIRP4]]</f>
        <v>69</v>
      </c>
      <c r="FE14">
        <f>Reg[[#This Row],[CIRP5]]</f>
        <v>77</v>
      </c>
      <c r="FF14">
        <f>Reg[[#This Row],[CIRP6]]</f>
        <v>88</v>
      </c>
      <c r="FG14">
        <f>Reg[[#This Row],[CIRP7]]</f>
        <v>96</v>
      </c>
      <c r="FH14">
        <f>Reg[[#This Row],[CIRP8]]</f>
        <v>108</v>
      </c>
      <c r="FI14">
        <f>Reg[[#This Row],[CIRP9]]</f>
        <v>113</v>
      </c>
      <c r="FJ14">
        <f>Reg[[#This Row],[CIRP10]]</f>
        <v>120</v>
      </c>
      <c r="FK14">
        <f>Reg[[#This Row],[CIRP11]]</f>
        <v>127</v>
      </c>
      <c r="FL14">
        <f>Reg[[#This Row],[CIRP12]]</f>
        <v>139</v>
      </c>
      <c r="FM14">
        <f>Reg[[#This Row],[CIRP13]]</f>
        <v>150</v>
      </c>
      <c r="FN14">
        <f>Reg[[#This Row],[CIRP14]]</f>
        <v>156</v>
      </c>
      <c r="FO14">
        <f>Reg[[#This Row],[CIRP15]]</f>
        <v>164</v>
      </c>
      <c r="FP14">
        <f>Reg[[#This Row],[CIRP16]]</f>
        <v>172</v>
      </c>
      <c r="FQ14">
        <f>Reg[[#This Row],[CIRP17]]</f>
        <v>181</v>
      </c>
      <c r="FR14">
        <f>Reg[[#This Row],[CIRP18]]</f>
        <v>195</v>
      </c>
      <c r="FS14">
        <f>Reg[[#This Row],[CIRP19]]</f>
        <v>203</v>
      </c>
      <c r="FT14">
        <f>Reg[[#This Row],[CIRP20]]</f>
        <v>214</v>
      </c>
      <c r="FU14">
        <f>Reg[[#This Row],[CIRP21]]</f>
        <v>218</v>
      </c>
      <c r="FV14">
        <f>Reg[[#This Row],[CIRP22]]</f>
        <v>233</v>
      </c>
      <c r="FW14">
        <f>Reg[[#This Row],[CIRP23]]</f>
        <v>236</v>
      </c>
      <c r="FX14">
        <f>Reg[[#This Row],[CIRP24]]</f>
        <v>237</v>
      </c>
      <c r="FY14">
        <f>Reg[[#This Row],[CIRP25]]</f>
        <v>246</v>
      </c>
      <c r="FZ14">
        <f>Reg[[#This Row],[CIRP26]]</f>
        <v>241</v>
      </c>
      <c r="GA14">
        <f>Reg[[#This Row],[CIRP27]]</f>
        <v>251</v>
      </c>
      <c r="GB14">
        <f>Sug0.2[[#This Row],[CIRP2]]</f>
        <v>54</v>
      </c>
      <c r="GC14">
        <f>Sug0.2[[#This Row],[CIRP3]]</f>
        <v>61</v>
      </c>
      <c r="GD14">
        <f>Sug0.2[[#This Row],[CIRP4]]</f>
        <v>66</v>
      </c>
      <c r="GE14">
        <f>Sug0.2[[#This Row],[CIRP5]]</f>
        <v>74</v>
      </c>
      <c r="GF14">
        <f>Sug0.2[[#This Row],[CIRP6]]</f>
        <v>85</v>
      </c>
      <c r="GG14">
        <f>Sug0.2[[#This Row],[CIRP7]]</f>
        <v>93</v>
      </c>
      <c r="GH14">
        <f>Sug0.2[[#This Row],[CIRP8]]</f>
        <v>104</v>
      </c>
      <c r="GI14">
        <f>Sug0.2[[#This Row],[CIRP9]]</f>
        <v>108</v>
      </c>
      <c r="GJ14">
        <f>Sug0.2[[#This Row],[CIRP10]]</f>
        <v>114</v>
      </c>
      <c r="GK14">
        <f>Sug0.2[[#This Row],[CIRP11]]</f>
        <v>122</v>
      </c>
      <c r="GL14">
        <f>Sug0.2[[#This Row],[CIRP12]]</f>
        <v>133</v>
      </c>
      <c r="GM14">
        <f>Sug0.2[[#This Row],[CIRP13]]</f>
        <v>143</v>
      </c>
      <c r="GN14">
        <f>Sug0.2[[#This Row],[CIRP14]]</f>
        <v>147</v>
      </c>
      <c r="GO14">
        <f>Sug0.2[[#This Row],[CIRP15]]</f>
        <v>154</v>
      </c>
      <c r="GP14">
        <f>Sug0.2[[#This Row],[CIRP16]]</f>
        <v>160</v>
      </c>
      <c r="GQ14">
        <f>Sug0.2[[#This Row],[CIRP17]]</f>
        <v>168</v>
      </c>
      <c r="GR14">
        <f>Sug0.2[[#This Row],[CIRP18]]</f>
        <v>179</v>
      </c>
      <c r="GS14">
        <f>Sug0.2[[#This Row],[CIRP19]]</f>
        <v>184</v>
      </c>
      <c r="GT14">
        <f>Sug0.2[[#This Row],[CIRP20]]</f>
        <v>191</v>
      </c>
      <c r="GU14">
        <f>Sug0.2[[#This Row],[CIRP21]]</f>
        <v>196</v>
      </c>
      <c r="GV14">
        <f>Sug0.2[[#This Row],[CIRP22]]</f>
        <v>209</v>
      </c>
      <c r="GW14">
        <f>Sug0.2[[#This Row],[CIRP23]]</f>
        <v>215</v>
      </c>
      <c r="GX14">
        <f>Sug0.2[[#This Row],[CIRP24]]</f>
        <v>214</v>
      </c>
      <c r="GY14">
        <f>Sug0.2[[#This Row],[CIRP25]]</f>
        <v>223</v>
      </c>
      <c r="GZ14">
        <f>Sug0.2[[#This Row],[CIRP26]]</f>
        <v>218</v>
      </c>
      <c r="HA14">
        <f>Sug0.2[[#This Row],[CIRP27]]</f>
        <v>228</v>
      </c>
      <c r="HB14">
        <f>Sug0.5[[#This Row],[CIRP2]]</f>
        <v>54</v>
      </c>
      <c r="HC14">
        <f>Sug0.5[[#This Row],[CIRP3]]</f>
        <v>61</v>
      </c>
      <c r="HD14">
        <f>Sug0.5[[#This Row],[CIRP4]]</f>
        <v>65</v>
      </c>
      <c r="HE14">
        <f>Sug0.5[[#This Row],[CIRP5]]</f>
        <v>70</v>
      </c>
      <c r="HF14">
        <f>Sug0.5[[#This Row],[CIRP6]]</f>
        <v>79</v>
      </c>
      <c r="HG14">
        <f>Sug0.5[[#This Row],[CIRP7]]</f>
        <v>86</v>
      </c>
      <c r="HH14">
        <f>Sug0.5[[#This Row],[CIRP8]]</f>
        <v>92</v>
      </c>
      <c r="HI14">
        <f>Sug0.5[[#This Row],[CIRP9]]</f>
        <v>95</v>
      </c>
      <c r="HJ14">
        <f>Sug0.5[[#This Row],[CIRP10]]</f>
        <v>96</v>
      </c>
      <c r="HK14">
        <f>Sug0.5[[#This Row],[CIRP11]]</f>
        <v>100</v>
      </c>
      <c r="HL14">
        <f>Sug0.5[[#This Row],[CIRP12]]</f>
        <v>109</v>
      </c>
      <c r="HM14">
        <f>Sug0.5[[#This Row],[CIRP13]]</f>
        <v>116</v>
      </c>
      <c r="HN14">
        <f>Sug0.5[[#This Row],[CIRP14]]</f>
        <v>116</v>
      </c>
      <c r="HO14">
        <f>Sug0.5[[#This Row],[CIRP15]]</f>
        <v>122</v>
      </c>
      <c r="HP14">
        <f>Sug0.5[[#This Row],[CIRP16]]</f>
        <v>125</v>
      </c>
      <c r="HQ14">
        <f>Sug0.5[[#This Row],[CIRP17]]</f>
        <v>132</v>
      </c>
      <c r="HR14">
        <f>Sug0.5[[#This Row],[CIRP18]]</f>
        <v>142</v>
      </c>
      <c r="HS14">
        <f>Sug0.5[[#This Row],[CIRP19]]</f>
        <v>150</v>
      </c>
      <c r="HT14">
        <f>Sug0.5[[#This Row],[CIRP20]]</f>
        <v>154</v>
      </c>
      <c r="HU14">
        <f>Sug0.5[[#This Row],[CIRP21]]</f>
        <v>154</v>
      </c>
      <c r="HV14">
        <f>Sug0.5[[#This Row],[CIRP22]]</f>
        <v>160</v>
      </c>
      <c r="HW14">
        <f>Sug0.5[[#This Row],[CIRP23]]</f>
        <v>168</v>
      </c>
      <c r="HX14">
        <f>Sug0.5[[#This Row],[CIRP24]]</f>
        <v>165</v>
      </c>
      <c r="HY14">
        <f>Sug0.5[[#This Row],[CIRP25]]</f>
        <v>173</v>
      </c>
      <c r="HZ14">
        <f>Sug0.5[[#This Row],[CIRP26]]</f>
        <v>173</v>
      </c>
      <c r="IA14">
        <f>Sug0.5[[#This Row],[CIRP27]]</f>
        <v>178</v>
      </c>
      <c r="IB14">
        <f>Reg[[#This Row],[HCCP2]]</f>
        <v>5</v>
      </c>
      <c r="IC14">
        <f>Reg[[#This Row],[HCCP3]]</f>
        <v>3</v>
      </c>
      <c r="ID14">
        <f>Reg[[#This Row],[HCCP4]]</f>
        <v>1</v>
      </c>
      <c r="IE14">
        <f>Reg[[#This Row],[HCCP5]]</f>
        <v>1</v>
      </c>
      <c r="IF14">
        <f>Reg[[#This Row],[HCCP6]]</f>
        <v>2</v>
      </c>
      <c r="IG14">
        <f>Reg[[#This Row],[HCCP7]]</f>
        <v>3</v>
      </c>
      <c r="IH14">
        <f>Reg[[#This Row],[HCCP8]]</f>
        <v>5</v>
      </c>
      <c r="II14">
        <f>Reg[[#This Row],[HCCP9]]</f>
        <v>7</v>
      </c>
      <c r="IJ14">
        <f>Reg[[#This Row],[HCCP10]]</f>
        <v>7</v>
      </c>
      <c r="IK14">
        <f>Reg[[#This Row],[HCCP11]]</f>
        <v>8</v>
      </c>
      <c r="IL14">
        <f>Reg[[#This Row],[HCCP12]]</f>
        <v>7</v>
      </c>
      <c r="IM14">
        <f>Reg[[#This Row],[HCCP13]]</f>
        <v>11</v>
      </c>
      <c r="IN14">
        <f>Reg[[#This Row],[HCCP14]]</f>
        <v>11</v>
      </c>
      <c r="IO14">
        <f>Reg[[#This Row],[HCCP15]]</f>
        <v>6</v>
      </c>
      <c r="IP14">
        <f>Reg[[#This Row],[HCCP16]]</f>
        <v>10</v>
      </c>
      <c r="IQ14">
        <f>Reg[[#This Row],[HCCP17]]</f>
        <v>9</v>
      </c>
      <c r="IR14">
        <f>Reg[[#This Row],[HCCP18]]</f>
        <v>8</v>
      </c>
      <c r="IS14">
        <f>Reg[[#This Row],[HCCP19]]</f>
        <v>7</v>
      </c>
      <c r="IT14">
        <f>Reg[[#This Row],[HCCP20]]</f>
        <v>11</v>
      </c>
      <c r="IU14">
        <f>Reg[[#This Row],[HCCP21]]</f>
        <v>14</v>
      </c>
      <c r="IV14">
        <f>Reg[[#This Row],[HCCP22]]</f>
        <v>14</v>
      </c>
      <c r="IW14">
        <f>Reg[[#This Row],[HCCP23]]</f>
        <v>17</v>
      </c>
      <c r="IX14">
        <f>Reg[[#This Row],[HCCP24]]</f>
        <v>14</v>
      </c>
      <c r="IY14">
        <f>Reg[[#This Row],[HCCP25]]</f>
        <v>11</v>
      </c>
      <c r="IZ14">
        <f>Reg[[#This Row],[HCCP26]]</f>
        <v>12</v>
      </c>
      <c r="JA14">
        <f>Reg[[#This Row],[HCCP27]]</f>
        <v>12</v>
      </c>
      <c r="JB14">
        <f>Sug0.2[[#This Row],[HCCP2]]</f>
        <v>5</v>
      </c>
      <c r="JC14">
        <f>Sug0.2[[#This Row],[HCCP3]]</f>
        <v>3</v>
      </c>
      <c r="JD14">
        <f>Sug0.2[[#This Row],[HCCP4]]</f>
        <v>1</v>
      </c>
      <c r="JE14">
        <f>Sug0.2[[#This Row],[HCCP5]]</f>
        <v>1</v>
      </c>
      <c r="JF14">
        <f>Sug0.2[[#This Row],[HCCP6]]</f>
        <v>2</v>
      </c>
      <c r="JG14">
        <f>Sug0.2[[#This Row],[HCCP7]]</f>
        <v>3</v>
      </c>
      <c r="JH14">
        <f>Sug0.2[[#This Row],[HCCP8]]</f>
        <v>5</v>
      </c>
      <c r="JI14">
        <f>Sug0.2[[#This Row],[HCCP9]]</f>
        <v>7</v>
      </c>
      <c r="JJ14">
        <f>Sug0.2[[#This Row],[HCCP10]]</f>
        <v>7</v>
      </c>
      <c r="JK14">
        <f>Sug0.2[[#This Row],[HCCP11]]</f>
        <v>7</v>
      </c>
      <c r="JL14">
        <f>Sug0.2[[#This Row],[HCCP12]]</f>
        <v>6</v>
      </c>
      <c r="JM14">
        <f>Sug0.2[[#This Row],[HCCP13]]</f>
        <v>9</v>
      </c>
      <c r="JN14">
        <f>Sug0.2[[#This Row],[HCCP14]]</f>
        <v>10</v>
      </c>
      <c r="JO14">
        <f>Sug0.2[[#This Row],[HCCP15]]</f>
        <v>6</v>
      </c>
      <c r="JP14">
        <f>Sug0.2[[#This Row],[HCCP16]]</f>
        <v>9</v>
      </c>
      <c r="JQ14">
        <f>Sug0.2[[#This Row],[HCCP17]]</f>
        <v>8</v>
      </c>
      <c r="JR14">
        <f>Sug0.2[[#This Row],[HCCP18]]</f>
        <v>7</v>
      </c>
      <c r="JS14">
        <f>Sug0.2[[#This Row],[HCCP19]]</f>
        <v>6</v>
      </c>
      <c r="JT14">
        <f>Sug0.2[[#This Row],[HCCP20]]</f>
        <v>10</v>
      </c>
      <c r="JU14">
        <f>Sug0.2[[#This Row],[HCCP21]]</f>
        <v>12</v>
      </c>
      <c r="JV14">
        <f>Sug0.2[[#This Row],[HCCP22]]</f>
        <v>13</v>
      </c>
      <c r="JW14">
        <f>Sug0.2[[#This Row],[HCCP23]]</f>
        <v>15</v>
      </c>
      <c r="JX14">
        <f>Sug0.2[[#This Row],[HCCP24]]</f>
        <v>12</v>
      </c>
      <c r="JY14">
        <f>Sug0.2[[#This Row],[HCCP25]]</f>
        <v>10</v>
      </c>
      <c r="JZ14">
        <f>Sug0.2[[#This Row],[HCCP26]]</f>
        <v>11</v>
      </c>
      <c r="KA14">
        <f>Sug0.2[[#This Row],[HCCP27]]</f>
        <v>12</v>
      </c>
      <c r="KB14">
        <f>Sug0.5[[#This Row],[HCCP2]]</f>
        <v>5</v>
      </c>
      <c r="KC14">
        <f>Sug0.5[[#This Row],[HCCP3]]</f>
        <v>3</v>
      </c>
      <c r="KD14">
        <f>Sug0.5[[#This Row],[HCCP4]]</f>
        <v>1</v>
      </c>
      <c r="KE14">
        <f>Sug0.5[[#This Row],[HCCP5]]</f>
        <v>1</v>
      </c>
      <c r="KF14">
        <f>Sug0.5[[#This Row],[HCCP6]]</f>
        <v>2</v>
      </c>
      <c r="KG14">
        <f>Sug0.5[[#This Row],[HCCP7]]</f>
        <v>3</v>
      </c>
      <c r="KH14">
        <f>Sug0.5[[#This Row],[HCCP8]]</f>
        <v>5</v>
      </c>
      <c r="KI14">
        <f>Sug0.5[[#This Row],[HCCP9]]</f>
        <v>7</v>
      </c>
      <c r="KJ14">
        <f>Sug0.5[[#This Row],[HCCP10]]</f>
        <v>7</v>
      </c>
      <c r="KK14">
        <f>Sug0.5[[#This Row],[HCCP11]]</f>
        <v>6</v>
      </c>
      <c r="KL14">
        <f>Sug0.5[[#This Row],[HCCP12]]</f>
        <v>5</v>
      </c>
      <c r="KM14">
        <f>Sug0.5[[#This Row],[HCCP13]]</f>
        <v>9</v>
      </c>
      <c r="KN14">
        <f>Sug0.5[[#This Row],[HCCP14]]</f>
        <v>9</v>
      </c>
      <c r="KO14">
        <f>Sug0.5[[#This Row],[HCCP15]]</f>
        <v>5</v>
      </c>
      <c r="KP14">
        <f>Sug0.5[[#This Row],[HCCP16]]</f>
        <v>8</v>
      </c>
      <c r="KQ14">
        <f>Sug0.5[[#This Row],[HCCP17]]</f>
        <v>7</v>
      </c>
      <c r="KR14">
        <f>Sug0.5[[#This Row],[HCCP18]]</f>
        <v>6</v>
      </c>
      <c r="KS14">
        <f>Sug0.5[[#This Row],[HCCP19]]</f>
        <v>6</v>
      </c>
      <c r="KT14">
        <f>Sug0.5[[#This Row],[HCCP20]]</f>
        <v>10</v>
      </c>
      <c r="KU14">
        <f>Sug0.5[[#This Row],[HCCP21]]</f>
        <v>12</v>
      </c>
      <c r="KV14">
        <f>Sug0.5[[#This Row],[HCCP22]]</f>
        <v>11</v>
      </c>
      <c r="KW14">
        <f>Sug0.5[[#This Row],[HCCP23]]</f>
        <v>11</v>
      </c>
      <c r="KX14">
        <f>Sug0.5[[#This Row],[HCCP24]]</f>
        <v>9</v>
      </c>
      <c r="KY14">
        <f>Sug0.5[[#This Row],[HCCP25]]</f>
        <v>9</v>
      </c>
      <c r="KZ14">
        <f>Sug0.5[[#This Row],[HCCP26]]</f>
        <v>8</v>
      </c>
      <c r="LA14">
        <f>Sug0.5[[#This Row],[HCCP27]]</f>
        <v>9</v>
      </c>
      <c r="LB14">
        <f>Reg[[#This Row],[CHDP2]]</f>
        <v>1419</v>
      </c>
      <c r="LC14">
        <f>Reg[[#This Row],[CHDP3]]</f>
        <v>1428</v>
      </c>
      <c r="LD14">
        <f>Reg[[#This Row],[CHDP4]]</f>
        <v>1408</v>
      </c>
      <c r="LE14">
        <f>Reg[[#This Row],[CHDP5]]</f>
        <v>1414</v>
      </c>
      <c r="LF14">
        <f>Reg[[#This Row],[CHDP6]]</f>
        <v>1417</v>
      </c>
      <c r="LG14">
        <f>Reg[[#This Row],[CHDP7]]</f>
        <v>1403</v>
      </c>
      <c r="LH14">
        <f>Reg[[#This Row],[CHDP8]]</f>
        <v>1413</v>
      </c>
      <c r="LI14">
        <f>Reg[[#This Row],[CHDP9]]</f>
        <v>1423</v>
      </c>
      <c r="LJ14">
        <f>Reg[[#This Row],[CHDP10]]</f>
        <v>1416</v>
      </c>
      <c r="LK14">
        <f>Reg[[#This Row],[CHDP11]]</f>
        <v>1418</v>
      </c>
      <c r="LL14">
        <f>Reg[[#This Row],[CHDP12]]</f>
        <v>1400</v>
      </c>
      <c r="LM14">
        <f>Reg[[#This Row],[CHDP13]]</f>
        <v>1378</v>
      </c>
      <c r="LN14">
        <f>Reg[[#This Row],[CHDP14]]</f>
        <v>1382</v>
      </c>
      <c r="LO14">
        <f>Reg[[#This Row],[CHDP15]]</f>
        <v>1373</v>
      </c>
      <c r="LP14">
        <f>Reg[[#This Row],[CHDP16]]</f>
        <v>1388</v>
      </c>
      <c r="LQ14">
        <f>Reg[[#This Row],[CHDP17]]</f>
        <v>1382</v>
      </c>
      <c r="LR14">
        <f>Reg[[#This Row],[CHDP18]]</f>
        <v>1394</v>
      </c>
      <c r="LS14">
        <f>Reg[[#This Row],[CHDP19]]</f>
        <v>1391</v>
      </c>
      <c r="LT14">
        <f>Reg[[#This Row],[CHDP20]]</f>
        <v>1403</v>
      </c>
      <c r="LU14">
        <f>Reg[[#This Row],[CHDP21]]</f>
        <v>1433</v>
      </c>
      <c r="LV14">
        <f>Reg[[#This Row],[CHDP22]]</f>
        <v>1427</v>
      </c>
      <c r="LW14">
        <f>Reg[[#This Row],[CHDP23]]</f>
        <v>1413</v>
      </c>
      <c r="LX14">
        <f>Reg[[#This Row],[CHDP24]]</f>
        <v>1407</v>
      </c>
      <c r="LY14">
        <f>Reg[[#This Row],[CHDP25]]</f>
        <v>1413</v>
      </c>
      <c r="LZ14">
        <f>Reg[[#This Row],[CHDP26]]</f>
        <v>1377</v>
      </c>
      <c r="MA14">
        <f>Reg[[#This Row],[CHDP27]]</f>
        <v>1376</v>
      </c>
      <c r="MB14">
        <f>Sug0.2[[#This Row],[CHDP2]]</f>
        <v>1419</v>
      </c>
      <c r="MC14">
        <f>Sug0.2[[#This Row],[CHDP3]]</f>
        <v>1428</v>
      </c>
      <c r="MD14">
        <f>Sug0.2[[#This Row],[CHDP4]]</f>
        <v>1407</v>
      </c>
      <c r="ME14">
        <f>Sug0.2[[#This Row],[CHDP5]]</f>
        <v>1413</v>
      </c>
      <c r="MF14">
        <f>Sug0.2[[#This Row],[CHDP6]]</f>
        <v>1416</v>
      </c>
      <c r="MG14">
        <f>Sug0.2[[#This Row],[CHDP7]]</f>
        <v>1402</v>
      </c>
      <c r="MH14">
        <f>Sug0.2[[#This Row],[CHDP8]]</f>
        <v>1412</v>
      </c>
      <c r="MI14">
        <f>Sug0.2[[#This Row],[CHDP9]]</f>
        <v>1421</v>
      </c>
      <c r="MJ14">
        <f>Sug0.2[[#This Row],[CHDP10]]</f>
        <v>1414</v>
      </c>
      <c r="MK14">
        <f>Sug0.2[[#This Row],[CHDP11]]</f>
        <v>1417</v>
      </c>
      <c r="ML14">
        <f>Sug0.2[[#This Row],[CHDP12]]</f>
        <v>1398</v>
      </c>
      <c r="MM14">
        <f>Sug0.2[[#This Row],[CHDP13]]</f>
        <v>1375</v>
      </c>
      <c r="MN14">
        <f>Sug0.2[[#This Row],[CHDP14]]</f>
        <v>1377</v>
      </c>
      <c r="MO14">
        <f>Sug0.2[[#This Row],[CHDP15]]</f>
        <v>1369</v>
      </c>
      <c r="MP14">
        <f>Sug0.2[[#This Row],[CHDP16]]</f>
        <v>1382</v>
      </c>
      <c r="MQ14">
        <f>Sug0.2[[#This Row],[CHDP17]]</f>
        <v>1375</v>
      </c>
      <c r="MR14">
        <f>Sug0.2[[#This Row],[CHDP18]]</f>
        <v>1388</v>
      </c>
      <c r="MS14">
        <f>Sug0.2[[#This Row],[CHDP19]]</f>
        <v>1384</v>
      </c>
      <c r="MT14">
        <f>Sug0.2[[#This Row],[CHDP20]]</f>
        <v>1396</v>
      </c>
      <c r="MU14">
        <f>Sug0.2[[#This Row],[CHDP21]]</f>
        <v>1427</v>
      </c>
      <c r="MV14">
        <f>Sug0.2[[#This Row],[CHDP22]]</f>
        <v>1424</v>
      </c>
      <c r="MW14">
        <f>Sug0.2[[#This Row],[CHDP23]]</f>
        <v>1407</v>
      </c>
      <c r="MX14">
        <f>Sug0.2[[#This Row],[CHDP24]]</f>
        <v>1402</v>
      </c>
      <c r="MY14">
        <f>Sug0.2[[#This Row],[CHDP25]]</f>
        <v>1410</v>
      </c>
      <c r="MZ14">
        <f>Sug0.2[[#This Row],[CHDP26]]</f>
        <v>1373</v>
      </c>
      <c r="NA14">
        <f>Sug0.2[[#This Row],[CHDP27]]</f>
        <v>1373</v>
      </c>
      <c r="NB14">
        <f>Sug0.5[[#This Row],[CHDP2]]</f>
        <v>1419</v>
      </c>
      <c r="NC14">
        <f>Sug0.5[[#This Row],[CHDP3]]</f>
        <v>1428</v>
      </c>
      <c r="ND14">
        <f>Sug0.5[[#This Row],[CHDP4]]</f>
        <v>1407</v>
      </c>
      <c r="NE14">
        <f>Sug0.5[[#This Row],[CHDP5]]</f>
        <v>1413</v>
      </c>
      <c r="NF14">
        <f>Sug0.5[[#This Row],[CHDP6]]</f>
        <v>1414</v>
      </c>
      <c r="NG14">
        <f>Sug0.5[[#This Row],[CHDP7]]</f>
        <v>1401</v>
      </c>
      <c r="NH14">
        <f>Sug0.5[[#This Row],[CHDP8]]</f>
        <v>1409</v>
      </c>
      <c r="NI14">
        <f>Sug0.5[[#This Row],[CHDP9]]</f>
        <v>1414</v>
      </c>
      <c r="NJ14">
        <f>Sug0.5[[#This Row],[CHDP10]]</f>
        <v>1406</v>
      </c>
      <c r="NK14">
        <f>Sug0.5[[#This Row],[CHDP11]]</f>
        <v>1407</v>
      </c>
      <c r="NL14">
        <f>Sug0.5[[#This Row],[CHDP12]]</f>
        <v>1385</v>
      </c>
      <c r="NM14">
        <f>Sug0.5[[#This Row],[CHDP13]]</f>
        <v>1362</v>
      </c>
      <c r="NN14">
        <f>Sug0.5[[#This Row],[CHDP14]]</f>
        <v>1366</v>
      </c>
      <c r="NO14">
        <f>Sug0.5[[#This Row],[CHDP15]]</f>
        <v>1359</v>
      </c>
      <c r="NP14">
        <f>Sug0.5[[#This Row],[CHDP16]]</f>
        <v>1371</v>
      </c>
      <c r="NQ14">
        <f>Sug0.5[[#This Row],[CHDP17]]</f>
        <v>1364</v>
      </c>
      <c r="NR14">
        <f>Sug0.5[[#This Row],[CHDP18]]</f>
        <v>1377</v>
      </c>
      <c r="NS14">
        <f>Sug0.5[[#This Row],[CHDP19]]</f>
        <v>1372</v>
      </c>
      <c r="NT14">
        <f>Sug0.5[[#This Row],[CHDP20]]</f>
        <v>1384</v>
      </c>
      <c r="NU14">
        <f>Sug0.5[[#This Row],[CHDP21]]</f>
        <v>1419</v>
      </c>
      <c r="NV14">
        <f>Sug0.5[[#This Row],[CHDP22]]</f>
        <v>1416</v>
      </c>
      <c r="NW14">
        <f>Sug0.5[[#This Row],[CHDP23]]</f>
        <v>1398</v>
      </c>
      <c r="NX14">
        <f>Sug0.5[[#This Row],[CHDP24]]</f>
        <v>1390</v>
      </c>
      <c r="NY14">
        <f>Sug0.5[[#This Row],[CHDP25]]</f>
        <v>1400</v>
      </c>
      <c r="NZ14">
        <f>Sug0.5[[#This Row],[CHDP26]]</f>
        <v>1359</v>
      </c>
      <c r="OA14">
        <f>Sug0.5[[#This Row],[CHDP27]]</f>
        <v>1365</v>
      </c>
      <c r="OB14">
        <f>Reg[[#This Row],[T2DP2]]</f>
        <v>2100</v>
      </c>
      <c r="OC14">
        <f>Reg[[#This Row],[T2DP3]]</f>
        <v>2198</v>
      </c>
      <c r="OD14">
        <f>Reg[[#This Row],[T2DP4]]</f>
        <v>2338</v>
      </c>
      <c r="OE14">
        <f>Reg[[#This Row],[T2DP5]]</f>
        <v>2445</v>
      </c>
      <c r="OF14">
        <f>Reg[[#This Row],[T2DP6]]</f>
        <v>2586</v>
      </c>
      <c r="OG14">
        <f>Reg[[#This Row],[T2DP7]]</f>
        <v>2667</v>
      </c>
      <c r="OH14">
        <f>Reg[[#This Row],[T2DP8]]</f>
        <v>2796</v>
      </c>
      <c r="OI14">
        <f>Reg[[#This Row],[T2DP9]]</f>
        <v>2895</v>
      </c>
      <c r="OJ14">
        <f>Reg[[#This Row],[T2DP10]]</f>
        <v>2971</v>
      </c>
      <c r="OK14">
        <f>Reg[[#This Row],[T2DP11]]</f>
        <v>3049</v>
      </c>
      <c r="OL14">
        <f>Reg[[#This Row],[T2DP12]]</f>
        <v>3135</v>
      </c>
      <c r="OM14">
        <f>Reg[[#This Row],[T2DP13]]</f>
        <v>3226</v>
      </c>
      <c r="ON14">
        <f>Reg[[#This Row],[T2DP14]]</f>
        <v>3322</v>
      </c>
      <c r="OO14">
        <f>Reg[[#This Row],[T2DP15]]</f>
        <v>3400</v>
      </c>
      <c r="OP14">
        <f>Reg[[#This Row],[T2DP16]]</f>
        <v>3466</v>
      </c>
      <c r="OQ14">
        <f>Reg[[#This Row],[T2DP17]]</f>
        <v>3541</v>
      </c>
      <c r="OR14">
        <f>Reg[[#This Row],[T2DP18]]</f>
        <v>3633</v>
      </c>
      <c r="OS14">
        <f>Reg[[#This Row],[T2DP19]]</f>
        <v>3689</v>
      </c>
      <c r="OT14">
        <f>Reg[[#This Row],[T2DP20]]</f>
        <v>3773</v>
      </c>
      <c r="OU14">
        <f>Reg[[#This Row],[T2DP21]]</f>
        <v>3826</v>
      </c>
      <c r="OV14">
        <f>Reg[[#This Row],[T2DP22]]</f>
        <v>3882</v>
      </c>
      <c r="OW14">
        <f>Reg[[#This Row],[T2DP23]]</f>
        <v>3912</v>
      </c>
      <c r="OX14">
        <f>Reg[[#This Row],[T2DP24]]</f>
        <v>3966</v>
      </c>
      <c r="OY14">
        <f>Reg[[#This Row],[T2DP25]]</f>
        <v>3988</v>
      </c>
      <c r="OZ14">
        <f>Reg[[#This Row],[T2DP26]]</f>
        <v>3994</v>
      </c>
      <c r="PA14">
        <f>Reg[[#This Row],[T2DP27]]</f>
        <v>4054</v>
      </c>
      <c r="PB14">
        <f>Sug0.2[[#This Row],[T2DP2]]</f>
        <v>2100</v>
      </c>
      <c r="PC14">
        <f>Sug0.2[[#This Row],[T2DP3]]</f>
        <v>2198</v>
      </c>
      <c r="PD14">
        <f>Sug0.2[[#This Row],[T2DP4]]</f>
        <v>2338</v>
      </c>
      <c r="PE14">
        <f>Sug0.2[[#This Row],[T2DP5]]</f>
        <v>2442</v>
      </c>
      <c r="PF14">
        <f>Sug0.2[[#This Row],[T2DP6]]</f>
        <v>2583</v>
      </c>
      <c r="PG14">
        <f>Sug0.2[[#This Row],[T2DP7]]</f>
        <v>2661</v>
      </c>
      <c r="PH14">
        <f>Sug0.2[[#This Row],[T2DP8]]</f>
        <v>2787</v>
      </c>
      <c r="PI14">
        <f>Sug0.2[[#This Row],[T2DP9]]</f>
        <v>2885</v>
      </c>
      <c r="PJ14">
        <f>Sug0.2[[#This Row],[T2DP10]]</f>
        <v>2959</v>
      </c>
      <c r="PK14">
        <f>Sug0.2[[#This Row],[T2DP11]]</f>
        <v>3036</v>
      </c>
      <c r="PL14">
        <f>Sug0.2[[#This Row],[T2DP12]]</f>
        <v>3120</v>
      </c>
      <c r="PM14">
        <f>Sug0.2[[#This Row],[T2DP13]]</f>
        <v>3207</v>
      </c>
      <c r="PN14">
        <f>Sug0.2[[#This Row],[T2DP14]]</f>
        <v>3299</v>
      </c>
      <c r="PO14">
        <f>Sug0.2[[#This Row],[T2DP15]]</f>
        <v>3375</v>
      </c>
      <c r="PP14">
        <f>Sug0.2[[#This Row],[T2DP16]]</f>
        <v>3438</v>
      </c>
      <c r="PQ14">
        <f>Sug0.2[[#This Row],[T2DP17]]</f>
        <v>3514</v>
      </c>
      <c r="PR14">
        <f>Sug0.2[[#This Row],[T2DP18]]</f>
        <v>3605</v>
      </c>
      <c r="PS14">
        <f>Sug0.2[[#This Row],[T2DP19]]</f>
        <v>3660</v>
      </c>
      <c r="PT14">
        <f>Sug0.2[[#This Row],[T2DP20]]</f>
        <v>3746</v>
      </c>
      <c r="PU14">
        <f>Sug0.2[[#This Row],[T2DP21]]</f>
        <v>3798</v>
      </c>
      <c r="PV14">
        <f>Sug0.2[[#This Row],[T2DP22]]</f>
        <v>3850</v>
      </c>
      <c r="PW14">
        <f>Sug0.2[[#This Row],[T2DP23]]</f>
        <v>3878</v>
      </c>
      <c r="PX14">
        <f>Sug0.2[[#This Row],[T2DP24]]</f>
        <v>3927</v>
      </c>
      <c r="PY14">
        <f>Sug0.2[[#This Row],[T2DP25]]</f>
        <v>3949</v>
      </c>
      <c r="PZ14">
        <f>Sug0.2[[#This Row],[T2DP26]]</f>
        <v>3951</v>
      </c>
      <c r="QA14">
        <f>Sug0.2[[#This Row],[T2DP27]]</f>
        <v>4008</v>
      </c>
      <c r="QB14">
        <f>Sug0.5[[#This Row],[T2DP2]]</f>
        <v>2100</v>
      </c>
      <c r="QC14">
        <f>Sug0.5[[#This Row],[T2DP3]]</f>
        <v>2198</v>
      </c>
      <c r="QD14">
        <f>Sug0.5[[#This Row],[T2DP4]]</f>
        <v>2338</v>
      </c>
      <c r="QE14">
        <f>Sug0.5[[#This Row],[T2DP5]]</f>
        <v>2438</v>
      </c>
      <c r="QF14">
        <f>Sug0.5[[#This Row],[T2DP6]]</f>
        <v>2574</v>
      </c>
      <c r="QG14">
        <f>Sug0.5[[#This Row],[T2DP7]]</f>
        <v>2647</v>
      </c>
      <c r="QH14">
        <f>Sug0.5[[#This Row],[T2DP8]]</f>
        <v>2767</v>
      </c>
      <c r="QI14">
        <f>Sug0.5[[#This Row],[T2DP9]]</f>
        <v>2858</v>
      </c>
      <c r="QJ14">
        <f>Sug0.5[[#This Row],[T2DP10]]</f>
        <v>2927</v>
      </c>
      <c r="QK14">
        <f>Sug0.5[[#This Row],[T2DP11]]</f>
        <v>3001</v>
      </c>
      <c r="QL14">
        <f>Sug0.5[[#This Row],[T2DP12]]</f>
        <v>3080</v>
      </c>
      <c r="QM14">
        <f>Sug0.5[[#This Row],[T2DP13]]</f>
        <v>3164</v>
      </c>
      <c r="QN14">
        <f>Sug0.5[[#This Row],[T2DP14]]</f>
        <v>3252</v>
      </c>
      <c r="QO14">
        <f>Sug0.5[[#This Row],[T2DP15]]</f>
        <v>3323</v>
      </c>
      <c r="QP14">
        <f>Sug0.5[[#This Row],[T2DP16]]</f>
        <v>3379</v>
      </c>
      <c r="QQ14">
        <f>Sug0.5[[#This Row],[T2DP17]]</f>
        <v>3444</v>
      </c>
      <c r="QR14">
        <f>Sug0.5[[#This Row],[T2DP18]]</f>
        <v>3532</v>
      </c>
      <c r="QS14">
        <f>Sug0.5[[#This Row],[T2DP19]]</f>
        <v>3584</v>
      </c>
      <c r="QT14">
        <f>Sug0.5[[#This Row],[T2DP20]]</f>
        <v>3654</v>
      </c>
      <c r="QU14">
        <f>Sug0.5[[#This Row],[T2DP21]]</f>
        <v>3705</v>
      </c>
      <c r="QV14">
        <f>Sug0.5[[#This Row],[T2DP22]]</f>
        <v>3756</v>
      </c>
      <c r="QW14">
        <f>Sug0.5[[#This Row],[T2DP23]]</f>
        <v>3774</v>
      </c>
      <c r="QX14">
        <f>Sug0.5[[#This Row],[T2DP24]]</f>
        <v>3827</v>
      </c>
      <c r="QY14">
        <f>Sug0.5[[#This Row],[T2DP25]]</f>
        <v>3843</v>
      </c>
      <c r="QZ14">
        <f>Sug0.5[[#This Row],[T2DP26]]</f>
        <v>3834</v>
      </c>
      <c r="RA14">
        <f>Sug0.5[[#This Row],[T2DP27]]</f>
        <v>3886</v>
      </c>
      <c r="RB14">
        <f>Reg[[#This Row],[OVEP2]]</f>
        <v>7546</v>
      </c>
      <c r="RC14">
        <f>Reg[[#This Row],[OVEP3]]</f>
        <v>7826</v>
      </c>
      <c r="RD14">
        <f>Reg[[#This Row],[OVEP4]]</f>
        <v>8131</v>
      </c>
      <c r="RE14">
        <f>Reg[[#This Row],[OVEP5]]</f>
        <v>8440</v>
      </c>
      <c r="RF14">
        <f>Reg[[#This Row],[OVEP6]]</f>
        <v>8687</v>
      </c>
      <c r="RG14">
        <f>Reg[[#This Row],[OVEP7]]</f>
        <v>8998</v>
      </c>
      <c r="RH14">
        <f>Reg[[#This Row],[OVEP8]]</f>
        <v>9178</v>
      </c>
      <c r="RI14">
        <f>Reg[[#This Row],[OVEP9]]</f>
        <v>9288</v>
      </c>
      <c r="RJ14">
        <f>Reg[[#This Row],[OVEP10]]</f>
        <v>9411</v>
      </c>
      <c r="RK14">
        <f>Reg[[#This Row],[OVEP11]]</f>
        <v>9548</v>
      </c>
      <c r="RL14">
        <f>Reg[[#This Row],[OVEP12]]</f>
        <v>9650</v>
      </c>
      <c r="RM14">
        <f>Reg[[#This Row],[OVEP13]]</f>
        <v>9774</v>
      </c>
      <c r="RN14">
        <f>Reg[[#This Row],[OVEP14]]</f>
        <v>9869</v>
      </c>
      <c r="RO14">
        <f>Reg[[#This Row],[OVEP15]]</f>
        <v>9917</v>
      </c>
      <c r="RP14">
        <f>Reg[[#This Row],[OVEP16]]</f>
        <v>10017</v>
      </c>
      <c r="RQ14">
        <f>Reg[[#This Row],[OVEP17]]</f>
        <v>10093</v>
      </c>
      <c r="RR14">
        <f>Reg[[#This Row],[OVEP18]]</f>
        <v>10122</v>
      </c>
      <c r="RS14">
        <f>Reg[[#This Row],[OVEP19]]</f>
        <v>10168</v>
      </c>
      <c r="RT14">
        <f>Reg[[#This Row],[OVEP20]]</f>
        <v>10207</v>
      </c>
      <c r="RU14">
        <f>Reg[[#This Row],[OVEP21]]</f>
        <v>10230</v>
      </c>
      <c r="RV14">
        <f>Reg[[#This Row],[OVEP22]]</f>
        <v>10244</v>
      </c>
      <c r="RW14">
        <f>Reg[[#This Row],[OVEP23]]</f>
        <v>10228</v>
      </c>
      <c r="RX14">
        <f>Reg[[#This Row],[OVEP24]]</f>
        <v>10241</v>
      </c>
      <c r="RY14">
        <f>Reg[[#This Row],[OVEP25]]</f>
        <v>10253</v>
      </c>
      <c r="RZ14">
        <f>Reg[[#This Row],[OVEP26]]</f>
        <v>10242</v>
      </c>
      <c r="SA14">
        <f>Reg[[#This Row],[OVEP27]]</f>
        <v>10233</v>
      </c>
      <c r="SB14">
        <f>Sug0.2[[#This Row],[OVEP2]]</f>
        <v>7546</v>
      </c>
      <c r="SC14">
        <f>Sug0.2[[#This Row],[OVEP3]]</f>
        <v>7808</v>
      </c>
      <c r="SD14">
        <f>Sug0.2[[#This Row],[OVEP4]]</f>
        <v>8103</v>
      </c>
      <c r="SE14">
        <f>Sug0.2[[#This Row],[OVEP5]]</f>
        <v>8397</v>
      </c>
      <c r="SF14">
        <f>Sug0.2[[#This Row],[OVEP6]]</f>
        <v>8634</v>
      </c>
      <c r="SG14">
        <f>Sug0.2[[#This Row],[OVEP7]]</f>
        <v>8942</v>
      </c>
      <c r="SH14">
        <f>Sug0.2[[#This Row],[OVEP8]]</f>
        <v>9123</v>
      </c>
      <c r="SI14">
        <f>Sug0.2[[#This Row],[OVEP9]]</f>
        <v>9226</v>
      </c>
      <c r="SJ14">
        <f>Sug0.2[[#This Row],[OVEP10]]</f>
        <v>9339</v>
      </c>
      <c r="SK14">
        <f>Sug0.2[[#This Row],[OVEP11]]</f>
        <v>9458</v>
      </c>
      <c r="SL14">
        <f>Sug0.2[[#This Row],[OVEP12]]</f>
        <v>9539</v>
      </c>
      <c r="SM14">
        <f>Sug0.2[[#This Row],[OVEP13]]</f>
        <v>9658</v>
      </c>
      <c r="SN14">
        <f>Sug0.2[[#This Row],[OVEP14]]</f>
        <v>9760</v>
      </c>
      <c r="SO14">
        <f>Sug0.2[[#This Row],[OVEP15]]</f>
        <v>9823</v>
      </c>
      <c r="SP14">
        <f>Sug0.2[[#This Row],[OVEP16]]</f>
        <v>9924</v>
      </c>
      <c r="SQ14">
        <f>Sug0.2[[#This Row],[OVEP17]]</f>
        <v>10004</v>
      </c>
      <c r="SR14">
        <f>Sug0.2[[#This Row],[OVEP18]]</f>
        <v>10030</v>
      </c>
      <c r="SS14">
        <f>Sug0.2[[#This Row],[OVEP19]]</f>
        <v>10082</v>
      </c>
      <c r="ST14">
        <f>Sug0.2[[#This Row],[OVEP20]]</f>
        <v>10135</v>
      </c>
      <c r="SU14">
        <f>Sug0.2[[#This Row],[OVEP21]]</f>
        <v>10166</v>
      </c>
      <c r="SV14">
        <f>Sug0.2[[#This Row],[OVEP22]]</f>
        <v>10190</v>
      </c>
      <c r="SW14">
        <f>Sug0.2[[#This Row],[OVEP23]]</f>
        <v>10178</v>
      </c>
      <c r="SX14">
        <f>Sug0.2[[#This Row],[OVEP24]]</f>
        <v>10195</v>
      </c>
      <c r="SY14">
        <f>Sug0.2[[#This Row],[OVEP25]]</f>
        <v>10201</v>
      </c>
      <c r="SZ14">
        <f>Sug0.2[[#This Row],[OVEP26]]</f>
        <v>10190</v>
      </c>
      <c r="TA14">
        <f>Sug0.2[[#This Row],[OVEP27]]</f>
        <v>10189</v>
      </c>
      <c r="TB14">
        <f>Sug0.5[[#This Row],[OVEP2]]</f>
        <v>7546</v>
      </c>
      <c r="TC14">
        <f>Sug0.5[[#This Row],[OVEP3]]</f>
        <v>7775</v>
      </c>
      <c r="TD14">
        <f>Sug0.5[[#This Row],[OVEP4]]</f>
        <v>8017</v>
      </c>
      <c r="TE14">
        <f>Sug0.5[[#This Row],[OVEP5]]</f>
        <v>8280</v>
      </c>
      <c r="TF14">
        <f>Sug0.5[[#This Row],[OVEP6]]</f>
        <v>8498</v>
      </c>
      <c r="TG14">
        <f>Sug0.5[[#This Row],[OVEP7]]</f>
        <v>8788</v>
      </c>
      <c r="TH14">
        <f>Sug0.5[[#This Row],[OVEP8]]</f>
        <v>8960</v>
      </c>
      <c r="TI14">
        <f>Sug0.5[[#This Row],[OVEP9]]</f>
        <v>9052</v>
      </c>
      <c r="TJ14">
        <f>Sug0.5[[#This Row],[OVEP10]]</f>
        <v>9144</v>
      </c>
      <c r="TK14">
        <f>Sug0.5[[#This Row],[OVEP11]]</f>
        <v>9259</v>
      </c>
      <c r="TL14">
        <f>Sug0.5[[#This Row],[OVEP12]]</f>
        <v>9333</v>
      </c>
      <c r="TM14">
        <f>Sug0.5[[#This Row],[OVEP13]]</f>
        <v>9454</v>
      </c>
      <c r="TN14">
        <f>Sug0.5[[#This Row],[OVEP14]]</f>
        <v>9553</v>
      </c>
      <c r="TO14">
        <f>Sug0.5[[#This Row],[OVEP15]]</f>
        <v>9623</v>
      </c>
      <c r="TP14">
        <f>Sug0.5[[#This Row],[OVEP16]]</f>
        <v>9747</v>
      </c>
      <c r="TQ14">
        <f>Sug0.5[[#This Row],[OVEP17]]</f>
        <v>9842</v>
      </c>
      <c r="TR14">
        <f>Sug0.5[[#This Row],[OVEP18]]</f>
        <v>9873</v>
      </c>
      <c r="TS14">
        <f>Sug0.5[[#This Row],[OVEP19]]</f>
        <v>9924</v>
      </c>
      <c r="TT14">
        <f>Sug0.5[[#This Row],[OVEP20]]</f>
        <v>9981</v>
      </c>
      <c r="TU14">
        <f>Sug0.5[[#This Row],[OVEP21]]</f>
        <v>10039</v>
      </c>
      <c r="TV14">
        <f>Sug0.5[[#This Row],[OVEP22]]</f>
        <v>10045</v>
      </c>
      <c r="TW14">
        <f>Sug0.5[[#This Row],[OVEP23]]</f>
        <v>10033</v>
      </c>
      <c r="TX14">
        <f>Sug0.5[[#This Row],[OVEP24]]</f>
        <v>10035</v>
      </c>
      <c r="TY14">
        <f>Sug0.5[[#This Row],[OVEP25]]</f>
        <v>10077</v>
      </c>
      <c r="TZ14">
        <f>Sug0.5[[#This Row],[OVEP26]]</f>
        <v>10075</v>
      </c>
      <c r="UA14">
        <f>Sug0.5[[#This Row],[OVEP27]]</f>
        <v>10079</v>
      </c>
      <c r="UB14">
        <f>Reg[[#This Row],[OBEP2]]</f>
        <v>8493</v>
      </c>
      <c r="UC14">
        <f>Reg[[#This Row],[OBEP3]]</f>
        <v>8368</v>
      </c>
      <c r="UD14">
        <f>Reg[[#This Row],[OBEP4]]</f>
        <v>8247</v>
      </c>
      <c r="UE14">
        <f>Reg[[#This Row],[OBEP5]]</f>
        <v>8129</v>
      </c>
      <c r="UF14">
        <f>Reg[[#This Row],[OBEP6]]</f>
        <v>8044</v>
      </c>
      <c r="UG14">
        <f>Reg[[#This Row],[OBEP7]]</f>
        <v>7965</v>
      </c>
      <c r="UH14">
        <f>Reg[[#This Row],[OBEP8]]</f>
        <v>7898</v>
      </c>
      <c r="UI14">
        <f>Reg[[#This Row],[OBEP9]]</f>
        <v>7817</v>
      </c>
      <c r="UJ14">
        <f>Reg[[#This Row],[OBEP10]]</f>
        <v>7721</v>
      </c>
      <c r="UK14">
        <f>Reg[[#This Row],[OBEP11]]</f>
        <v>7667</v>
      </c>
      <c r="UL14">
        <f>Reg[[#This Row],[OBEP12]]</f>
        <v>7647</v>
      </c>
      <c r="UM14">
        <f>Reg[[#This Row],[OBEP13]]</f>
        <v>7595</v>
      </c>
      <c r="UN14">
        <f>Reg[[#This Row],[OBEP14]]</f>
        <v>7544</v>
      </c>
      <c r="UO14">
        <f>Reg[[#This Row],[OBEP15]]</f>
        <v>7538</v>
      </c>
      <c r="UP14">
        <f>Reg[[#This Row],[OBEP16]]</f>
        <v>7428</v>
      </c>
      <c r="UQ14">
        <f>Reg[[#This Row],[OBEP17]]</f>
        <v>7391</v>
      </c>
      <c r="UR14">
        <f>Reg[[#This Row],[OBEP18]]</f>
        <v>7369</v>
      </c>
      <c r="US14">
        <f>Reg[[#This Row],[OBEP19]]</f>
        <v>7338</v>
      </c>
      <c r="UT14">
        <f>Reg[[#This Row],[OBEP20]]</f>
        <v>7351</v>
      </c>
      <c r="UU14">
        <f>Reg[[#This Row],[OBEP21]]</f>
        <v>7282</v>
      </c>
      <c r="UV14">
        <f>Reg[[#This Row],[OBEP22]]</f>
        <v>7273</v>
      </c>
      <c r="UW14">
        <f>Reg[[#This Row],[OBEP23]]</f>
        <v>7282</v>
      </c>
      <c r="UX14">
        <f>Reg[[#This Row],[OBEP24]]</f>
        <v>7243</v>
      </c>
      <c r="UY14">
        <f>Reg[[#This Row],[OBEP25]]</f>
        <v>7190</v>
      </c>
      <c r="UZ14">
        <f>Reg[[#This Row],[OBEP26]]</f>
        <v>7209</v>
      </c>
      <c r="VA14">
        <f>Reg[[#This Row],[OBEP27]]</f>
        <v>7189</v>
      </c>
      <c r="VB14">
        <f>Sug0.2[[#This Row],[OBEP2]]</f>
        <v>8493</v>
      </c>
      <c r="VC14">
        <f>Sug0.2[[#This Row],[OBEP3]]</f>
        <v>8349</v>
      </c>
      <c r="VD14">
        <f>Sug0.2[[#This Row],[OBEP4]]</f>
        <v>8210</v>
      </c>
      <c r="VE14">
        <f>Sug0.2[[#This Row],[OBEP5]]</f>
        <v>8079</v>
      </c>
      <c r="VF14">
        <f>Sug0.2[[#This Row],[OBEP6]]</f>
        <v>7973</v>
      </c>
      <c r="VG14">
        <f>Sug0.2[[#This Row],[OBEP7]]</f>
        <v>7877</v>
      </c>
      <c r="VH14">
        <f>Sug0.2[[#This Row],[OBEP8]]</f>
        <v>7793</v>
      </c>
      <c r="VI14">
        <f>Sug0.2[[#This Row],[OBEP9]]</f>
        <v>7709</v>
      </c>
      <c r="VJ14">
        <f>Sug0.2[[#This Row],[OBEP10]]</f>
        <v>7605</v>
      </c>
      <c r="VK14">
        <f>Sug0.2[[#This Row],[OBEP11]]</f>
        <v>7548</v>
      </c>
      <c r="VL14">
        <f>Sug0.2[[#This Row],[OBEP12]]</f>
        <v>7531</v>
      </c>
      <c r="VM14">
        <f>Sug0.2[[#This Row],[OBEP13]]</f>
        <v>7471</v>
      </c>
      <c r="VN14">
        <f>Sug0.2[[#This Row],[OBEP14]]</f>
        <v>7407</v>
      </c>
      <c r="VO14">
        <f>Sug0.2[[#This Row],[OBEP15]]</f>
        <v>7389</v>
      </c>
      <c r="VP14">
        <f>Sug0.2[[#This Row],[OBEP16]]</f>
        <v>7277</v>
      </c>
      <c r="VQ14">
        <f>Sug0.2[[#This Row],[OBEP17]]</f>
        <v>7230</v>
      </c>
      <c r="VR14">
        <f>Sug0.2[[#This Row],[OBEP18]]</f>
        <v>7201</v>
      </c>
      <c r="VS14">
        <f>Sug0.2[[#This Row],[OBEP19]]</f>
        <v>7159</v>
      </c>
      <c r="VT14">
        <f>Sug0.2[[#This Row],[OBEP20]]</f>
        <v>7160</v>
      </c>
      <c r="VU14">
        <f>Sug0.2[[#This Row],[OBEP21]]</f>
        <v>7087</v>
      </c>
      <c r="VV14">
        <f>Sug0.2[[#This Row],[OBEP22]]</f>
        <v>7067</v>
      </c>
      <c r="VW14">
        <f>Sug0.2[[#This Row],[OBEP23]]</f>
        <v>7073</v>
      </c>
      <c r="VX14">
        <f>Sug0.2[[#This Row],[OBEP24]]</f>
        <v>7022</v>
      </c>
      <c r="VY14">
        <f>Sug0.2[[#This Row],[OBEP25]]</f>
        <v>6972</v>
      </c>
      <c r="VZ14">
        <f>Sug0.2[[#This Row],[OBEP26]]</f>
        <v>6982</v>
      </c>
      <c r="WA14">
        <f>Sug0.2[[#This Row],[OBEP27]]</f>
        <v>6963</v>
      </c>
      <c r="WB14">
        <f>Sug0.5[[#This Row],[OBEP2]]</f>
        <v>8493</v>
      </c>
      <c r="WC14">
        <f>Sug0.5[[#This Row],[OBEP3]]</f>
        <v>8318</v>
      </c>
      <c r="WD14">
        <f>Sug0.5[[#This Row],[OBEP4]]</f>
        <v>8162</v>
      </c>
      <c r="WE14">
        <f>Sug0.5[[#This Row],[OBEP5]]</f>
        <v>8007</v>
      </c>
      <c r="WF14">
        <f>Sug0.5[[#This Row],[OBEP6]]</f>
        <v>7870</v>
      </c>
      <c r="WG14">
        <f>Sug0.5[[#This Row],[OBEP7]]</f>
        <v>7746</v>
      </c>
      <c r="WH14">
        <f>Sug0.5[[#This Row],[OBEP8]]</f>
        <v>7631</v>
      </c>
      <c r="WI14">
        <f>Sug0.5[[#This Row],[OBEP9]]</f>
        <v>7520</v>
      </c>
      <c r="WJ14">
        <f>Sug0.5[[#This Row],[OBEP10]]</f>
        <v>7405</v>
      </c>
      <c r="WK14">
        <f>Sug0.5[[#This Row],[OBEP11]]</f>
        <v>7324</v>
      </c>
      <c r="WL14">
        <f>Sug0.5[[#This Row],[OBEP12]]</f>
        <v>7284</v>
      </c>
      <c r="WM14">
        <f>Sug0.5[[#This Row],[OBEP13]]</f>
        <v>7211</v>
      </c>
      <c r="WN14">
        <f>Sug0.5[[#This Row],[OBEP14]]</f>
        <v>7143</v>
      </c>
      <c r="WO14">
        <f>Sug0.5[[#This Row],[OBEP15]]</f>
        <v>7103</v>
      </c>
      <c r="WP14">
        <f>Sug0.5[[#This Row],[OBEP16]]</f>
        <v>6962</v>
      </c>
      <c r="WQ14">
        <f>Sug0.5[[#This Row],[OBEP17]]</f>
        <v>6899</v>
      </c>
      <c r="WR14">
        <f>Sug0.5[[#This Row],[OBEP18]]</f>
        <v>6856</v>
      </c>
      <c r="WS14">
        <f>Sug0.5[[#This Row],[OBEP19]]</f>
        <v>6802</v>
      </c>
      <c r="WT14">
        <f>Sug0.5[[#This Row],[OBEP20]]</f>
        <v>6789</v>
      </c>
      <c r="WU14">
        <f>Sug0.5[[#This Row],[OBEP21]]</f>
        <v>6700</v>
      </c>
      <c r="WV14">
        <f>Sug0.5[[#This Row],[OBEP22]]</f>
        <v>6682</v>
      </c>
      <c r="WW14">
        <f>Sug0.5[[#This Row],[OBEP23]]</f>
        <v>6676</v>
      </c>
      <c r="WX14">
        <f>Sug0.5[[#This Row],[OBEP24]]</f>
        <v>6630</v>
      </c>
      <c r="WY14">
        <f>Sug0.5[[#This Row],[OBEP25]]</f>
        <v>6561</v>
      </c>
      <c r="WZ14">
        <f>Sug0.5[[#This Row],[OBEP26]]</f>
        <v>6546</v>
      </c>
      <c r="XA14">
        <f>Sug0.5[[#This Row],[OBEP27]]</f>
        <v>6529</v>
      </c>
    </row>
    <row r="15" spans="1:625" x14ac:dyDescent="0.25">
      <c r="A15">
        <v>11</v>
      </c>
      <c r="B15" s="10">
        <f>Reg[[#This Row],[STEP2]]</f>
        <v>6883</v>
      </c>
      <c r="C15" s="10">
        <f>Reg[[#This Row],[STEP3]]</f>
        <v>7180</v>
      </c>
      <c r="D15" s="10">
        <f>Reg[[#This Row],[STEP4]]</f>
        <v>7439</v>
      </c>
      <c r="E15" s="10">
        <f>Reg[[#This Row],[STEP5]]</f>
        <v>7703</v>
      </c>
      <c r="F15" s="10">
        <f>Reg[[#This Row],[STEP6]]</f>
        <v>7875</v>
      </c>
      <c r="G15" s="10">
        <f>Reg[[#This Row],[STEP7]]</f>
        <v>8031</v>
      </c>
      <c r="H15" s="10">
        <f>Reg[[#This Row],[STEP8]]</f>
        <v>8261</v>
      </c>
      <c r="I15" s="10">
        <f>Reg[[#This Row],[STEP9]]</f>
        <v>8374</v>
      </c>
      <c r="J15" s="10">
        <f>Reg[[#This Row],[STEP10]]</f>
        <v>8449</v>
      </c>
      <c r="K15" s="10">
        <f>Reg[[#This Row],[STEP11]]</f>
        <v>8531</v>
      </c>
      <c r="L15" s="10">
        <f>Reg[[#This Row],[STEP12]]</f>
        <v>8609</v>
      </c>
      <c r="M15" s="10">
        <f>Reg[[#This Row],[STEP13]]</f>
        <v>8665</v>
      </c>
      <c r="N15" s="10">
        <f>Reg[[#This Row],[STEP14]]</f>
        <v>8728</v>
      </c>
      <c r="O15" s="10">
        <f>Reg[[#This Row],[STEP15]]</f>
        <v>8769</v>
      </c>
      <c r="P15" s="10">
        <f>Reg[[#This Row],[STEP16]]</f>
        <v>8831</v>
      </c>
      <c r="Q15" s="10">
        <f>Reg[[#This Row],[STEP17]]</f>
        <v>8851</v>
      </c>
      <c r="R15" s="10">
        <f>Reg[[#This Row],[STEP18]]</f>
        <v>8828</v>
      </c>
      <c r="S15" s="10">
        <f>Reg[[#This Row],[STEP19]]</f>
        <v>8864</v>
      </c>
      <c r="T15" s="10">
        <f>Reg[[#This Row],[STEP20]]</f>
        <v>8839</v>
      </c>
      <c r="U15" s="10">
        <f>Reg[[#This Row],[STEP21]]</f>
        <v>8824</v>
      </c>
      <c r="V15" s="10">
        <f>Reg[[#This Row],[STEP22]]</f>
        <v>8733</v>
      </c>
      <c r="W15" s="10">
        <f>Reg[[#This Row],[STEP23]]</f>
        <v>8774</v>
      </c>
      <c r="X15" s="10">
        <f>Reg[[#This Row],[STEP24]]</f>
        <v>8734</v>
      </c>
      <c r="Y15" s="10">
        <f>Reg[[#This Row],[STEP25]]</f>
        <v>8762</v>
      </c>
      <c r="Z15" s="10">
        <f>Reg[[#This Row],[STEP26]]</f>
        <v>8756</v>
      </c>
      <c r="AA15" s="10">
        <f>Reg[[#This Row],[STEP27]]</f>
        <v>8768</v>
      </c>
      <c r="AB15" s="10">
        <f>Sug0.2[[#This Row],[STEP2]]</f>
        <v>6883</v>
      </c>
      <c r="AC15" s="10">
        <f>Sug0.2[[#This Row],[STEP3]]</f>
        <v>7149</v>
      </c>
      <c r="AD15" s="10">
        <f>Sug0.2[[#This Row],[STEP4]]</f>
        <v>7398</v>
      </c>
      <c r="AE15" s="10">
        <f>Sug0.2[[#This Row],[STEP5]]</f>
        <v>7651</v>
      </c>
      <c r="AF15" s="10">
        <f>Sug0.2[[#This Row],[STEP6]]</f>
        <v>7817</v>
      </c>
      <c r="AG15" s="10">
        <f>Sug0.2[[#This Row],[STEP7]]</f>
        <v>7957</v>
      </c>
      <c r="AH15" s="10">
        <f>Sug0.2[[#This Row],[STEP8]]</f>
        <v>8172</v>
      </c>
      <c r="AI15" s="10">
        <f>Sug0.2[[#This Row],[STEP9]]</f>
        <v>8282</v>
      </c>
      <c r="AJ15" s="10">
        <f>Sug0.2[[#This Row],[STEP10]]</f>
        <v>8339</v>
      </c>
      <c r="AK15" s="10">
        <f>Sug0.2[[#This Row],[STEP11]]</f>
        <v>8429</v>
      </c>
      <c r="AL15" s="10">
        <f>Sug0.2[[#This Row],[STEP12]]</f>
        <v>8494</v>
      </c>
      <c r="AM15" s="10">
        <f>Sug0.2[[#This Row],[STEP13]]</f>
        <v>8563</v>
      </c>
      <c r="AN15" s="10">
        <f>Sug0.2[[#This Row],[STEP14]]</f>
        <v>8630</v>
      </c>
      <c r="AO15" s="10">
        <f>Sug0.2[[#This Row],[STEP15]]</f>
        <v>8663</v>
      </c>
      <c r="AP15" s="10">
        <f>Sug0.2[[#This Row],[STEP16]]</f>
        <v>8746</v>
      </c>
      <c r="AQ15" s="10">
        <f>Sug0.2[[#This Row],[STEP17]]</f>
        <v>8767</v>
      </c>
      <c r="AR15" s="10">
        <f>Sug0.2[[#This Row],[STEP18]]</f>
        <v>8751</v>
      </c>
      <c r="AS15" s="10">
        <f>Sug0.2[[#This Row],[STEP19]]</f>
        <v>8795</v>
      </c>
      <c r="AT15" s="10">
        <f>Sug0.2[[#This Row],[STEP20]]</f>
        <v>8771</v>
      </c>
      <c r="AU15" s="10">
        <f>Sug0.2[[#This Row],[STEP21]]</f>
        <v>8764</v>
      </c>
      <c r="AV15" s="10">
        <f>Sug0.2[[#This Row],[STEP22]]</f>
        <v>8685</v>
      </c>
      <c r="AW15" s="10">
        <f>Sug0.2[[#This Row],[STEP23]]</f>
        <v>8728</v>
      </c>
      <c r="AX15" s="10">
        <f>Sug0.2[[#This Row],[STEP24]]</f>
        <v>8692</v>
      </c>
      <c r="AY15" s="10">
        <f>Sug0.2[[#This Row],[STEP25]]</f>
        <v>8731</v>
      </c>
      <c r="AZ15" s="10">
        <f>Sug0.2[[#This Row],[STEP26]]</f>
        <v>8717</v>
      </c>
      <c r="BA15" s="10">
        <f>Sug0.2[[#This Row],[STEP27]]</f>
        <v>8744</v>
      </c>
      <c r="BB15" s="10">
        <f>Sug0.5[[#This Row],[STEP2]]</f>
        <v>6883</v>
      </c>
      <c r="BC15" s="10">
        <f>Sug0.5[[#This Row],[STEP3]]</f>
        <v>7090</v>
      </c>
      <c r="BD15" s="10">
        <f>Sug0.5[[#This Row],[STEP4]]</f>
        <v>7312</v>
      </c>
      <c r="BE15" s="10">
        <f>Sug0.5[[#This Row],[STEP5]]</f>
        <v>7536</v>
      </c>
      <c r="BF15" s="10">
        <f>Sug0.5[[#This Row],[STEP6]]</f>
        <v>7670</v>
      </c>
      <c r="BG15" s="10">
        <f>Sug0.5[[#This Row],[STEP7]]</f>
        <v>7792</v>
      </c>
      <c r="BH15" s="10">
        <f>Sug0.5[[#This Row],[STEP8]]</f>
        <v>7970</v>
      </c>
      <c r="BI15" s="10">
        <f>Sug0.5[[#This Row],[STEP9]]</f>
        <v>8060</v>
      </c>
      <c r="BJ15" s="10">
        <f>Sug0.5[[#This Row],[STEP10]]</f>
        <v>8125</v>
      </c>
      <c r="BK15" s="10">
        <f>Sug0.5[[#This Row],[STEP11]]</f>
        <v>8211</v>
      </c>
      <c r="BL15" s="10">
        <f>Sug0.5[[#This Row],[STEP12]]</f>
        <v>8289</v>
      </c>
      <c r="BM15" s="10">
        <f>Sug0.5[[#This Row],[STEP13]]</f>
        <v>8353</v>
      </c>
      <c r="BN15" s="10">
        <f>Sug0.5[[#This Row],[STEP14]]</f>
        <v>8417</v>
      </c>
      <c r="BO15" s="10">
        <f>Sug0.5[[#This Row],[STEP15]]</f>
        <v>8469</v>
      </c>
      <c r="BP15" s="10">
        <f>Sug0.5[[#This Row],[STEP16]]</f>
        <v>8557</v>
      </c>
      <c r="BQ15" s="10">
        <f>Sug0.5[[#This Row],[STEP17]]</f>
        <v>8574</v>
      </c>
      <c r="BR15" s="10">
        <f>Sug0.5[[#This Row],[STEP18]]</f>
        <v>8564</v>
      </c>
      <c r="BS15" s="10">
        <f>Sug0.5[[#This Row],[STEP19]]</f>
        <v>8638</v>
      </c>
      <c r="BT15" s="10">
        <f>Sug0.5[[#This Row],[STEP20]]</f>
        <v>8628</v>
      </c>
      <c r="BU15" s="10">
        <f>Sug0.5[[#This Row],[STEP21]]</f>
        <v>8609</v>
      </c>
      <c r="BV15" s="10">
        <f>Sug0.5[[#This Row],[STEP22]]</f>
        <v>8545</v>
      </c>
      <c r="BW15" s="10">
        <f>Sug0.5[[#This Row],[STEP23]]</f>
        <v>8586</v>
      </c>
      <c r="BX15" s="10">
        <f>Sug0.5[[#This Row],[STEP24]]</f>
        <v>8574</v>
      </c>
      <c r="BY15" s="10">
        <f>Sug0.5[[#This Row],[STEP25]]</f>
        <v>8603</v>
      </c>
      <c r="BZ15" s="10">
        <f>Sug0.5[[#This Row],[STEP26]]</f>
        <v>8602</v>
      </c>
      <c r="CA15" s="10">
        <f>Sug0.5[[#This Row],[STEP27]]</f>
        <v>8629</v>
      </c>
      <c r="CB15" s="10">
        <f>Reg[[#This Row],[NASP2]]</f>
        <v>841</v>
      </c>
      <c r="CC15" s="10">
        <f>Reg[[#This Row],[NASP3]]</f>
        <v>1020</v>
      </c>
      <c r="CD15" s="10">
        <f>Reg[[#This Row],[NASP4]]</f>
        <v>1182</v>
      </c>
      <c r="CE15" s="10">
        <f>Reg[[#This Row],[NASP5]]</f>
        <v>1319</v>
      </c>
      <c r="CF15" s="10">
        <f>Reg[[#This Row],[NASP6]]</f>
        <v>1468</v>
      </c>
      <c r="CG15" s="10">
        <f>Reg[[#This Row],[NASP7]]</f>
        <v>1630</v>
      </c>
      <c r="CH15" s="10">
        <f>Reg[[#This Row],[NASP8]]</f>
        <v>1755</v>
      </c>
      <c r="CI15" s="10">
        <f>Reg[[#This Row],[NASP9]]</f>
        <v>1868</v>
      </c>
      <c r="CJ15" s="10">
        <f>Reg[[#This Row],[NASP10]]</f>
        <v>2022</v>
      </c>
      <c r="CK15" s="10">
        <f>Reg[[#This Row],[NASP11]]</f>
        <v>2157</v>
      </c>
      <c r="CL15" s="10">
        <f>Reg[[#This Row],[NASP12]]</f>
        <v>2299</v>
      </c>
      <c r="CM15" s="10">
        <f>Reg[[#This Row],[NASP13]]</f>
        <v>2462</v>
      </c>
      <c r="CN15" s="10">
        <f>Reg[[#This Row],[NASP14]]</f>
        <v>2585</v>
      </c>
      <c r="CO15" s="10">
        <f>Reg[[#This Row],[NASP15]]</f>
        <v>2692</v>
      </c>
      <c r="CP15" s="10">
        <f>Reg[[#This Row],[NASP16]]</f>
        <v>2788</v>
      </c>
      <c r="CQ15" s="10">
        <f>Reg[[#This Row],[NASP17]]</f>
        <v>2898</v>
      </c>
      <c r="CR15" s="10">
        <f>Reg[[#This Row],[NASP18]]</f>
        <v>3000</v>
      </c>
      <c r="CS15" s="10">
        <f>Reg[[#This Row],[NASP19]]</f>
        <v>3085</v>
      </c>
      <c r="CT15" s="10">
        <f>Reg[[#This Row],[NASP20]]</f>
        <v>3166</v>
      </c>
      <c r="CU15" s="10">
        <f>Reg[[#This Row],[NASP21]]</f>
        <v>3245</v>
      </c>
      <c r="CV15" s="10">
        <f>Reg[[#This Row],[NASP22]]</f>
        <v>3353</v>
      </c>
      <c r="CW15" s="10">
        <f>Reg[[#This Row],[NASP23]]</f>
        <v>3377</v>
      </c>
      <c r="CX15" s="10">
        <f>Reg[[#This Row],[NASP24]]</f>
        <v>3453</v>
      </c>
      <c r="CY15" s="10">
        <f>Reg[[#This Row],[NASP25]]</f>
        <v>3478</v>
      </c>
      <c r="CZ15" s="10">
        <f>Reg[[#This Row],[NASP26]]</f>
        <v>3507</v>
      </c>
      <c r="DA15" s="10">
        <f>Reg[[#This Row],[NASP27]]</f>
        <v>3550</v>
      </c>
      <c r="DB15" s="10">
        <f>Sug0.2[[#This Row],[NASP2]]</f>
        <v>841</v>
      </c>
      <c r="DC15" s="10">
        <f>Sug0.2[[#This Row],[NASP3]]</f>
        <v>1016</v>
      </c>
      <c r="DD15" s="10">
        <f>Sug0.2[[#This Row],[NASP4]]</f>
        <v>1165</v>
      </c>
      <c r="DE15" s="10">
        <f>Sug0.2[[#This Row],[NASP5]]</f>
        <v>1292</v>
      </c>
      <c r="DF15" s="10">
        <f>Sug0.2[[#This Row],[NASP6]]</f>
        <v>1427</v>
      </c>
      <c r="DG15" s="10">
        <f>Sug0.2[[#This Row],[NASP7]]</f>
        <v>1576</v>
      </c>
      <c r="DH15" s="10">
        <f>Sug0.2[[#This Row],[NASP8]]</f>
        <v>1692</v>
      </c>
      <c r="DI15" s="10">
        <f>Sug0.2[[#This Row],[NASP9]]</f>
        <v>1792</v>
      </c>
      <c r="DJ15" s="10">
        <f>Sug0.2[[#This Row],[NASP10]]</f>
        <v>1940</v>
      </c>
      <c r="DK15" s="10">
        <f>Sug0.2[[#This Row],[NASP11]]</f>
        <v>2067</v>
      </c>
      <c r="DL15" s="10">
        <f>Sug0.2[[#This Row],[NASP12]]</f>
        <v>2210</v>
      </c>
      <c r="DM15" s="10">
        <f>Sug0.2[[#This Row],[NASP13]]</f>
        <v>2352</v>
      </c>
      <c r="DN15" s="10">
        <f>Sug0.2[[#This Row],[NASP14]]</f>
        <v>2463</v>
      </c>
      <c r="DO15" s="10">
        <f>Sug0.2[[#This Row],[NASP15]]</f>
        <v>2567</v>
      </c>
      <c r="DP15" s="10">
        <f>Sug0.2[[#This Row],[NASP16]]</f>
        <v>2651</v>
      </c>
      <c r="DQ15" s="10">
        <f>Sug0.2[[#This Row],[NASP17]]</f>
        <v>2749</v>
      </c>
      <c r="DR15" s="10">
        <f>Sug0.2[[#This Row],[NASP18]]</f>
        <v>2846</v>
      </c>
      <c r="DS15" s="10">
        <f>Sug0.2[[#This Row],[NASP19]]</f>
        <v>2925</v>
      </c>
      <c r="DT15" s="10">
        <f>Sug0.2[[#This Row],[NASP20]]</f>
        <v>3005</v>
      </c>
      <c r="DU15" s="10">
        <f>Sug0.2[[#This Row],[NASP21]]</f>
        <v>3070</v>
      </c>
      <c r="DV15" s="10">
        <f>Sug0.2[[#This Row],[NASP22]]</f>
        <v>3163</v>
      </c>
      <c r="DW15" s="10">
        <f>Sug0.2[[#This Row],[NASP23]]</f>
        <v>3175</v>
      </c>
      <c r="DX15" s="10">
        <f>Sug0.2[[#This Row],[NASP24]]</f>
        <v>3241</v>
      </c>
      <c r="DY15" s="10">
        <f>Sug0.2[[#This Row],[NASP25]]</f>
        <v>3253</v>
      </c>
      <c r="DZ15" s="10">
        <f>Sug0.2[[#This Row],[NASP26]]</f>
        <v>3292</v>
      </c>
      <c r="EA15" s="10">
        <f>Sug0.2[[#This Row],[NASP27]]</f>
        <v>3330</v>
      </c>
      <c r="EB15">
        <f>Sug0.5[[#This Row],[NASP2]]</f>
        <v>841</v>
      </c>
      <c r="EC15">
        <f>Sug0.5[[#This Row],[NASP3]]</f>
        <v>997</v>
      </c>
      <c r="ED15">
        <f>Sug0.5[[#This Row],[NASP4]]</f>
        <v>1128</v>
      </c>
      <c r="EE15">
        <f>Sug0.5[[#This Row],[NASP5]]</f>
        <v>1231</v>
      </c>
      <c r="EF15">
        <f>Sug0.5[[#This Row],[NASP6]]</f>
        <v>1346</v>
      </c>
      <c r="EG15">
        <f>Sug0.5[[#This Row],[NASP7]]</f>
        <v>1475</v>
      </c>
      <c r="EH15">
        <f>Sug0.5[[#This Row],[NASP8]]</f>
        <v>1571</v>
      </c>
      <c r="EI15">
        <f>Sug0.5[[#This Row],[NASP9]]</f>
        <v>1650</v>
      </c>
      <c r="EJ15">
        <f>Sug0.5[[#This Row],[NASP10]]</f>
        <v>1762</v>
      </c>
      <c r="EK15">
        <f>Sug0.5[[#This Row],[NASP11]]</f>
        <v>1866</v>
      </c>
      <c r="EL15">
        <f>Sug0.5[[#This Row],[NASP12]]</f>
        <v>1982</v>
      </c>
      <c r="EM15">
        <f>Sug0.5[[#This Row],[NASP13]]</f>
        <v>2096</v>
      </c>
      <c r="EN15">
        <f>Sug0.5[[#This Row],[NASP14]]</f>
        <v>2188</v>
      </c>
      <c r="EO15">
        <f>Sug0.5[[#This Row],[NASP15]]</f>
        <v>2256</v>
      </c>
      <c r="EP15">
        <f>Sug0.5[[#This Row],[NASP16]]</f>
        <v>2319</v>
      </c>
      <c r="EQ15">
        <f>Sug0.5[[#This Row],[NASP17]]</f>
        <v>2413</v>
      </c>
      <c r="ER15">
        <f>Sug0.5[[#This Row],[NASP18]]</f>
        <v>2497</v>
      </c>
      <c r="ES15">
        <f>Sug0.5[[#This Row],[NASP19]]</f>
        <v>2555</v>
      </c>
      <c r="ET15">
        <f>Sug0.5[[#This Row],[NASP20]]</f>
        <v>2617</v>
      </c>
      <c r="EU15">
        <f>Sug0.5[[#This Row],[NASP21]]</f>
        <v>2672</v>
      </c>
      <c r="EV15">
        <f>Sug0.5[[#This Row],[NASP22]]</f>
        <v>2740</v>
      </c>
      <c r="EW15">
        <f>Sug0.5[[#This Row],[NASP23]]</f>
        <v>2757</v>
      </c>
      <c r="EX15">
        <f>Sug0.5[[#This Row],[NASP24]]</f>
        <v>2802</v>
      </c>
      <c r="EY15">
        <f>Sug0.5[[#This Row],[NASP25]]</f>
        <v>2829</v>
      </c>
      <c r="EZ15">
        <f>Sug0.5[[#This Row],[NASP26]]</f>
        <v>2860</v>
      </c>
      <c r="FA15">
        <f>Sug0.5[[#This Row],[NASP27]]</f>
        <v>2899</v>
      </c>
      <c r="FB15">
        <f>Reg[[#This Row],[CIRP2]]</f>
        <v>60</v>
      </c>
      <c r="FC15">
        <f>Reg[[#This Row],[CIRP3]]</f>
        <v>63</v>
      </c>
      <c r="FD15">
        <f>Reg[[#This Row],[CIRP4]]</f>
        <v>77</v>
      </c>
      <c r="FE15">
        <f>Reg[[#This Row],[CIRP5]]</f>
        <v>88</v>
      </c>
      <c r="FF15">
        <f>Reg[[#This Row],[CIRP6]]</f>
        <v>100</v>
      </c>
      <c r="FG15">
        <f>Reg[[#This Row],[CIRP7]]</f>
        <v>123</v>
      </c>
      <c r="FH15">
        <f>Reg[[#This Row],[CIRP8]]</f>
        <v>124</v>
      </c>
      <c r="FI15">
        <f>Reg[[#This Row],[CIRP9]]</f>
        <v>144</v>
      </c>
      <c r="FJ15">
        <f>Reg[[#This Row],[CIRP10]]</f>
        <v>169</v>
      </c>
      <c r="FK15">
        <f>Reg[[#This Row],[CIRP11]]</f>
        <v>187</v>
      </c>
      <c r="FL15">
        <f>Reg[[#This Row],[CIRP12]]</f>
        <v>197</v>
      </c>
      <c r="FM15">
        <f>Reg[[#This Row],[CIRP13]]</f>
        <v>203</v>
      </c>
      <c r="FN15">
        <f>Reg[[#This Row],[CIRP14]]</f>
        <v>221</v>
      </c>
      <c r="FO15">
        <f>Reg[[#This Row],[CIRP15]]</f>
        <v>241</v>
      </c>
      <c r="FP15">
        <f>Reg[[#This Row],[CIRP16]]</f>
        <v>255</v>
      </c>
      <c r="FQ15">
        <f>Reg[[#This Row],[CIRP17]]</f>
        <v>271</v>
      </c>
      <c r="FR15">
        <f>Reg[[#This Row],[CIRP18]]</f>
        <v>283</v>
      </c>
      <c r="FS15">
        <f>Reg[[#This Row],[CIRP19]]</f>
        <v>300</v>
      </c>
      <c r="FT15">
        <f>Reg[[#This Row],[CIRP20]]</f>
        <v>316</v>
      </c>
      <c r="FU15">
        <f>Reg[[#This Row],[CIRP21]]</f>
        <v>326</v>
      </c>
      <c r="FV15">
        <f>Reg[[#This Row],[CIRP22]]</f>
        <v>336</v>
      </c>
      <c r="FW15">
        <f>Reg[[#This Row],[CIRP23]]</f>
        <v>351</v>
      </c>
      <c r="FX15">
        <f>Reg[[#This Row],[CIRP24]]</f>
        <v>351</v>
      </c>
      <c r="FY15">
        <f>Reg[[#This Row],[CIRP25]]</f>
        <v>371</v>
      </c>
      <c r="FZ15">
        <f>Reg[[#This Row],[CIRP26]]</f>
        <v>390</v>
      </c>
      <c r="GA15">
        <f>Reg[[#This Row],[CIRP27]]</f>
        <v>396</v>
      </c>
      <c r="GB15">
        <f>Sug0.2[[#This Row],[CIRP2]]</f>
        <v>60</v>
      </c>
      <c r="GC15">
        <f>Sug0.2[[#This Row],[CIRP3]]</f>
        <v>61</v>
      </c>
      <c r="GD15">
        <f>Sug0.2[[#This Row],[CIRP4]]</f>
        <v>75</v>
      </c>
      <c r="GE15">
        <f>Sug0.2[[#This Row],[CIRP5]]</f>
        <v>84</v>
      </c>
      <c r="GF15">
        <f>Sug0.2[[#This Row],[CIRP6]]</f>
        <v>95</v>
      </c>
      <c r="GG15">
        <f>Sug0.2[[#This Row],[CIRP7]]</f>
        <v>115</v>
      </c>
      <c r="GH15">
        <f>Sug0.2[[#This Row],[CIRP8]]</f>
        <v>114</v>
      </c>
      <c r="GI15">
        <f>Sug0.2[[#This Row],[CIRP9]]</f>
        <v>131</v>
      </c>
      <c r="GJ15">
        <f>Sug0.2[[#This Row],[CIRP10]]</f>
        <v>153</v>
      </c>
      <c r="GK15">
        <f>Sug0.2[[#This Row],[CIRP11]]</f>
        <v>169</v>
      </c>
      <c r="GL15">
        <f>Sug0.2[[#This Row],[CIRP12]]</f>
        <v>176</v>
      </c>
      <c r="GM15">
        <f>Sug0.2[[#This Row],[CIRP13]]</f>
        <v>182</v>
      </c>
      <c r="GN15">
        <f>Sug0.2[[#This Row],[CIRP14]]</f>
        <v>197</v>
      </c>
      <c r="GO15">
        <f>Sug0.2[[#This Row],[CIRP15]]</f>
        <v>216</v>
      </c>
      <c r="GP15">
        <f>Sug0.2[[#This Row],[CIRP16]]</f>
        <v>228</v>
      </c>
      <c r="GQ15">
        <f>Sug0.2[[#This Row],[CIRP17]]</f>
        <v>244</v>
      </c>
      <c r="GR15">
        <f>Sug0.2[[#This Row],[CIRP18]]</f>
        <v>257</v>
      </c>
      <c r="GS15">
        <f>Sug0.2[[#This Row],[CIRP19]]</f>
        <v>270</v>
      </c>
      <c r="GT15">
        <f>Sug0.2[[#This Row],[CIRP20]]</f>
        <v>280</v>
      </c>
      <c r="GU15">
        <f>Sug0.2[[#This Row],[CIRP21]]</f>
        <v>294</v>
      </c>
      <c r="GV15">
        <f>Sug0.2[[#This Row],[CIRP22]]</f>
        <v>307</v>
      </c>
      <c r="GW15">
        <f>Sug0.2[[#This Row],[CIRP23]]</f>
        <v>321</v>
      </c>
      <c r="GX15">
        <f>Sug0.2[[#This Row],[CIRP24]]</f>
        <v>319</v>
      </c>
      <c r="GY15">
        <f>Sug0.2[[#This Row],[CIRP25]]</f>
        <v>338</v>
      </c>
      <c r="GZ15">
        <f>Sug0.2[[#This Row],[CIRP26]]</f>
        <v>352</v>
      </c>
      <c r="HA15">
        <f>Sug0.2[[#This Row],[CIRP27]]</f>
        <v>358</v>
      </c>
      <c r="HB15">
        <f>Sug0.5[[#This Row],[CIRP2]]</f>
        <v>60</v>
      </c>
      <c r="HC15">
        <f>Sug0.5[[#This Row],[CIRP3]]</f>
        <v>59</v>
      </c>
      <c r="HD15">
        <f>Sug0.5[[#This Row],[CIRP4]]</f>
        <v>68</v>
      </c>
      <c r="HE15">
        <f>Sug0.5[[#This Row],[CIRP5]]</f>
        <v>77</v>
      </c>
      <c r="HF15">
        <f>Sug0.5[[#This Row],[CIRP6]]</f>
        <v>86</v>
      </c>
      <c r="HG15">
        <f>Sug0.5[[#This Row],[CIRP7]]</f>
        <v>95</v>
      </c>
      <c r="HH15">
        <f>Sug0.5[[#This Row],[CIRP8]]</f>
        <v>100</v>
      </c>
      <c r="HI15">
        <f>Sug0.5[[#This Row],[CIRP9]]</f>
        <v>116</v>
      </c>
      <c r="HJ15">
        <f>Sug0.5[[#This Row],[CIRP10]]</f>
        <v>134</v>
      </c>
      <c r="HK15">
        <f>Sug0.5[[#This Row],[CIRP11]]</f>
        <v>148</v>
      </c>
      <c r="HL15">
        <f>Sug0.5[[#This Row],[CIRP12]]</f>
        <v>154</v>
      </c>
      <c r="HM15">
        <f>Sug0.5[[#This Row],[CIRP13]]</f>
        <v>158</v>
      </c>
      <c r="HN15">
        <f>Sug0.5[[#This Row],[CIRP14]]</f>
        <v>166</v>
      </c>
      <c r="HO15">
        <f>Sug0.5[[#This Row],[CIRP15]]</f>
        <v>185</v>
      </c>
      <c r="HP15">
        <f>Sug0.5[[#This Row],[CIRP16]]</f>
        <v>197</v>
      </c>
      <c r="HQ15">
        <f>Sug0.5[[#This Row],[CIRP17]]</f>
        <v>207</v>
      </c>
      <c r="HR15">
        <f>Sug0.5[[#This Row],[CIRP18]]</f>
        <v>218</v>
      </c>
      <c r="HS15">
        <f>Sug0.5[[#This Row],[CIRP19]]</f>
        <v>227</v>
      </c>
      <c r="HT15">
        <f>Sug0.5[[#This Row],[CIRP20]]</f>
        <v>232</v>
      </c>
      <c r="HU15">
        <f>Sug0.5[[#This Row],[CIRP21]]</f>
        <v>241</v>
      </c>
      <c r="HV15">
        <f>Sug0.5[[#This Row],[CIRP22]]</f>
        <v>249</v>
      </c>
      <c r="HW15">
        <f>Sug0.5[[#This Row],[CIRP23]]</f>
        <v>256</v>
      </c>
      <c r="HX15">
        <f>Sug0.5[[#This Row],[CIRP24]]</f>
        <v>257</v>
      </c>
      <c r="HY15">
        <f>Sug0.5[[#This Row],[CIRP25]]</f>
        <v>263</v>
      </c>
      <c r="HZ15">
        <f>Sug0.5[[#This Row],[CIRP26]]</f>
        <v>274</v>
      </c>
      <c r="IA15">
        <f>Sug0.5[[#This Row],[CIRP27]]</f>
        <v>280</v>
      </c>
      <c r="IB15">
        <f>Reg[[#This Row],[HCCP2]]</f>
        <v>9</v>
      </c>
      <c r="IC15">
        <f>Reg[[#This Row],[HCCP3]]</f>
        <v>6</v>
      </c>
      <c r="ID15">
        <f>Reg[[#This Row],[HCCP4]]</f>
        <v>7</v>
      </c>
      <c r="IE15">
        <f>Reg[[#This Row],[HCCP5]]</f>
        <v>8</v>
      </c>
      <c r="IF15">
        <f>Reg[[#This Row],[HCCP6]]</f>
        <v>6</v>
      </c>
      <c r="IG15">
        <f>Reg[[#This Row],[HCCP7]]</f>
        <v>3</v>
      </c>
      <c r="IH15">
        <f>Reg[[#This Row],[HCCP8]]</f>
        <v>9</v>
      </c>
      <c r="II15">
        <f>Reg[[#This Row],[HCCP9]]</f>
        <v>8</v>
      </c>
      <c r="IJ15">
        <f>Reg[[#This Row],[HCCP10]]</f>
        <v>7</v>
      </c>
      <c r="IK15">
        <f>Reg[[#This Row],[HCCP11]]</f>
        <v>6</v>
      </c>
      <c r="IL15">
        <f>Reg[[#This Row],[HCCP12]]</f>
        <v>14</v>
      </c>
      <c r="IM15">
        <f>Reg[[#This Row],[HCCP13]]</f>
        <v>18</v>
      </c>
      <c r="IN15">
        <f>Reg[[#This Row],[HCCP14]]</f>
        <v>12</v>
      </c>
      <c r="IO15">
        <f>Reg[[#This Row],[HCCP15]]</f>
        <v>15</v>
      </c>
      <c r="IP15">
        <f>Reg[[#This Row],[HCCP16]]</f>
        <v>15</v>
      </c>
      <c r="IQ15">
        <f>Reg[[#This Row],[HCCP17]]</f>
        <v>13</v>
      </c>
      <c r="IR15">
        <f>Reg[[#This Row],[HCCP18]]</f>
        <v>11</v>
      </c>
      <c r="IS15">
        <f>Reg[[#This Row],[HCCP19]]</f>
        <v>14</v>
      </c>
      <c r="IT15">
        <f>Reg[[#This Row],[HCCP20]]</f>
        <v>12</v>
      </c>
      <c r="IU15">
        <f>Reg[[#This Row],[HCCP21]]</f>
        <v>10</v>
      </c>
      <c r="IV15">
        <f>Reg[[#This Row],[HCCP22]]</f>
        <v>7</v>
      </c>
      <c r="IW15">
        <f>Reg[[#This Row],[HCCP23]]</f>
        <v>9</v>
      </c>
      <c r="IX15">
        <f>Reg[[#This Row],[HCCP24]]</f>
        <v>10</v>
      </c>
      <c r="IY15">
        <f>Reg[[#This Row],[HCCP25]]</f>
        <v>11</v>
      </c>
      <c r="IZ15">
        <f>Reg[[#This Row],[HCCP26]]</f>
        <v>14</v>
      </c>
      <c r="JA15">
        <f>Reg[[#This Row],[HCCP27]]</f>
        <v>17</v>
      </c>
      <c r="JB15">
        <f>Sug0.2[[#This Row],[HCCP2]]</f>
        <v>9</v>
      </c>
      <c r="JC15">
        <f>Sug0.2[[#This Row],[HCCP3]]</f>
        <v>6</v>
      </c>
      <c r="JD15">
        <f>Sug0.2[[#This Row],[HCCP4]]</f>
        <v>7</v>
      </c>
      <c r="JE15">
        <f>Sug0.2[[#This Row],[HCCP5]]</f>
        <v>8</v>
      </c>
      <c r="JF15">
        <f>Sug0.2[[#This Row],[HCCP6]]</f>
        <v>6</v>
      </c>
      <c r="JG15">
        <f>Sug0.2[[#This Row],[HCCP7]]</f>
        <v>3</v>
      </c>
      <c r="JH15">
        <f>Sug0.2[[#This Row],[HCCP8]]</f>
        <v>8</v>
      </c>
      <c r="JI15">
        <f>Sug0.2[[#This Row],[HCCP9]]</f>
        <v>8</v>
      </c>
      <c r="JJ15">
        <f>Sug0.2[[#This Row],[HCCP10]]</f>
        <v>7</v>
      </c>
      <c r="JK15">
        <f>Sug0.2[[#This Row],[HCCP11]]</f>
        <v>5</v>
      </c>
      <c r="JL15">
        <f>Sug0.2[[#This Row],[HCCP12]]</f>
        <v>12</v>
      </c>
      <c r="JM15">
        <f>Sug0.2[[#This Row],[HCCP13]]</f>
        <v>16</v>
      </c>
      <c r="JN15">
        <f>Sug0.2[[#This Row],[HCCP14]]</f>
        <v>11</v>
      </c>
      <c r="JO15">
        <f>Sug0.2[[#This Row],[HCCP15]]</f>
        <v>13</v>
      </c>
      <c r="JP15">
        <f>Sug0.2[[#This Row],[HCCP16]]</f>
        <v>13</v>
      </c>
      <c r="JQ15">
        <f>Sug0.2[[#This Row],[HCCP17]]</f>
        <v>12</v>
      </c>
      <c r="JR15">
        <f>Sug0.2[[#This Row],[HCCP18]]</f>
        <v>11</v>
      </c>
      <c r="JS15">
        <f>Sug0.2[[#This Row],[HCCP19]]</f>
        <v>12</v>
      </c>
      <c r="JT15">
        <f>Sug0.2[[#This Row],[HCCP20]]</f>
        <v>12</v>
      </c>
      <c r="JU15">
        <f>Sug0.2[[#This Row],[HCCP21]]</f>
        <v>10</v>
      </c>
      <c r="JV15">
        <f>Sug0.2[[#This Row],[HCCP22]]</f>
        <v>7</v>
      </c>
      <c r="JW15">
        <f>Sug0.2[[#This Row],[HCCP23]]</f>
        <v>9</v>
      </c>
      <c r="JX15">
        <f>Sug0.2[[#This Row],[HCCP24]]</f>
        <v>10</v>
      </c>
      <c r="JY15">
        <f>Sug0.2[[#This Row],[HCCP25]]</f>
        <v>11</v>
      </c>
      <c r="JZ15">
        <f>Sug0.2[[#This Row],[HCCP26]]</f>
        <v>14</v>
      </c>
      <c r="KA15">
        <f>Sug0.2[[#This Row],[HCCP27]]</f>
        <v>17</v>
      </c>
      <c r="KB15">
        <f>Sug0.5[[#This Row],[HCCP2]]</f>
        <v>9</v>
      </c>
      <c r="KC15">
        <f>Sug0.5[[#This Row],[HCCP3]]</f>
        <v>6</v>
      </c>
      <c r="KD15">
        <f>Sug0.5[[#This Row],[HCCP4]]</f>
        <v>7</v>
      </c>
      <c r="KE15">
        <f>Sug0.5[[#This Row],[HCCP5]]</f>
        <v>7</v>
      </c>
      <c r="KF15">
        <f>Sug0.5[[#This Row],[HCCP6]]</f>
        <v>6</v>
      </c>
      <c r="KG15">
        <f>Sug0.5[[#This Row],[HCCP7]]</f>
        <v>3</v>
      </c>
      <c r="KH15">
        <f>Sug0.5[[#This Row],[HCCP8]]</f>
        <v>6</v>
      </c>
      <c r="KI15">
        <f>Sug0.5[[#This Row],[HCCP9]]</f>
        <v>6</v>
      </c>
      <c r="KJ15">
        <f>Sug0.5[[#This Row],[HCCP10]]</f>
        <v>5</v>
      </c>
      <c r="KK15">
        <f>Sug0.5[[#This Row],[HCCP11]]</f>
        <v>5</v>
      </c>
      <c r="KL15">
        <f>Sug0.5[[#This Row],[HCCP12]]</f>
        <v>11</v>
      </c>
      <c r="KM15">
        <f>Sug0.5[[#This Row],[HCCP13]]</f>
        <v>15</v>
      </c>
      <c r="KN15">
        <f>Sug0.5[[#This Row],[HCCP14]]</f>
        <v>11</v>
      </c>
      <c r="KO15">
        <f>Sug0.5[[#This Row],[HCCP15]]</f>
        <v>10</v>
      </c>
      <c r="KP15">
        <f>Sug0.5[[#This Row],[HCCP16]]</f>
        <v>10</v>
      </c>
      <c r="KQ15">
        <f>Sug0.5[[#This Row],[HCCP17]]</f>
        <v>10</v>
      </c>
      <c r="KR15">
        <f>Sug0.5[[#This Row],[HCCP18]]</f>
        <v>9</v>
      </c>
      <c r="KS15">
        <f>Sug0.5[[#This Row],[HCCP19]]</f>
        <v>11</v>
      </c>
      <c r="KT15">
        <f>Sug0.5[[#This Row],[HCCP20]]</f>
        <v>10</v>
      </c>
      <c r="KU15">
        <f>Sug0.5[[#This Row],[HCCP21]]</f>
        <v>9</v>
      </c>
      <c r="KV15">
        <f>Sug0.5[[#This Row],[HCCP22]]</f>
        <v>7</v>
      </c>
      <c r="KW15">
        <f>Sug0.5[[#This Row],[HCCP23]]</f>
        <v>9</v>
      </c>
      <c r="KX15">
        <f>Sug0.5[[#This Row],[HCCP24]]</f>
        <v>9</v>
      </c>
      <c r="KY15">
        <f>Sug0.5[[#This Row],[HCCP25]]</f>
        <v>11</v>
      </c>
      <c r="KZ15">
        <f>Sug0.5[[#This Row],[HCCP26]]</f>
        <v>12</v>
      </c>
      <c r="LA15">
        <f>Sug0.5[[#This Row],[HCCP27]]</f>
        <v>13</v>
      </c>
      <c r="LB15">
        <f>Reg[[#This Row],[CHDP2]]</f>
        <v>1485</v>
      </c>
      <c r="LC15">
        <f>Reg[[#This Row],[CHDP3]]</f>
        <v>1534</v>
      </c>
      <c r="LD15">
        <f>Reg[[#This Row],[CHDP4]]</f>
        <v>1587</v>
      </c>
      <c r="LE15">
        <f>Reg[[#This Row],[CHDP5]]</f>
        <v>1652</v>
      </c>
      <c r="LF15">
        <f>Reg[[#This Row],[CHDP6]]</f>
        <v>1669</v>
      </c>
      <c r="LG15">
        <f>Reg[[#This Row],[CHDP7]]</f>
        <v>1691</v>
      </c>
      <c r="LH15">
        <f>Reg[[#This Row],[CHDP8]]</f>
        <v>1722</v>
      </c>
      <c r="LI15">
        <f>Reg[[#This Row],[CHDP9]]</f>
        <v>1758</v>
      </c>
      <c r="LJ15">
        <f>Reg[[#This Row],[CHDP10]]</f>
        <v>1772</v>
      </c>
      <c r="LK15">
        <f>Reg[[#This Row],[CHDP11]]</f>
        <v>1821</v>
      </c>
      <c r="LL15">
        <f>Reg[[#This Row],[CHDP12]]</f>
        <v>1874</v>
      </c>
      <c r="LM15">
        <f>Reg[[#This Row],[CHDP13]]</f>
        <v>1891</v>
      </c>
      <c r="LN15">
        <f>Reg[[#This Row],[CHDP14]]</f>
        <v>1926</v>
      </c>
      <c r="LO15">
        <f>Reg[[#This Row],[CHDP15]]</f>
        <v>1952</v>
      </c>
      <c r="LP15">
        <f>Reg[[#This Row],[CHDP16]]</f>
        <v>1979</v>
      </c>
      <c r="LQ15">
        <f>Reg[[#This Row],[CHDP17]]</f>
        <v>2007</v>
      </c>
      <c r="LR15">
        <f>Reg[[#This Row],[CHDP18]]</f>
        <v>2042</v>
      </c>
      <c r="LS15">
        <f>Reg[[#This Row],[CHDP19]]</f>
        <v>2076</v>
      </c>
      <c r="LT15">
        <f>Reg[[#This Row],[CHDP20]]</f>
        <v>2087</v>
      </c>
      <c r="LU15">
        <f>Reg[[#This Row],[CHDP21]]</f>
        <v>2093</v>
      </c>
      <c r="LV15">
        <f>Reg[[#This Row],[CHDP22]]</f>
        <v>2131</v>
      </c>
      <c r="LW15">
        <f>Reg[[#This Row],[CHDP23]]</f>
        <v>2125</v>
      </c>
      <c r="LX15">
        <f>Reg[[#This Row],[CHDP24]]</f>
        <v>2100</v>
      </c>
      <c r="LY15">
        <f>Reg[[#This Row],[CHDP25]]</f>
        <v>2098</v>
      </c>
      <c r="LZ15">
        <f>Reg[[#This Row],[CHDP26]]</f>
        <v>2118</v>
      </c>
      <c r="MA15">
        <f>Reg[[#This Row],[CHDP27]]</f>
        <v>2131</v>
      </c>
      <c r="MB15">
        <f>Sug0.2[[#This Row],[CHDP2]]</f>
        <v>1485</v>
      </c>
      <c r="MC15">
        <f>Sug0.2[[#This Row],[CHDP3]]</f>
        <v>1534</v>
      </c>
      <c r="MD15">
        <f>Sug0.2[[#This Row],[CHDP4]]</f>
        <v>1587</v>
      </c>
      <c r="ME15">
        <f>Sug0.2[[#This Row],[CHDP5]]</f>
        <v>1649</v>
      </c>
      <c r="MF15">
        <f>Sug0.2[[#This Row],[CHDP6]]</f>
        <v>1665</v>
      </c>
      <c r="MG15">
        <f>Sug0.2[[#This Row],[CHDP7]]</f>
        <v>1687</v>
      </c>
      <c r="MH15">
        <f>Sug0.2[[#This Row],[CHDP8]]</f>
        <v>1718</v>
      </c>
      <c r="MI15">
        <f>Sug0.2[[#This Row],[CHDP9]]</f>
        <v>1753</v>
      </c>
      <c r="MJ15">
        <f>Sug0.2[[#This Row],[CHDP10]]</f>
        <v>1762</v>
      </c>
      <c r="MK15">
        <f>Sug0.2[[#This Row],[CHDP11]]</f>
        <v>1811</v>
      </c>
      <c r="ML15">
        <f>Sug0.2[[#This Row],[CHDP12]]</f>
        <v>1864</v>
      </c>
      <c r="MM15">
        <f>Sug0.2[[#This Row],[CHDP13]]</f>
        <v>1879</v>
      </c>
      <c r="MN15">
        <f>Sug0.2[[#This Row],[CHDP14]]</f>
        <v>1913</v>
      </c>
      <c r="MO15">
        <f>Sug0.2[[#This Row],[CHDP15]]</f>
        <v>1938</v>
      </c>
      <c r="MP15">
        <f>Sug0.2[[#This Row],[CHDP16]]</f>
        <v>1963</v>
      </c>
      <c r="MQ15">
        <f>Sug0.2[[#This Row],[CHDP17]]</f>
        <v>1989</v>
      </c>
      <c r="MR15">
        <f>Sug0.2[[#This Row],[CHDP18]]</f>
        <v>2021</v>
      </c>
      <c r="MS15">
        <f>Sug0.2[[#This Row],[CHDP19]]</f>
        <v>2053</v>
      </c>
      <c r="MT15">
        <f>Sug0.2[[#This Row],[CHDP20]]</f>
        <v>2063</v>
      </c>
      <c r="MU15">
        <f>Sug0.2[[#This Row],[CHDP21]]</f>
        <v>2066</v>
      </c>
      <c r="MV15">
        <f>Sug0.2[[#This Row],[CHDP22]]</f>
        <v>2105</v>
      </c>
      <c r="MW15">
        <f>Sug0.2[[#This Row],[CHDP23]]</f>
        <v>2099</v>
      </c>
      <c r="MX15">
        <f>Sug0.2[[#This Row],[CHDP24]]</f>
        <v>2070</v>
      </c>
      <c r="MY15">
        <f>Sug0.2[[#This Row],[CHDP25]]</f>
        <v>2068</v>
      </c>
      <c r="MZ15">
        <f>Sug0.2[[#This Row],[CHDP26]]</f>
        <v>2091</v>
      </c>
      <c r="NA15">
        <f>Sug0.2[[#This Row],[CHDP27]]</f>
        <v>2102</v>
      </c>
      <c r="NB15">
        <f>Sug0.5[[#This Row],[CHDP2]]</f>
        <v>1485</v>
      </c>
      <c r="NC15">
        <f>Sug0.5[[#This Row],[CHDP3]]</f>
        <v>1534</v>
      </c>
      <c r="ND15">
        <f>Sug0.5[[#This Row],[CHDP4]]</f>
        <v>1587</v>
      </c>
      <c r="NE15">
        <f>Sug0.5[[#This Row],[CHDP5]]</f>
        <v>1649</v>
      </c>
      <c r="NF15">
        <f>Sug0.5[[#This Row],[CHDP6]]</f>
        <v>1663</v>
      </c>
      <c r="NG15">
        <f>Sug0.5[[#This Row],[CHDP7]]</f>
        <v>1680</v>
      </c>
      <c r="NH15">
        <f>Sug0.5[[#This Row],[CHDP8]]</f>
        <v>1709</v>
      </c>
      <c r="NI15">
        <f>Sug0.5[[#This Row],[CHDP9]]</f>
        <v>1737</v>
      </c>
      <c r="NJ15">
        <f>Sug0.5[[#This Row],[CHDP10]]</f>
        <v>1745</v>
      </c>
      <c r="NK15">
        <f>Sug0.5[[#This Row],[CHDP11]]</f>
        <v>1786</v>
      </c>
      <c r="NL15">
        <f>Sug0.5[[#This Row],[CHDP12]]</f>
        <v>1838</v>
      </c>
      <c r="NM15">
        <f>Sug0.5[[#This Row],[CHDP13]]</f>
        <v>1849</v>
      </c>
      <c r="NN15">
        <f>Sug0.5[[#This Row],[CHDP14]]</f>
        <v>1879</v>
      </c>
      <c r="NO15">
        <f>Sug0.5[[#This Row],[CHDP15]]</f>
        <v>1901</v>
      </c>
      <c r="NP15">
        <f>Sug0.5[[#This Row],[CHDP16]]</f>
        <v>1923</v>
      </c>
      <c r="NQ15">
        <f>Sug0.5[[#This Row],[CHDP17]]</f>
        <v>1946</v>
      </c>
      <c r="NR15">
        <f>Sug0.5[[#This Row],[CHDP18]]</f>
        <v>1978</v>
      </c>
      <c r="NS15">
        <f>Sug0.5[[#This Row],[CHDP19]]</f>
        <v>2011</v>
      </c>
      <c r="NT15">
        <f>Sug0.5[[#This Row],[CHDP20]]</f>
        <v>2020</v>
      </c>
      <c r="NU15">
        <f>Sug0.5[[#This Row],[CHDP21]]</f>
        <v>2019</v>
      </c>
      <c r="NV15">
        <f>Sug0.5[[#This Row],[CHDP22]]</f>
        <v>2050</v>
      </c>
      <c r="NW15">
        <f>Sug0.5[[#This Row],[CHDP23]]</f>
        <v>2040</v>
      </c>
      <c r="NX15">
        <f>Sug0.5[[#This Row],[CHDP24]]</f>
        <v>2013</v>
      </c>
      <c r="NY15">
        <f>Sug0.5[[#This Row],[CHDP25]]</f>
        <v>2011</v>
      </c>
      <c r="NZ15">
        <f>Sug0.5[[#This Row],[CHDP26]]</f>
        <v>2034</v>
      </c>
      <c r="OA15">
        <f>Sug0.5[[#This Row],[CHDP27]]</f>
        <v>2048</v>
      </c>
      <c r="OB15">
        <f>Reg[[#This Row],[T2DP2]]</f>
        <v>2069</v>
      </c>
      <c r="OC15">
        <f>Reg[[#This Row],[T2DP3]]</f>
        <v>2454</v>
      </c>
      <c r="OD15">
        <f>Reg[[#This Row],[T2DP4]]</f>
        <v>2782</v>
      </c>
      <c r="OE15">
        <f>Reg[[#This Row],[T2DP5]]</f>
        <v>3123</v>
      </c>
      <c r="OF15">
        <f>Reg[[#This Row],[T2DP6]]</f>
        <v>3432</v>
      </c>
      <c r="OG15">
        <f>Reg[[#This Row],[T2DP7]]</f>
        <v>3769</v>
      </c>
      <c r="OH15">
        <f>Reg[[#This Row],[T2DP8]]</f>
        <v>4131</v>
      </c>
      <c r="OI15">
        <f>Reg[[#This Row],[T2DP9]]</f>
        <v>4424</v>
      </c>
      <c r="OJ15">
        <f>Reg[[#This Row],[T2DP10]]</f>
        <v>4720</v>
      </c>
      <c r="OK15">
        <f>Reg[[#This Row],[T2DP11]]</f>
        <v>4984</v>
      </c>
      <c r="OL15">
        <f>Reg[[#This Row],[T2DP12]]</f>
        <v>5239</v>
      </c>
      <c r="OM15">
        <f>Reg[[#This Row],[T2DP13]]</f>
        <v>5520</v>
      </c>
      <c r="ON15">
        <f>Reg[[#This Row],[T2DP14]]</f>
        <v>5712</v>
      </c>
      <c r="OO15">
        <f>Reg[[#This Row],[T2DP15]]</f>
        <v>5883</v>
      </c>
      <c r="OP15">
        <f>Reg[[#This Row],[T2DP16]]</f>
        <v>6123</v>
      </c>
      <c r="OQ15">
        <f>Reg[[#This Row],[T2DP17]]</f>
        <v>6314</v>
      </c>
      <c r="OR15">
        <f>Reg[[#This Row],[T2DP18]]</f>
        <v>6512</v>
      </c>
      <c r="OS15">
        <f>Reg[[#This Row],[T2DP19]]</f>
        <v>6686</v>
      </c>
      <c r="OT15">
        <f>Reg[[#This Row],[T2DP20]]</f>
        <v>6789</v>
      </c>
      <c r="OU15">
        <f>Reg[[#This Row],[T2DP21]]</f>
        <v>6962</v>
      </c>
      <c r="OV15">
        <f>Reg[[#This Row],[T2DP22]]</f>
        <v>7079</v>
      </c>
      <c r="OW15">
        <f>Reg[[#This Row],[T2DP23]]</f>
        <v>7194</v>
      </c>
      <c r="OX15">
        <f>Reg[[#This Row],[T2DP24]]</f>
        <v>7277</v>
      </c>
      <c r="OY15">
        <f>Reg[[#This Row],[T2DP25]]</f>
        <v>7355</v>
      </c>
      <c r="OZ15">
        <f>Reg[[#This Row],[T2DP26]]</f>
        <v>7453</v>
      </c>
      <c r="PA15">
        <f>Reg[[#This Row],[T2DP27]]</f>
        <v>7577</v>
      </c>
      <c r="PB15">
        <f>Sug0.2[[#This Row],[T2DP2]]</f>
        <v>2069</v>
      </c>
      <c r="PC15">
        <f>Sug0.2[[#This Row],[T2DP3]]</f>
        <v>2454</v>
      </c>
      <c r="PD15">
        <f>Sug0.2[[#This Row],[T2DP4]]</f>
        <v>2778</v>
      </c>
      <c r="PE15">
        <f>Sug0.2[[#This Row],[T2DP5]]</f>
        <v>3116</v>
      </c>
      <c r="PF15">
        <f>Sug0.2[[#This Row],[T2DP6]]</f>
        <v>3422</v>
      </c>
      <c r="PG15">
        <f>Sug0.2[[#This Row],[T2DP7]]</f>
        <v>3755</v>
      </c>
      <c r="PH15">
        <f>Sug0.2[[#This Row],[T2DP8]]</f>
        <v>4107</v>
      </c>
      <c r="PI15">
        <f>Sug0.2[[#This Row],[T2DP9]]</f>
        <v>4390</v>
      </c>
      <c r="PJ15">
        <f>Sug0.2[[#This Row],[T2DP10]]</f>
        <v>4675</v>
      </c>
      <c r="PK15">
        <f>Sug0.2[[#This Row],[T2DP11]]</f>
        <v>4935</v>
      </c>
      <c r="PL15">
        <f>Sug0.2[[#This Row],[T2DP12]]</f>
        <v>5181</v>
      </c>
      <c r="PM15">
        <f>Sug0.2[[#This Row],[T2DP13]]</f>
        <v>5453</v>
      </c>
      <c r="PN15">
        <f>Sug0.2[[#This Row],[T2DP14]]</f>
        <v>5643</v>
      </c>
      <c r="PO15">
        <f>Sug0.2[[#This Row],[T2DP15]]</f>
        <v>5806</v>
      </c>
      <c r="PP15">
        <f>Sug0.2[[#This Row],[T2DP16]]</f>
        <v>6036</v>
      </c>
      <c r="PQ15">
        <f>Sug0.2[[#This Row],[T2DP17]]</f>
        <v>6217</v>
      </c>
      <c r="PR15">
        <f>Sug0.2[[#This Row],[T2DP18]]</f>
        <v>6413</v>
      </c>
      <c r="PS15">
        <f>Sug0.2[[#This Row],[T2DP19]]</f>
        <v>6586</v>
      </c>
      <c r="PT15">
        <f>Sug0.2[[#This Row],[T2DP20]]</f>
        <v>6686</v>
      </c>
      <c r="PU15">
        <f>Sug0.2[[#This Row],[T2DP21]]</f>
        <v>6853</v>
      </c>
      <c r="PV15">
        <f>Sug0.2[[#This Row],[T2DP22]]</f>
        <v>6972</v>
      </c>
      <c r="PW15">
        <f>Sug0.2[[#This Row],[T2DP23]]</f>
        <v>7083</v>
      </c>
      <c r="PX15">
        <f>Sug0.2[[#This Row],[T2DP24]]</f>
        <v>7166</v>
      </c>
      <c r="PY15">
        <f>Sug0.2[[#This Row],[T2DP25]]</f>
        <v>7244</v>
      </c>
      <c r="PZ15">
        <f>Sug0.2[[#This Row],[T2DP26]]</f>
        <v>7339</v>
      </c>
      <c r="QA15">
        <f>Sug0.2[[#This Row],[T2DP27]]</f>
        <v>7456</v>
      </c>
      <c r="QB15">
        <f>Sug0.5[[#This Row],[T2DP2]]</f>
        <v>2069</v>
      </c>
      <c r="QC15">
        <f>Sug0.5[[#This Row],[T2DP3]]</f>
        <v>2454</v>
      </c>
      <c r="QD15">
        <f>Sug0.5[[#This Row],[T2DP4]]</f>
        <v>2774</v>
      </c>
      <c r="QE15">
        <f>Sug0.5[[#This Row],[T2DP5]]</f>
        <v>3104</v>
      </c>
      <c r="QF15">
        <f>Sug0.5[[#This Row],[T2DP6]]</f>
        <v>3407</v>
      </c>
      <c r="QG15">
        <f>Sug0.5[[#This Row],[T2DP7]]</f>
        <v>3733</v>
      </c>
      <c r="QH15">
        <f>Sug0.5[[#This Row],[T2DP8]]</f>
        <v>4067</v>
      </c>
      <c r="QI15">
        <f>Sug0.5[[#This Row],[T2DP9]]</f>
        <v>4337</v>
      </c>
      <c r="QJ15">
        <f>Sug0.5[[#This Row],[T2DP10]]</f>
        <v>4604</v>
      </c>
      <c r="QK15">
        <f>Sug0.5[[#This Row],[T2DP11]]</f>
        <v>4851</v>
      </c>
      <c r="QL15">
        <f>Sug0.5[[#This Row],[T2DP12]]</f>
        <v>5084</v>
      </c>
      <c r="QM15">
        <f>Sug0.5[[#This Row],[T2DP13]]</f>
        <v>5341</v>
      </c>
      <c r="QN15">
        <f>Sug0.5[[#This Row],[T2DP14]]</f>
        <v>5510</v>
      </c>
      <c r="QO15">
        <f>Sug0.5[[#This Row],[T2DP15]]</f>
        <v>5653</v>
      </c>
      <c r="QP15">
        <f>Sug0.5[[#This Row],[T2DP16]]</f>
        <v>5883</v>
      </c>
      <c r="QQ15">
        <f>Sug0.5[[#This Row],[T2DP17]]</f>
        <v>6059</v>
      </c>
      <c r="QR15">
        <f>Sug0.5[[#This Row],[T2DP18]]</f>
        <v>6266</v>
      </c>
      <c r="QS15">
        <f>Sug0.5[[#This Row],[T2DP19]]</f>
        <v>6436</v>
      </c>
      <c r="QT15">
        <f>Sug0.5[[#This Row],[T2DP20]]</f>
        <v>6526</v>
      </c>
      <c r="QU15">
        <f>Sug0.5[[#This Row],[T2DP21]]</f>
        <v>6686</v>
      </c>
      <c r="QV15">
        <f>Sug0.5[[#This Row],[T2DP22]]</f>
        <v>6797</v>
      </c>
      <c r="QW15">
        <f>Sug0.5[[#This Row],[T2DP23]]</f>
        <v>6901</v>
      </c>
      <c r="QX15">
        <f>Sug0.5[[#This Row],[T2DP24]]</f>
        <v>6979</v>
      </c>
      <c r="QY15">
        <f>Sug0.5[[#This Row],[T2DP25]]</f>
        <v>7044</v>
      </c>
      <c r="QZ15">
        <f>Sug0.5[[#This Row],[T2DP26]]</f>
        <v>7141</v>
      </c>
      <c r="RA15">
        <f>Sug0.5[[#This Row],[T2DP27]]</f>
        <v>7256</v>
      </c>
      <c r="RB15">
        <f>Reg[[#This Row],[OVEP2]]</f>
        <v>7440</v>
      </c>
      <c r="RC15">
        <f>Reg[[#This Row],[OVEP3]]</f>
        <v>8028</v>
      </c>
      <c r="RD15">
        <f>Reg[[#This Row],[OVEP4]]</f>
        <v>8313</v>
      </c>
      <c r="RE15">
        <f>Reg[[#This Row],[OVEP5]]</f>
        <v>8500</v>
      </c>
      <c r="RF15">
        <f>Reg[[#This Row],[OVEP6]]</f>
        <v>8673</v>
      </c>
      <c r="RG15">
        <f>Reg[[#This Row],[OVEP7]]</f>
        <v>8723</v>
      </c>
      <c r="RH15">
        <f>Reg[[#This Row],[OVEP8]]</f>
        <v>8770</v>
      </c>
      <c r="RI15">
        <f>Reg[[#This Row],[OVEP9]]</f>
        <v>8770</v>
      </c>
      <c r="RJ15">
        <f>Reg[[#This Row],[OVEP10]]</f>
        <v>8871</v>
      </c>
      <c r="RK15">
        <f>Reg[[#This Row],[OVEP11]]</f>
        <v>8922</v>
      </c>
      <c r="RL15">
        <f>Reg[[#This Row],[OVEP12]]</f>
        <v>8906</v>
      </c>
      <c r="RM15">
        <f>Reg[[#This Row],[OVEP13]]</f>
        <v>8990</v>
      </c>
      <c r="RN15">
        <f>Reg[[#This Row],[OVEP14]]</f>
        <v>8989</v>
      </c>
      <c r="RO15">
        <f>Reg[[#This Row],[OVEP15]]</f>
        <v>9016</v>
      </c>
      <c r="RP15">
        <f>Reg[[#This Row],[OVEP16]]</f>
        <v>8952</v>
      </c>
      <c r="RQ15">
        <f>Reg[[#This Row],[OVEP17]]</f>
        <v>8924</v>
      </c>
      <c r="RR15">
        <f>Reg[[#This Row],[OVEP18]]</f>
        <v>8903</v>
      </c>
      <c r="RS15">
        <f>Reg[[#This Row],[OVEP19]]</f>
        <v>8924</v>
      </c>
      <c r="RT15">
        <f>Reg[[#This Row],[OVEP20]]</f>
        <v>8863</v>
      </c>
      <c r="RU15">
        <f>Reg[[#This Row],[OVEP21]]</f>
        <v>8815</v>
      </c>
      <c r="RV15">
        <f>Reg[[#This Row],[OVEP22]]</f>
        <v>8783</v>
      </c>
      <c r="RW15">
        <f>Reg[[#This Row],[OVEP23]]</f>
        <v>8786</v>
      </c>
      <c r="RX15">
        <f>Reg[[#This Row],[OVEP24]]</f>
        <v>8735</v>
      </c>
      <c r="RY15">
        <f>Reg[[#This Row],[OVEP25]]</f>
        <v>8745</v>
      </c>
      <c r="RZ15">
        <f>Reg[[#This Row],[OVEP26]]</f>
        <v>8698</v>
      </c>
      <c r="SA15">
        <f>Reg[[#This Row],[OVEP27]]</f>
        <v>8707</v>
      </c>
      <c r="SB15">
        <f>Sug0.2[[#This Row],[OVEP2]]</f>
        <v>7440</v>
      </c>
      <c r="SC15">
        <f>Sug0.2[[#This Row],[OVEP3]]</f>
        <v>8002</v>
      </c>
      <c r="SD15">
        <f>Sug0.2[[#This Row],[OVEP4]]</f>
        <v>8273</v>
      </c>
      <c r="SE15">
        <f>Sug0.2[[#This Row],[OVEP5]]</f>
        <v>8475</v>
      </c>
      <c r="SF15">
        <f>Sug0.2[[#This Row],[OVEP6]]</f>
        <v>8640</v>
      </c>
      <c r="SG15">
        <f>Sug0.2[[#This Row],[OVEP7]]</f>
        <v>8708</v>
      </c>
      <c r="SH15">
        <f>Sug0.2[[#This Row],[OVEP8]]</f>
        <v>8752</v>
      </c>
      <c r="SI15">
        <f>Sug0.2[[#This Row],[OVEP9]]</f>
        <v>8768</v>
      </c>
      <c r="SJ15">
        <f>Sug0.2[[#This Row],[OVEP10]]</f>
        <v>8879</v>
      </c>
      <c r="SK15">
        <f>Sug0.2[[#This Row],[OVEP11]]</f>
        <v>8933</v>
      </c>
      <c r="SL15">
        <f>Sug0.2[[#This Row],[OVEP12]]</f>
        <v>8919</v>
      </c>
      <c r="SM15">
        <f>Sug0.2[[#This Row],[OVEP13]]</f>
        <v>9018</v>
      </c>
      <c r="SN15">
        <f>Sug0.2[[#This Row],[OVEP14]]</f>
        <v>9031</v>
      </c>
      <c r="SO15">
        <f>Sug0.2[[#This Row],[OVEP15]]</f>
        <v>9072</v>
      </c>
      <c r="SP15">
        <f>Sug0.2[[#This Row],[OVEP16]]</f>
        <v>8993</v>
      </c>
      <c r="SQ15">
        <f>Sug0.2[[#This Row],[OVEP17]]</f>
        <v>8986</v>
      </c>
      <c r="SR15">
        <f>Sug0.2[[#This Row],[OVEP18]]</f>
        <v>8960</v>
      </c>
      <c r="SS15">
        <f>Sug0.2[[#This Row],[OVEP19]]</f>
        <v>8993</v>
      </c>
      <c r="ST15">
        <f>Sug0.2[[#This Row],[OVEP20]]</f>
        <v>8926</v>
      </c>
      <c r="SU15">
        <f>Sug0.2[[#This Row],[OVEP21]]</f>
        <v>8884</v>
      </c>
      <c r="SV15">
        <f>Sug0.2[[#This Row],[OVEP22]]</f>
        <v>8889</v>
      </c>
      <c r="SW15">
        <f>Sug0.2[[#This Row],[OVEP23]]</f>
        <v>8886</v>
      </c>
      <c r="SX15">
        <f>Sug0.2[[#This Row],[OVEP24]]</f>
        <v>8815</v>
      </c>
      <c r="SY15">
        <f>Sug0.2[[#This Row],[OVEP25]]</f>
        <v>8866</v>
      </c>
      <c r="SZ15">
        <f>Sug0.2[[#This Row],[OVEP26]]</f>
        <v>8833</v>
      </c>
      <c r="TA15">
        <f>Sug0.2[[#This Row],[OVEP27]]</f>
        <v>8856</v>
      </c>
      <c r="TB15">
        <f>Sug0.5[[#This Row],[OVEP2]]</f>
        <v>7440</v>
      </c>
      <c r="TC15">
        <f>Sug0.5[[#This Row],[OVEP3]]</f>
        <v>7924</v>
      </c>
      <c r="TD15">
        <f>Sug0.5[[#This Row],[OVEP4]]</f>
        <v>8161</v>
      </c>
      <c r="TE15">
        <f>Sug0.5[[#This Row],[OVEP5]]</f>
        <v>8362</v>
      </c>
      <c r="TF15">
        <f>Sug0.5[[#This Row],[OVEP6]]</f>
        <v>8539</v>
      </c>
      <c r="TG15">
        <f>Sug0.5[[#This Row],[OVEP7]]</f>
        <v>8621</v>
      </c>
      <c r="TH15">
        <f>Sug0.5[[#This Row],[OVEP8]]</f>
        <v>8721</v>
      </c>
      <c r="TI15">
        <f>Sug0.5[[#This Row],[OVEP9]]</f>
        <v>8764</v>
      </c>
      <c r="TJ15">
        <f>Sug0.5[[#This Row],[OVEP10]]</f>
        <v>8892</v>
      </c>
      <c r="TK15">
        <f>Sug0.5[[#This Row],[OVEP11]]</f>
        <v>8941</v>
      </c>
      <c r="TL15">
        <f>Sug0.5[[#This Row],[OVEP12]]</f>
        <v>8939</v>
      </c>
      <c r="TM15">
        <f>Sug0.5[[#This Row],[OVEP13]]</f>
        <v>9059</v>
      </c>
      <c r="TN15">
        <f>Sug0.5[[#This Row],[OVEP14]]</f>
        <v>9091</v>
      </c>
      <c r="TO15">
        <f>Sug0.5[[#This Row],[OVEP15]]</f>
        <v>9144</v>
      </c>
      <c r="TP15">
        <f>Sug0.5[[#This Row],[OVEP16]]</f>
        <v>9124</v>
      </c>
      <c r="TQ15">
        <f>Sug0.5[[#This Row],[OVEP17]]</f>
        <v>9144</v>
      </c>
      <c r="TR15">
        <f>Sug0.5[[#This Row],[OVEP18]]</f>
        <v>9142</v>
      </c>
      <c r="TS15">
        <f>Sug0.5[[#This Row],[OVEP19]]</f>
        <v>9207</v>
      </c>
      <c r="TT15">
        <f>Sug0.5[[#This Row],[OVEP20]]</f>
        <v>9145</v>
      </c>
      <c r="TU15">
        <f>Sug0.5[[#This Row],[OVEP21]]</f>
        <v>9121</v>
      </c>
      <c r="TV15">
        <f>Sug0.5[[#This Row],[OVEP22]]</f>
        <v>9121</v>
      </c>
      <c r="TW15">
        <f>Sug0.5[[#This Row],[OVEP23]]</f>
        <v>9111</v>
      </c>
      <c r="TX15">
        <f>Sug0.5[[#This Row],[OVEP24]]</f>
        <v>9015</v>
      </c>
      <c r="TY15">
        <f>Sug0.5[[#This Row],[OVEP25]]</f>
        <v>9093</v>
      </c>
      <c r="TZ15">
        <f>Sug0.5[[#This Row],[OVEP26]]</f>
        <v>9055</v>
      </c>
      <c r="UA15">
        <f>Sug0.5[[#This Row],[OVEP27]]</f>
        <v>9092</v>
      </c>
      <c r="UB15">
        <f>Reg[[#This Row],[OBEP2]]</f>
        <v>8360</v>
      </c>
      <c r="UC15">
        <f>Reg[[#This Row],[OBEP3]]</f>
        <v>8363</v>
      </c>
      <c r="UD15">
        <f>Reg[[#This Row],[OBEP4]]</f>
        <v>8482</v>
      </c>
      <c r="UE15">
        <f>Reg[[#This Row],[OBEP5]]</f>
        <v>8622</v>
      </c>
      <c r="UF15">
        <f>Reg[[#This Row],[OBEP6]]</f>
        <v>8692</v>
      </c>
      <c r="UG15">
        <f>Reg[[#This Row],[OBEP7]]</f>
        <v>8785</v>
      </c>
      <c r="UH15">
        <f>Reg[[#This Row],[OBEP8]]</f>
        <v>8835</v>
      </c>
      <c r="UI15">
        <f>Reg[[#This Row],[OBEP9]]</f>
        <v>8942</v>
      </c>
      <c r="UJ15">
        <f>Reg[[#This Row],[OBEP10]]</f>
        <v>8990</v>
      </c>
      <c r="UK15">
        <f>Reg[[#This Row],[OBEP11]]</f>
        <v>9006</v>
      </c>
      <c r="UL15">
        <f>Reg[[#This Row],[OBEP12]]</f>
        <v>9152</v>
      </c>
      <c r="UM15">
        <f>Reg[[#This Row],[OBEP13]]</f>
        <v>9215</v>
      </c>
      <c r="UN15">
        <f>Reg[[#This Row],[OBEP14]]</f>
        <v>9315</v>
      </c>
      <c r="UO15">
        <f>Reg[[#This Row],[OBEP15]]</f>
        <v>9322</v>
      </c>
      <c r="UP15">
        <f>Reg[[#This Row],[OBEP16]]</f>
        <v>9367</v>
      </c>
      <c r="UQ15">
        <f>Reg[[#This Row],[OBEP17]]</f>
        <v>9431</v>
      </c>
      <c r="UR15">
        <f>Reg[[#This Row],[OBEP18]]</f>
        <v>9513</v>
      </c>
      <c r="US15">
        <f>Reg[[#This Row],[OBEP19]]</f>
        <v>9546</v>
      </c>
      <c r="UT15">
        <f>Reg[[#This Row],[OBEP20]]</f>
        <v>9585</v>
      </c>
      <c r="UU15">
        <f>Reg[[#This Row],[OBEP21]]</f>
        <v>9614</v>
      </c>
      <c r="UV15">
        <f>Reg[[#This Row],[OBEP22]]</f>
        <v>9601</v>
      </c>
      <c r="UW15">
        <f>Reg[[#This Row],[OBEP23]]</f>
        <v>9625</v>
      </c>
      <c r="UX15">
        <f>Reg[[#This Row],[OBEP24]]</f>
        <v>9668</v>
      </c>
      <c r="UY15">
        <f>Reg[[#This Row],[OBEP25]]</f>
        <v>9702</v>
      </c>
      <c r="UZ15">
        <f>Reg[[#This Row],[OBEP26]]</f>
        <v>9688</v>
      </c>
      <c r="VA15">
        <f>Reg[[#This Row],[OBEP27]]</f>
        <v>9682</v>
      </c>
      <c r="VB15">
        <f>Sug0.2[[#This Row],[OBEP2]]</f>
        <v>8360</v>
      </c>
      <c r="VC15">
        <f>Sug0.2[[#This Row],[OBEP3]]</f>
        <v>8330</v>
      </c>
      <c r="VD15">
        <f>Sug0.2[[#This Row],[OBEP4]]</f>
        <v>8417</v>
      </c>
      <c r="VE15">
        <f>Sug0.2[[#This Row],[OBEP5]]</f>
        <v>8518</v>
      </c>
      <c r="VF15">
        <f>Sug0.2[[#This Row],[OBEP6]]</f>
        <v>8576</v>
      </c>
      <c r="VG15">
        <f>Sug0.2[[#This Row],[OBEP7]]</f>
        <v>8630</v>
      </c>
      <c r="VH15">
        <f>Sug0.2[[#This Row],[OBEP8]]</f>
        <v>8669</v>
      </c>
      <c r="VI15">
        <f>Sug0.2[[#This Row],[OBEP9]]</f>
        <v>8748</v>
      </c>
      <c r="VJ15">
        <f>Sug0.2[[#This Row],[OBEP10]]</f>
        <v>8782</v>
      </c>
      <c r="VK15">
        <f>Sug0.2[[#This Row],[OBEP11]]</f>
        <v>8785</v>
      </c>
      <c r="VL15">
        <f>Sug0.2[[#This Row],[OBEP12]]</f>
        <v>8919</v>
      </c>
      <c r="VM15">
        <f>Sug0.2[[#This Row],[OBEP13]]</f>
        <v>8961</v>
      </c>
      <c r="VN15">
        <f>Sug0.2[[#This Row],[OBEP14]]</f>
        <v>9036</v>
      </c>
      <c r="VO15">
        <f>Sug0.2[[#This Row],[OBEP15]]</f>
        <v>9019</v>
      </c>
      <c r="VP15">
        <f>Sug0.2[[#This Row],[OBEP16]]</f>
        <v>9071</v>
      </c>
      <c r="VQ15">
        <f>Sug0.2[[#This Row],[OBEP17]]</f>
        <v>9126</v>
      </c>
      <c r="VR15">
        <f>Sug0.2[[#This Row],[OBEP18]]</f>
        <v>9202</v>
      </c>
      <c r="VS15">
        <f>Sug0.2[[#This Row],[OBEP19]]</f>
        <v>9223</v>
      </c>
      <c r="VT15">
        <f>Sug0.2[[#This Row],[OBEP20]]</f>
        <v>9259</v>
      </c>
      <c r="VU15">
        <f>Sug0.2[[#This Row],[OBEP21]]</f>
        <v>9283</v>
      </c>
      <c r="VV15">
        <f>Sug0.2[[#This Row],[OBEP22]]</f>
        <v>9257</v>
      </c>
      <c r="VW15">
        <f>Sug0.2[[#This Row],[OBEP23]]</f>
        <v>9285</v>
      </c>
      <c r="VX15">
        <f>Sug0.2[[#This Row],[OBEP24]]</f>
        <v>9343</v>
      </c>
      <c r="VY15">
        <f>Sug0.2[[#This Row],[OBEP25]]</f>
        <v>9357</v>
      </c>
      <c r="VZ15">
        <f>Sug0.2[[#This Row],[OBEP26]]</f>
        <v>9336</v>
      </c>
      <c r="WA15">
        <f>Sug0.2[[#This Row],[OBEP27]]</f>
        <v>9322</v>
      </c>
      <c r="WB15">
        <f>Sug0.5[[#This Row],[OBEP2]]</f>
        <v>8360</v>
      </c>
      <c r="WC15">
        <f>Sug0.5[[#This Row],[OBEP3]]</f>
        <v>8269</v>
      </c>
      <c r="WD15">
        <f>Sug0.5[[#This Row],[OBEP4]]</f>
        <v>8295</v>
      </c>
      <c r="WE15">
        <f>Sug0.5[[#This Row],[OBEP5]]</f>
        <v>8331</v>
      </c>
      <c r="WF15">
        <f>Sug0.5[[#This Row],[OBEP6]]</f>
        <v>8338</v>
      </c>
      <c r="WG15">
        <f>Sug0.5[[#This Row],[OBEP7]]</f>
        <v>8349</v>
      </c>
      <c r="WH15">
        <f>Sug0.5[[#This Row],[OBEP8]]</f>
        <v>8321</v>
      </c>
      <c r="WI15">
        <f>Sug0.5[[#This Row],[OBEP9]]</f>
        <v>8345</v>
      </c>
      <c r="WJ15">
        <f>Sug0.5[[#This Row],[OBEP10]]</f>
        <v>8326</v>
      </c>
      <c r="WK15">
        <f>Sug0.5[[#This Row],[OBEP11]]</f>
        <v>8313</v>
      </c>
      <c r="WL15">
        <f>Sug0.5[[#This Row],[OBEP12]]</f>
        <v>8422</v>
      </c>
      <c r="WM15">
        <f>Sug0.5[[#This Row],[OBEP13]]</f>
        <v>8441</v>
      </c>
      <c r="WN15">
        <f>Sug0.5[[#This Row],[OBEP14]]</f>
        <v>8487</v>
      </c>
      <c r="WO15">
        <f>Sug0.5[[#This Row],[OBEP15]]</f>
        <v>8463</v>
      </c>
      <c r="WP15">
        <f>Sug0.5[[#This Row],[OBEP16]]</f>
        <v>8488</v>
      </c>
      <c r="WQ15">
        <f>Sug0.5[[#This Row],[OBEP17]]</f>
        <v>8525</v>
      </c>
      <c r="WR15">
        <f>Sug0.5[[#This Row],[OBEP18]]</f>
        <v>8590</v>
      </c>
      <c r="WS15">
        <f>Sug0.5[[#This Row],[OBEP19]]</f>
        <v>8578</v>
      </c>
      <c r="WT15">
        <f>Sug0.5[[#This Row],[OBEP20]]</f>
        <v>8594</v>
      </c>
      <c r="WU15">
        <f>Sug0.5[[#This Row],[OBEP21]]</f>
        <v>8611</v>
      </c>
      <c r="WV15">
        <f>Sug0.5[[#This Row],[OBEP22]]</f>
        <v>8587</v>
      </c>
      <c r="WW15">
        <f>Sug0.5[[#This Row],[OBEP23]]</f>
        <v>8612</v>
      </c>
      <c r="WX15">
        <f>Sug0.5[[#This Row],[OBEP24]]</f>
        <v>8676</v>
      </c>
      <c r="WY15">
        <f>Sug0.5[[#This Row],[OBEP25]]</f>
        <v>8672</v>
      </c>
      <c r="WZ15">
        <f>Sug0.5[[#This Row],[OBEP26]]</f>
        <v>8656</v>
      </c>
      <c r="XA15">
        <f>Sug0.5[[#This Row],[OBEP27]]</f>
        <v>8629</v>
      </c>
    </row>
    <row r="16" spans="1:625" x14ac:dyDescent="0.25">
      <c r="A16">
        <v>12</v>
      </c>
      <c r="B16" s="10">
        <f>Reg[[#This Row],[STEP2]]</f>
        <v>6362</v>
      </c>
      <c r="C16" s="10">
        <f>Reg[[#This Row],[STEP3]]</f>
        <v>7029</v>
      </c>
      <c r="D16" s="10">
        <f>Reg[[#This Row],[STEP4]]</f>
        <v>7570</v>
      </c>
      <c r="E16" s="10">
        <f>Reg[[#This Row],[STEP5]]</f>
        <v>7907</v>
      </c>
      <c r="F16" s="10">
        <f>Reg[[#This Row],[STEP6]]</f>
        <v>8194</v>
      </c>
      <c r="G16" s="10">
        <f>Reg[[#This Row],[STEP7]]</f>
        <v>8373</v>
      </c>
      <c r="H16" s="10">
        <f>Reg[[#This Row],[STEP8]]</f>
        <v>8483</v>
      </c>
      <c r="I16" s="10">
        <f>Reg[[#This Row],[STEP9]]</f>
        <v>8667</v>
      </c>
      <c r="J16" s="10">
        <f>Reg[[#This Row],[STEP10]]</f>
        <v>8738</v>
      </c>
      <c r="K16" s="10">
        <f>Reg[[#This Row],[STEP11]]</f>
        <v>8772</v>
      </c>
      <c r="L16" s="10">
        <f>Reg[[#This Row],[STEP12]]</f>
        <v>8781</v>
      </c>
      <c r="M16" s="10">
        <f>Reg[[#This Row],[STEP13]]</f>
        <v>8802</v>
      </c>
      <c r="N16" s="10">
        <f>Reg[[#This Row],[STEP14]]</f>
        <v>8826</v>
      </c>
      <c r="O16" s="10">
        <f>Reg[[#This Row],[STEP15]]</f>
        <v>8763</v>
      </c>
      <c r="P16" s="10">
        <f>Reg[[#This Row],[STEP16]]</f>
        <v>8719</v>
      </c>
      <c r="Q16" s="10">
        <f>Reg[[#This Row],[STEP17]]</f>
        <v>8646</v>
      </c>
      <c r="R16" s="10">
        <f>Reg[[#This Row],[STEP18]]</f>
        <v>8537</v>
      </c>
      <c r="S16" s="10">
        <f>Reg[[#This Row],[STEP19]]</f>
        <v>8494</v>
      </c>
      <c r="T16" s="10">
        <f>Reg[[#This Row],[STEP20]]</f>
        <v>8440</v>
      </c>
      <c r="U16" s="10">
        <f>Reg[[#This Row],[STEP21]]</f>
        <v>8447</v>
      </c>
      <c r="V16" s="10">
        <f>Reg[[#This Row],[STEP22]]</f>
        <v>8406</v>
      </c>
      <c r="W16" s="10">
        <f>Reg[[#This Row],[STEP23]]</f>
        <v>8367</v>
      </c>
      <c r="X16" s="10">
        <f>Reg[[#This Row],[STEP24]]</f>
        <v>8334</v>
      </c>
      <c r="Y16" s="10">
        <f>Reg[[#This Row],[STEP25]]</f>
        <v>8253</v>
      </c>
      <c r="Z16" s="10">
        <f>Reg[[#This Row],[STEP26]]</f>
        <v>8249</v>
      </c>
      <c r="AA16" s="10">
        <f>Reg[[#This Row],[STEP27]]</f>
        <v>8242</v>
      </c>
      <c r="AB16" s="10">
        <f>Sug0.2[[#This Row],[STEP2]]</f>
        <v>6362</v>
      </c>
      <c r="AC16" s="10">
        <f>Sug0.2[[#This Row],[STEP3]]</f>
        <v>6977</v>
      </c>
      <c r="AD16" s="10">
        <f>Sug0.2[[#This Row],[STEP4]]</f>
        <v>7498</v>
      </c>
      <c r="AE16" s="10">
        <f>Sug0.2[[#This Row],[STEP5]]</f>
        <v>7821</v>
      </c>
      <c r="AF16" s="10">
        <f>Sug0.2[[#This Row],[STEP6]]</f>
        <v>8059</v>
      </c>
      <c r="AG16" s="10">
        <f>Sug0.2[[#This Row],[STEP7]]</f>
        <v>8232</v>
      </c>
      <c r="AH16" s="10">
        <f>Sug0.2[[#This Row],[STEP8]]</f>
        <v>8347</v>
      </c>
      <c r="AI16" s="10">
        <f>Sug0.2[[#This Row],[STEP9]]</f>
        <v>8525</v>
      </c>
      <c r="AJ16" s="10">
        <f>Sug0.2[[#This Row],[STEP10]]</f>
        <v>8600</v>
      </c>
      <c r="AK16" s="10">
        <f>Sug0.2[[#This Row],[STEP11]]</f>
        <v>8636</v>
      </c>
      <c r="AL16" s="10">
        <f>Sug0.2[[#This Row],[STEP12]]</f>
        <v>8662</v>
      </c>
      <c r="AM16" s="10">
        <f>Sug0.2[[#This Row],[STEP13]]</f>
        <v>8711</v>
      </c>
      <c r="AN16" s="10">
        <f>Sug0.2[[#This Row],[STEP14]]</f>
        <v>8723</v>
      </c>
      <c r="AO16" s="10">
        <f>Sug0.2[[#This Row],[STEP15]]</f>
        <v>8714</v>
      </c>
      <c r="AP16" s="10">
        <f>Sug0.2[[#This Row],[STEP16]]</f>
        <v>8682</v>
      </c>
      <c r="AQ16" s="10">
        <f>Sug0.2[[#This Row],[STEP17]]</f>
        <v>8650</v>
      </c>
      <c r="AR16" s="10">
        <f>Sug0.2[[#This Row],[STEP18]]</f>
        <v>8561</v>
      </c>
      <c r="AS16" s="10">
        <f>Sug0.2[[#This Row],[STEP19]]</f>
        <v>8516</v>
      </c>
      <c r="AT16" s="10">
        <f>Sug0.2[[#This Row],[STEP20]]</f>
        <v>8500</v>
      </c>
      <c r="AU16" s="10">
        <f>Sug0.2[[#This Row],[STEP21]]</f>
        <v>8501</v>
      </c>
      <c r="AV16" s="10">
        <f>Sug0.2[[#This Row],[STEP22]]</f>
        <v>8482</v>
      </c>
      <c r="AW16" s="10">
        <f>Sug0.2[[#This Row],[STEP23]]</f>
        <v>8429</v>
      </c>
      <c r="AX16" s="10">
        <f>Sug0.2[[#This Row],[STEP24]]</f>
        <v>8426</v>
      </c>
      <c r="AY16" s="10">
        <f>Sug0.2[[#This Row],[STEP25]]</f>
        <v>8382</v>
      </c>
      <c r="AZ16" s="10">
        <f>Sug0.2[[#This Row],[STEP26]]</f>
        <v>8360</v>
      </c>
      <c r="BA16" s="10">
        <f>Sug0.2[[#This Row],[STEP27]]</f>
        <v>8329</v>
      </c>
      <c r="BB16" s="10">
        <f>Sug0.5[[#This Row],[STEP2]]</f>
        <v>6362</v>
      </c>
      <c r="BC16" s="10">
        <f>Sug0.5[[#This Row],[STEP3]]</f>
        <v>6845</v>
      </c>
      <c r="BD16" s="10">
        <f>Sug0.5[[#This Row],[STEP4]]</f>
        <v>7288</v>
      </c>
      <c r="BE16" s="10">
        <f>Sug0.5[[#This Row],[STEP5]]</f>
        <v>7584</v>
      </c>
      <c r="BF16" s="10">
        <f>Sug0.5[[#This Row],[STEP6]]</f>
        <v>7800</v>
      </c>
      <c r="BG16" s="10">
        <f>Sug0.5[[#This Row],[STEP7]]</f>
        <v>7952</v>
      </c>
      <c r="BH16" s="10">
        <f>Sug0.5[[#This Row],[STEP8]]</f>
        <v>8098</v>
      </c>
      <c r="BI16" s="10">
        <f>Sug0.5[[#This Row],[STEP9]]</f>
        <v>8259</v>
      </c>
      <c r="BJ16" s="10">
        <f>Sug0.5[[#This Row],[STEP10]]</f>
        <v>8349</v>
      </c>
      <c r="BK16" s="10">
        <f>Sug0.5[[#This Row],[STEP11]]</f>
        <v>8422</v>
      </c>
      <c r="BL16" s="10">
        <f>Sug0.5[[#This Row],[STEP12]]</f>
        <v>8479</v>
      </c>
      <c r="BM16" s="10">
        <f>Sug0.5[[#This Row],[STEP13]]</f>
        <v>8542</v>
      </c>
      <c r="BN16" s="10">
        <f>Sug0.5[[#This Row],[STEP14]]</f>
        <v>8567</v>
      </c>
      <c r="BO16" s="10">
        <f>Sug0.5[[#This Row],[STEP15]]</f>
        <v>8612</v>
      </c>
      <c r="BP16" s="10">
        <f>Sug0.5[[#This Row],[STEP16]]</f>
        <v>8606</v>
      </c>
      <c r="BQ16" s="10">
        <f>Sug0.5[[#This Row],[STEP17]]</f>
        <v>8626</v>
      </c>
      <c r="BR16" s="10">
        <f>Sug0.5[[#This Row],[STEP18]]</f>
        <v>8566</v>
      </c>
      <c r="BS16" s="10">
        <f>Sug0.5[[#This Row],[STEP19]]</f>
        <v>8555</v>
      </c>
      <c r="BT16" s="10">
        <f>Sug0.5[[#This Row],[STEP20]]</f>
        <v>8579</v>
      </c>
      <c r="BU16" s="10">
        <f>Sug0.5[[#This Row],[STEP21]]</f>
        <v>8613</v>
      </c>
      <c r="BV16" s="10">
        <f>Sug0.5[[#This Row],[STEP22]]</f>
        <v>8635</v>
      </c>
      <c r="BW16" s="10">
        <f>Sug0.5[[#This Row],[STEP23]]</f>
        <v>8630</v>
      </c>
      <c r="BX16" s="10">
        <f>Sug0.5[[#This Row],[STEP24]]</f>
        <v>8649</v>
      </c>
      <c r="BY16" s="10">
        <f>Sug0.5[[#This Row],[STEP25]]</f>
        <v>8641</v>
      </c>
      <c r="BZ16" s="10">
        <f>Sug0.5[[#This Row],[STEP26]]</f>
        <v>8652</v>
      </c>
      <c r="CA16" s="10">
        <f>Sug0.5[[#This Row],[STEP27]]</f>
        <v>8634</v>
      </c>
      <c r="CB16" s="10">
        <f>Reg[[#This Row],[NASP2]]</f>
        <v>596</v>
      </c>
      <c r="CC16" s="10">
        <f>Reg[[#This Row],[NASP3]]</f>
        <v>937</v>
      </c>
      <c r="CD16" s="10">
        <f>Reg[[#This Row],[NASP4]]</f>
        <v>1349</v>
      </c>
      <c r="CE16" s="10">
        <f>Reg[[#This Row],[NASP5]]</f>
        <v>1753</v>
      </c>
      <c r="CF16" s="10">
        <f>Reg[[#This Row],[NASP6]]</f>
        <v>2146</v>
      </c>
      <c r="CG16" s="10">
        <f>Reg[[#This Row],[NASP7]]</f>
        <v>2565</v>
      </c>
      <c r="CH16" s="10">
        <f>Reg[[#This Row],[NASP8]]</f>
        <v>2961</v>
      </c>
      <c r="CI16" s="10">
        <f>Reg[[#This Row],[NASP9]]</f>
        <v>3276</v>
      </c>
      <c r="CJ16" s="10">
        <f>Reg[[#This Row],[NASP10]]</f>
        <v>3648</v>
      </c>
      <c r="CK16" s="10">
        <f>Reg[[#This Row],[NASP11]]</f>
        <v>3987</v>
      </c>
      <c r="CL16" s="10">
        <f>Reg[[#This Row],[NASP12]]</f>
        <v>4339</v>
      </c>
      <c r="CM16" s="10">
        <f>Reg[[#This Row],[NASP13]]</f>
        <v>4627</v>
      </c>
      <c r="CN16" s="10">
        <f>Reg[[#This Row],[NASP14]]</f>
        <v>4844</v>
      </c>
      <c r="CO16" s="10">
        <f>Reg[[#This Row],[NASP15]]</f>
        <v>5132</v>
      </c>
      <c r="CP16" s="10">
        <f>Reg[[#This Row],[NASP16]]</f>
        <v>5377</v>
      </c>
      <c r="CQ16" s="10">
        <f>Reg[[#This Row],[NASP17]]</f>
        <v>5591</v>
      </c>
      <c r="CR16" s="10">
        <f>Reg[[#This Row],[NASP18]]</f>
        <v>5836</v>
      </c>
      <c r="CS16" s="10">
        <f>Reg[[#This Row],[NASP19]]</f>
        <v>5972</v>
      </c>
      <c r="CT16" s="10">
        <f>Reg[[#This Row],[NASP20]]</f>
        <v>6141</v>
      </c>
      <c r="CU16" s="10">
        <f>Reg[[#This Row],[NASP21]]</f>
        <v>6253</v>
      </c>
      <c r="CV16" s="10">
        <f>Reg[[#This Row],[NASP22]]</f>
        <v>6403</v>
      </c>
      <c r="CW16" s="10">
        <f>Reg[[#This Row],[NASP23]]</f>
        <v>6453</v>
      </c>
      <c r="CX16" s="10">
        <f>Reg[[#This Row],[NASP24]]</f>
        <v>6513</v>
      </c>
      <c r="CY16" s="10">
        <f>Reg[[#This Row],[NASP25]]</f>
        <v>6673</v>
      </c>
      <c r="CZ16" s="10">
        <f>Reg[[#This Row],[NASP26]]</f>
        <v>6707</v>
      </c>
      <c r="DA16" s="10">
        <f>Reg[[#This Row],[NASP27]]</f>
        <v>6757</v>
      </c>
      <c r="DB16" s="10">
        <f>Sug0.2[[#This Row],[NASP2]]</f>
        <v>596</v>
      </c>
      <c r="DC16" s="10">
        <f>Sug0.2[[#This Row],[NASP3]]</f>
        <v>907</v>
      </c>
      <c r="DD16" s="10">
        <f>Sug0.2[[#This Row],[NASP4]]</f>
        <v>1275</v>
      </c>
      <c r="DE16" s="10">
        <f>Sug0.2[[#This Row],[NASP5]]</f>
        <v>1644</v>
      </c>
      <c r="DF16" s="10">
        <f>Sug0.2[[#This Row],[NASP6]]</f>
        <v>2010</v>
      </c>
      <c r="DG16" s="10">
        <f>Sug0.2[[#This Row],[NASP7]]</f>
        <v>2390</v>
      </c>
      <c r="DH16" s="10">
        <f>Sug0.2[[#This Row],[NASP8]]</f>
        <v>2753</v>
      </c>
      <c r="DI16" s="10">
        <f>Sug0.2[[#This Row],[NASP9]]</f>
        <v>3051</v>
      </c>
      <c r="DJ16" s="10">
        <f>Sug0.2[[#This Row],[NASP10]]</f>
        <v>3391</v>
      </c>
      <c r="DK16" s="10">
        <f>Sug0.2[[#This Row],[NASP11]]</f>
        <v>3707</v>
      </c>
      <c r="DL16" s="10">
        <f>Sug0.2[[#This Row],[NASP12]]</f>
        <v>4030</v>
      </c>
      <c r="DM16" s="10">
        <f>Sug0.2[[#This Row],[NASP13]]</f>
        <v>4291</v>
      </c>
      <c r="DN16" s="10">
        <f>Sug0.2[[#This Row],[NASP14]]</f>
        <v>4498</v>
      </c>
      <c r="DO16" s="10">
        <f>Sug0.2[[#This Row],[NASP15]]</f>
        <v>4733</v>
      </c>
      <c r="DP16" s="10">
        <f>Sug0.2[[#This Row],[NASP16]]</f>
        <v>4957</v>
      </c>
      <c r="DQ16" s="10">
        <f>Sug0.2[[#This Row],[NASP17]]</f>
        <v>5140</v>
      </c>
      <c r="DR16" s="10">
        <f>Sug0.2[[#This Row],[NASP18]]</f>
        <v>5372</v>
      </c>
      <c r="DS16" s="10">
        <f>Sug0.2[[#This Row],[NASP19]]</f>
        <v>5497</v>
      </c>
      <c r="DT16" s="10">
        <f>Sug0.2[[#This Row],[NASP20]]</f>
        <v>5645</v>
      </c>
      <c r="DU16" s="10">
        <f>Sug0.2[[#This Row],[NASP21]]</f>
        <v>5759</v>
      </c>
      <c r="DV16" s="10">
        <f>Sug0.2[[#This Row],[NASP22]]</f>
        <v>5894</v>
      </c>
      <c r="DW16" s="10">
        <f>Sug0.2[[#This Row],[NASP23]]</f>
        <v>5970</v>
      </c>
      <c r="DX16" s="10">
        <f>Sug0.2[[#This Row],[NASP24]]</f>
        <v>6033</v>
      </c>
      <c r="DY16" s="10">
        <f>Sug0.2[[#This Row],[NASP25]]</f>
        <v>6176</v>
      </c>
      <c r="DZ16" s="10">
        <f>Sug0.2[[#This Row],[NASP26]]</f>
        <v>6232</v>
      </c>
      <c r="EA16" s="10">
        <f>Sug0.2[[#This Row],[NASP27]]</f>
        <v>6291</v>
      </c>
      <c r="EB16">
        <f>Sug0.5[[#This Row],[NASP2]]</f>
        <v>596</v>
      </c>
      <c r="EC16">
        <f>Sug0.5[[#This Row],[NASP3]]</f>
        <v>847</v>
      </c>
      <c r="ED16">
        <f>Sug0.5[[#This Row],[NASP4]]</f>
        <v>1139</v>
      </c>
      <c r="EE16">
        <f>Sug0.5[[#This Row],[NASP5]]</f>
        <v>1425</v>
      </c>
      <c r="EF16">
        <f>Sug0.5[[#This Row],[NASP6]]</f>
        <v>1715</v>
      </c>
      <c r="EG16">
        <f>Sug0.5[[#This Row],[NASP7]]</f>
        <v>2014</v>
      </c>
      <c r="EH16">
        <f>Sug0.5[[#This Row],[NASP8]]</f>
        <v>2300</v>
      </c>
      <c r="EI16">
        <f>Sug0.5[[#This Row],[NASP9]]</f>
        <v>2543</v>
      </c>
      <c r="EJ16">
        <f>Sug0.5[[#This Row],[NASP10]]</f>
        <v>2808</v>
      </c>
      <c r="EK16">
        <f>Sug0.5[[#This Row],[NASP11]]</f>
        <v>3051</v>
      </c>
      <c r="EL16">
        <f>Sug0.5[[#This Row],[NASP12]]</f>
        <v>3300</v>
      </c>
      <c r="EM16">
        <f>Sug0.5[[#This Row],[NASP13]]</f>
        <v>3500</v>
      </c>
      <c r="EN16">
        <f>Sug0.5[[#This Row],[NASP14]]</f>
        <v>3672</v>
      </c>
      <c r="EO16">
        <f>Sug0.5[[#This Row],[NASP15]]</f>
        <v>3855</v>
      </c>
      <c r="EP16">
        <f>Sug0.5[[#This Row],[NASP16]]</f>
        <v>4050</v>
      </c>
      <c r="EQ16">
        <f>Sug0.5[[#This Row],[NASP17]]</f>
        <v>4202</v>
      </c>
      <c r="ER16">
        <f>Sug0.5[[#This Row],[NASP18]]</f>
        <v>4393</v>
      </c>
      <c r="ES16">
        <f>Sug0.5[[#This Row],[NASP19]]</f>
        <v>4517</v>
      </c>
      <c r="ET16">
        <f>Sug0.5[[#This Row],[NASP20]]</f>
        <v>4660</v>
      </c>
      <c r="EU16">
        <f>Sug0.5[[#This Row],[NASP21]]</f>
        <v>4747</v>
      </c>
      <c r="EV16">
        <f>Sug0.5[[#This Row],[NASP22]]</f>
        <v>4856</v>
      </c>
      <c r="EW16">
        <f>Sug0.5[[#This Row],[NASP23]]</f>
        <v>4947</v>
      </c>
      <c r="EX16">
        <f>Sug0.5[[#This Row],[NASP24]]</f>
        <v>5011</v>
      </c>
      <c r="EY16">
        <f>Sug0.5[[#This Row],[NASP25]]</f>
        <v>5158</v>
      </c>
      <c r="EZ16">
        <f>Sug0.5[[#This Row],[NASP26]]</f>
        <v>5223</v>
      </c>
      <c r="FA16">
        <f>Sug0.5[[#This Row],[NASP27]]</f>
        <v>5284</v>
      </c>
      <c r="FB16">
        <f>Reg[[#This Row],[CIRP2]]</f>
        <v>52</v>
      </c>
      <c r="FC16">
        <f>Reg[[#This Row],[CIRP3]]</f>
        <v>78</v>
      </c>
      <c r="FD16">
        <f>Reg[[#This Row],[CIRP4]]</f>
        <v>102</v>
      </c>
      <c r="FE16">
        <f>Reg[[#This Row],[CIRP5]]</f>
        <v>150</v>
      </c>
      <c r="FF16">
        <f>Reg[[#This Row],[CIRP6]]</f>
        <v>183</v>
      </c>
      <c r="FG16">
        <f>Reg[[#This Row],[CIRP7]]</f>
        <v>215</v>
      </c>
      <c r="FH16">
        <f>Reg[[#This Row],[CIRP8]]</f>
        <v>263</v>
      </c>
      <c r="FI16">
        <f>Reg[[#This Row],[CIRP9]]</f>
        <v>329</v>
      </c>
      <c r="FJ16">
        <f>Reg[[#This Row],[CIRP10]]</f>
        <v>376</v>
      </c>
      <c r="FK16">
        <f>Reg[[#This Row],[CIRP11]]</f>
        <v>446</v>
      </c>
      <c r="FL16">
        <f>Reg[[#This Row],[CIRP12]]</f>
        <v>490</v>
      </c>
      <c r="FM16">
        <f>Reg[[#This Row],[CIRP13]]</f>
        <v>541</v>
      </c>
      <c r="FN16">
        <f>Reg[[#This Row],[CIRP14]]</f>
        <v>614</v>
      </c>
      <c r="FO16">
        <f>Reg[[#This Row],[CIRP15]]</f>
        <v>669</v>
      </c>
      <c r="FP16">
        <f>Reg[[#This Row],[CIRP16]]</f>
        <v>717</v>
      </c>
      <c r="FQ16">
        <f>Reg[[#This Row],[CIRP17]]</f>
        <v>781</v>
      </c>
      <c r="FR16">
        <f>Reg[[#This Row],[CIRP18]]</f>
        <v>858</v>
      </c>
      <c r="FS16">
        <f>Reg[[#This Row],[CIRP19]]</f>
        <v>945</v>
      </c>
      <c r="FT16">
        <f>Reg[[#This Row],[CIRP20]]</f>
        <v>1011</v>
      </c>
      <c r="FU16">
        <f>Reg[[#This Row],[CIRP21]]</f>
        <v>1061</v>
      </c>
      <c r="FV16">
        <f>Reg[[#This Row],[CIRP22]]</f>
        <v>1116</v>
      </c>
      <c r="FW16">
        <f>Reg[[#This Row],[CIRP23]]</f>
        <v>1164</v>
      </c>
      <c r="FX16">
        <f>Reg[[#This Row],[CIRP24]]</f>
        <v>1218</v>
      </c>
      <c r="FY16">
        <f>Reg[[#This Row],[CIRP25]]</f>
        <v>1251</v>
      </c>
      <c r="FZ16">
        <f>Reg[[#This Row],[CIRP26]]</f>
        <v>1314</v>
      </c>
      <c r="GA16">
        <f>Reg[[#This Row],[CIRP27]]</f>
        <v>1338</v>
      </c>
      <c r="GB16">
        <f>Sug0.2[[#This Row],[CIRP2]]</f>
        <v>52</v>
      </c>
      <c r="GC16">
        <f>Sug0.2[[#This Row],[CIRP3]]</f>
        <v>77</v>
      </c>
      <c r="GD16">
        <f>Sug0.2[[#This Row],[CIRP4]]</f>
        <v>97</v>
      </c>
      <c r="GE16">
        <f>Sug0.2[[#This Row],[CIRP5]]</f>
        <v>138</v>
      </c>
      <c r="GF16">
        <f>Sug0.2[[#This Row],[CIRP6]]</f>
        <v>167</v>
      </c>
      <c r="GG16">
        <f>Sug0.2[[#This Row],[CIRP7]]</f>
        <v>193</v>
      </c>
      <c r="GH16">
        <f>Sug0.2[[#This Row],[CIRP8]]</f>
        <v>235</v>
      </c>
      <c r="GI16">
        <f>Sug0.2[[#This Row],[CIRP9]]</f>
        <v>292</v>
      </c>
      <c r="GJ16">
        <f>Sug0.2[[#This Row],[CIRP10]]</f>
        <v>336</v>
      </c>
      <c r="GK16">
        <f>Sug0.2[[#This Row],[CIRP11]]</f>
        <v>401</v>
      </c>
      <c r="GL16">
        <f>Sug0.2[[#This Row],[CIRP12]]</f>
        <v>435</v>
      </c>
      <c r="GM16">
        <f>Sug0.2[[#This Row],[CIRP13]]</f>
        <v>475</v>
      </c>
      <c r="GN16">
        <f>Sug0.2[[#This Row],[CIRP14]]</f>
        <v>545</v>
      </c>
      <c r="GO16">
        <f>Sug0.2[[#This Row],[CIRP15]]</f>
        <v>594</v>
      </c>
      <c r="GP16">
        <f>Sug0.2[[#This Row],[CIRP16]]</f>
        <v>636</v>
      </c>
      <c r="GQ16">
        <f>Sug0.2[[#This Row],[CIRP17]]</f>
        <v>700</v>
      </c>
      <c r="GR16">
        <f>Sug0.2[[#This Row],[CIRP18]]</f>
        <v>765</v>
      </c>
      <c r="GS16">
        <f>Sug0.2[[#This Row],[CIRP19]]</f>
        <v>840</v>
      </c>
      <c r="GT16">
        <f>Sug0.2[[#This Row],[CIRP20]]</f>
        <v>892</v>
      </c>
      <c r="GU16">
        <f>Sug0.2[[#This Row],[CIRP21]]</f>
        <v>935</v>
      </c>
      <c r="GV16">
        <f>Sug0.2[[#This Row],[CIRP22]]</f>
        <v>986</v>
      </c>
      <c r="GW16">
        <f>Sug0.2[[#This Row],[CIRP23]]</f>
        <v>1028</v>
      </c>
      <c r="GX16">
        <f>Sug0.2[[#This Row],[CIRP24]]</f>
        <v>1079</v>
      </c>
      <c r="GY16">
        <f>Sug0.2[[#This Row],[CIRP25]]</f>
        <v>1097</v>
      </c>
      <c r="GZ16">
        <f>Sug0.2[[#This Row],[CIRP26]]</f>
        <v>1151</v>
      </c>
      <c r="HA16">
        <f>Sug0.2[[#This Row],[CIRP27]]</f>
        <v>1180</v>
      </c>
      <c r="HB16">
        <f>Sug0.5[[#This Row],[CIRP2]]</f>
        <v>52</v>
      </c>
      <c r="HC16">
        <f>Sug0.5[[#This Row],[CIRP3]]</f>
        <v>69</v>
      </c>
      <c r="HD16">
        <f>Sug0.5[[#This Row],[CIRP4]]</f>
        <v>84</v>
      </c>
      <c r="HE16">
        <f>Sug0.5[[#This Row],[CIRP5]]</f>
        <v>116</v>
      </c>
      <c r="HF16">
        <f>Sug0.5[[#This Row],[CIRP6]]</f>
        <v>133</v>
      </c>
      <c r="HG16">
        <f>Sug0.5[[#This Row],[CIRP7]]</f>
        <v>154</v>
      </c>
      <c r="HH16">
        <f>Sug0.5[[#This Row],[CIRP8]]</f>
        <v>179</v>
      </c>
      <c r="HI16">
        <f>Sug0.5[[#This Row],[CIRP9]]</f>
        <v>221</v>
      </c>
      <c r="HJ16">
        <f>Sug0.5[[#This Row],[CIRP10]]</f>
        <v>252</v>
      </c>
      <c r="HK16">
        <f>Sug0.5[[#This Row],[CIRP11]]</f>
        <v>301</v>
      </c>
      <c r="HL16">
        <f>Sug0.5[[#This Row],[CIRP12]]</f>
        <v>322</v>
      </c>
      <c r="HM16">
        <f>Sug0.5[[#This Row],[CIRP13]]</f>
        <v>362</v>
      </c>
      <c r="HN16">
        <f>Sug0.5[[#This Row],[CIRP14]]</f>
        <v>416</v>
      </c>
      <c r="HO16">
        <f>Sug0.5[[#This Row],[CIRP15]]</f>
        <v>451</v>
      </c>
      <c r="HP16">
        <f>Sug0.5[[#This Row],[CIRP16]]</f>
        <v>476</v>
      </c>
      <c r="HQ16">
        <f>Sug0.5[[#This Row],[CIRP17]]</f>
        <v>513</v>
      </c>
      <c r="HR16">
        <f>Sug0.5[[#This Row],[CIRP18]]</f>
        <v>554</v>
      </c>
      <c r="HS16">
        <f>Sug0.5[[#This Row],[CIRP19]]</f>
        <v>588</v>
      </c>
      <c r="HT16">
        <f>Sug0.5[[#This Row],[CIRP20]]</f>
        <v>623</v>
      </c>
      <c r="HU16">
        <f>Sug0.5[[#This Row],[CIRP21]]</f>
        <v>661</v>
      </c>
      <c r="HV16">
        <f>Sug0.5[[#This Row],[CIRP22]]</f>
        <v>700</v>
      </c>
      <c r="HW16">
        <f>Sug0.5[[#This Row],[CIRP23]]</f>
        <v>716</v>
      </c>
      <c r="HX16">
        <f>Sug0.5[[#This Row],[CIRP24]]</f>
        <v>756</v>
      </c>
      <c r="HY16">
        <f>Sug0.5[[#This Row],[CIRP25]]</f>
        <v>759</v>
      </c>
      <c r="HZ16">
        <f>Sug0.5[[#This Row],[CIRP26]]</f>
        <v>805</v>
      </c>
      <c r="IA16">
        <f>Sug0.5[[#This Row],[CIRP27]]</f>
        <v>817</v>
      </c>
      <c r="IB16">
        <f>Reg[[#This Row],[HCCP2]]</f>
        <v>9</v>
      </c>
      <c r="IC16">
        <f>Reg[[#This Row],[HCCP3]]</f>
        <v>4</v>
      </c>
      <c r="ID16">
        <f>Reg[[#This Row],[HCCP4]]</f>
        <v>3</v>
      </c>
      <c r="IE16">
        <f>Reg[[#This Row],[HCCP5]]</f>
        <v>6</v>
      </c>
      <c r="IF16">
        <f>Reg[[#This Row],[HCCP6]]</f>
        <v>7</v>
      </c>
      <c r="IG16">
        <f>Reg[[#This Row],[HCCP7]]</f>
        <v>10</v>
      </c>
      <c r="IH16">
        <f>Reg[[#This Row],[HCCP8]]</f>
        <v>10</v>
      </c>
      <c r="II16">
        <f>Reg[[#This Row],[HCCP9]]</f>
        <v>17</v>
      </c>
      <c r="IJ16">
        <f>Reg[[#This Row],[HCCP10]]</f>
        <v>13</v>
      </c>
      <c r="IK16">
        <f>Reg[[#This Row],[HCCP11]]</f>
        <v>11</v>
      </c>
      <c r="IL16">
        <f>Reg[[#This Row],[HCCP12]]</f>
        <v>18</v>
      </c>
      <c r="IM16">
        <f>Reg[[#This Row],[HCCP13]]</f>
        <v>14</v>
      </c>
      <c r="IN16">
        <f>Reg[[#This Row],[HCCP14]]</f>
        <v>23</v>
      </c>
      <c r="IO16">
        <f>Reg[[#This Row],[HCCP15]]</f>
        <v>30</v>
      </c>
      <c r="IP16">
        <f>Reg[[#This Row],[HCCP16]]</f>
        <v>33</v>
      </c>
      <c r="IQ16">
        <f>Reg[[#This Row],[HCCP17]]</f>
        <v>33</v>
      </c>
      <c r="IR16">
        <f>Reg[[#This Row],[HCCP18]]</f>
        <v>37</v>
      </c>
      <c r="IS16">
        <f>Reg[[#This Row],[HCCP19]]</f>
        <v>52</v>
      </c>
      <c r="IT16">
        <f>Reg[[#This Row],[HCCP20]]</f>
        <v>39</v>
      </c>
      <c r="IU16">
        <f>Reg[[#This Row],[HCCP21]]</f>
        <v>43</v>
      </c>
      <c r="IV16">
        <f>Reg[[#This Row],[HCCP22]]</f>
        <v>45</v>
      </c>
      <c r="IW16">
        <f>Reg[[#This Row],[HCCP23]]</f>
        <v>43</v>
      </c>
      <c r="IX16">
        <f>Reg[[#This Row],[HCCP24]]</f>
        <v>64</v>
      </c>
      <c r="IY16">
        <f>Reg[[#This Row],[HCCP25]]</f>
        <v>75</v>
      </c>
      <c r="IZ16">
        <f>Reg[[#This Row],[HCCP26]]</f>
        <v>76</v>
      </c>
      <c r="JA16">
        <f>Reg[[#This Row],[HCCP27]]</f>
        <v>74</v>
      </c>
      <c r="JB16">
        <f>Sug0.2[[#This Row],[HCCP2]]</f>
        <v>9</v>
      </c>
      <c r="JC16">
        <f>Sug0.2[[#This Row],[HCCP3]]</f>
        <v>4</v>
      </c>
      <c r="JD16">
        <f>Sug0.2[[#This Row],[HCCP4]]</f>
        <v>3</v>
      </c>
      <c r="JE16">
        <f>Sug0.2[[#This Row],[HCCP5]]</f>
        <v>6</v>
      </c>
      <c r="JF16">
        <f>Sug0.2[[#This Row],[HCCP6]]</f>
        <v>7</v>
      </c>
      <c r="JG16">
        <f>Sug0.2[[#This Row],[HCCP7]]</f>
        <v>9</v>
      </c>
      <c r="JH16">
        <f>Sug0.2[[#This Row],[HCCP8]]</f>
        <v>9</v>
      </c>
      <c r="JI16">
        <f>Sug0.2[[#This Row],[HCCP9]]</f>
        <v>15</v>
      </c>
      <c r="JJ16">
        <f>Sug0.2[[#This Row],[HCCP10]]</f>
        <v>13</v>
      </c>
      <c r="JK16">
        <f>Sug0.2[[#This Row],[HCCP11]]</f>
        <v>10</v>
      </c>
      <c r="JL16">
        <f>Sug0.2[[#This Row],[HCCP12]]</f>
        <v>16</v>
      </c>
      <c r="JM16">
        <f>Sug0.2[[#This Row],[HCCP13]]</f>
        <v>12</v>
      </c>
      <c r="JN16">
        <f>Sug0.2[[#This Row],[HCCP14]]</f>
        <v>20</v>
      </c>
      <c r="JO16">
        <f>Sug0.2[[#This Row],[HCCP15]]</f>
        <v>28</v>
      </c>
      <c r="JP16">
        <f>Sug0.2[[#This Row],[HCCP16]]</f>
        <v>29</v>
      </c>
      <c r="JQ16">
        <f>Sug0.2[[#This Row],[HCCP17]]</f>
        <v>28</v>
      </c>
      <c r="JR16">
        <f>Sug0.2[[#This Row],[HCCP18]]</f>
        <v>32</v>
      </c>
      <c r="JS16">
        <f>Sug0.2[[#This Row],[HCCP19]]</f>
        <v>46</v>
      </c>
      <c r="JT16">
        <f>Sug0.2[[#This Row],[HCCP20]]</f>
        <v>33</v>
      </c>
      <c r="JU16">
        <f>Sug0.2[[#This Row],[HCCP21]]</f>
        <v>37</v>
      </c>
      <c r="JV16">
        <f>Sug0.2[[#This Row],[HCCP22]]</f>
        <v>40</v>
      </c>
      <c r="JW16">
        <f>Sug0.2[[#This Row],[HCCP23]]</f>
        <v>38</v>
      </c>
      <c r="JX16">
        <f>Sug0.2[[#This Row],[HCCP24]]</f>
        <v>59</v>
      </c>
      <c r="JY16">
        <f>Sug0.2[[#This Row],[HCCP25]]</f>
        <v>68</v>
      </c>
      <c r="JZ16">
        <f>Sug0.2[[#This Row],[HCCP26]]</f>
        <v>67</v>
      </c>
      <c r="KA16">
        <f>Sug0.2[[#This Row],[HCCP27]]</f>
        <v>59</v>
      </c>
      <c r="KB16">
        <f>Sug0.5[[#This Row],[HCCP2]]</f>
        <v>9</v>
      </c>
      <c r="KC16">
        <f>Sug0.5[[#This Row],[HCCP3]]</f>
        <v>4</v>
      </c>
      <c r="KD16">
        <f>Sug0.5[[#This Row],[HCCP4]]</f>
        <v>3</v>
      </c>
      <c r="KE16">
        <f>Sug0.5[[#This Row],[HCCP5]]</f>
        <v>5</v>
      </c>
      <c r="KF16">
        <f>Sug0.5[[#This Row],[HCCP6]]</f>
        <v>7</v>
      </c>
      <c r="KG16">
        <f>Sug0.5[[#This Row],[HCCP7]]</f>
        <v>10</v>
      </c>
      <c r="KH16">
        <f>Sug0.5[[#This Row],[HCCP8]]</f>
        <v>7</v>
      </c>
      <c r="KI16">
        <f>Sug0.5[[#This Row],[HCCP9]]</f>
        <v>11</v>
      </c>
      <c r="KJ16">
        <f>Sug0.5[[#This Row],[HCCP10]]</f>
        <v>9</v>
      </c>
      <c r="KK16">
        <f>Sug0.5[[#This Row],[HCCP11]]</f>
        <v>5</v>
      </c>
      <c r="KL16">
        <f>Sug0.5[[#This Row],[HCCP12]]</f>
        <v>11</v>
      </c>
      <c r="KM16">
        <f>Sug0.5[[#This Row],[HCCP13]]</f>
        <v>9</v>
      </c>
      <c r="KN16">
        <f>Sug0.5[[#This Row],[HCCP14]]</f>
        <v>15</v>
      </c>
      <c r="KO16">
        <f>Sug0.5[[#This Row],[HCCP15]]</f>
        <v>23</v>
      </c>
      <c r="KP16">
        <f>Sug0.5[[#This Row],[HCCP16]]</f>
        <v>25</v>
      </c>
      <c r="KQ16">
        <f>Sug0.5[[#This Row],[HCCP17]]</f>
        <v>24</v>
      </c>
      <c r="KR16">
        <f>Sug0.5[[#This Row],[HCCP18]]</f>
        <v>23</v>
      </c>
      <c r="KS16">
        <f>Sug0.5[[#This Row],[HCCP19]]</f>
        <v>33</v>
      </c>
      <c r="KT16">
        <f>Sug0.5[[#This Row],[HCCP20]]</f>
        <v>22</v>
      </c>
      <c r="KU16">
        <f>Sug0.5[[#This Row],[HCCP21]]</f>
        <v>22</v>
      </c>
      <c r="KV16">
        <f>Sug0.5[[#This Row],[HCCP22]]</f>
        <v>28</v>
      </c>
      <c r="KW16">
        <f>Sug0.5[[#This Row],[HCCP23]]</f>
        <v>28</v>
      </c>
      <c r="KX16">
        <f>Sug0.5[[#This Row],[HCCP24]]</f>
        <v>43</v>
      </c>
      <c r="KY16">
        <f>Sug0.5[[#This Row],[HCCP25]]</f>
        <v>52</v>
      </c>
      <c r="KZ16">
        <f>Sug0.5[[#This Row],[HCCP26]]</f>
        <v>47</v>
      </c>
      <c r="LA16">
        <f>Sug0.5[[#This Row],[HCCP27]]</f>
        <v>43</v>
      </c>
      <c r="LB16">
        <f>Reg[[#This Row],[CHDP2]]</f>
        <v>1464</v>
      </c>
      <c r="LC16">
        <f>Reg[[#This Row],[CHDP3]]</f>
        <v>1495</v>
      </c>
      <c r="LD16">
        <f>Reg[[#This Row],[CHDP4]]</f>
        <v>1528</v>
      </c>
      <c r="LE16">
        <f>Reg[[#This Row],[CHDP5]]</f>
        <v>1582</v>
      </c>
      <c r="LF16">
        <f>Reg[[#This Row],[CHDP6]]</f>
        <v>1634</v>
      </c>
      <c r="LG16">
        <f>Reg[[#This Row],[CHDP7]]</f>
        <v>1694</v>
      </c>
      <c r="LH16">
        <f>Reg[[#This Row],[CHDP8]]</f>
        <v>1733</v>
      </c>
      <c r="LI16">
        <f>Reg[[#This Row],[CHDP9]]</f>
        <v>1802</v>
      </c>
      <c r="LJ16">
        <f>Reg[[#This Row],[CHDP10]]</f>
        <v>1864</v>
      </c>
      <c r="LK16">
        <f>Reg[[#This Row],[CHDP11]]</f>
        <v>1911</v>
      </c>
      <c r="LL16">
        <f>Reg[[#This Row],[CHDP12]]</f>
        <v>1946</v>
      </c>
      <c r="LM16">
        <f>Reg[[#This Row],[CHDP13]]</f>
        <v>1985</v>
      </c>
      <c r="LN16">
        <f>Reg[[#This Row],[CHDP14]]</f>
        <v>2037</v>
      </c>
      <c r="LO16">
        <f>Reg[[#This Row],[CHDP15]]</f>
        <v>2093</v>
      </c>
      <c r="LP16">
        <f>Reg[[#This Row],[CHDP16]]</f>
        <v>2142</v>
      </c>
      <c r="LQ16">
        <f>Reg[[#This Row],[CHDP17]]</f>
        <v>2182</v>
      </c>
      <c r="LR16">
        <f>Reg[[#This Row],[CHDP18]]</f>
        <v>2254</v>
      </c>
      <c r="LS16">
        <f>Reg[[#This Row],[CHDP19]]</f>
        <v>2295</v>
      </c>
      <c r="LT16">
        <f>Reg[[#This Row],[CHDP20]]</f>
        <v>2362</v>
      </c>
      <c r="LU16">
        <f>Reg[[#This Row],[CHDP21]]</f>
        <v>2369</v>
      </c>
      <c r="LV16">
        <f>Reg[[#This Row],[CHDP22]]</f>
        <v>2415</v>
      </c>
      <c r="LW16">
        <f>Reg[[#This Row],[CHDP23]]</f>
        <v>2419</v>
      </c>
      <c r="LX16">
        <f>Reg[[#This Row],[CHDP24]]</f>
        <v>2457</v>
      </c>
      <c r="LY16">
        <f>Reg[[#This Row],[CHDP25]]</f>
        <v>2483</v>
      </c>
      <c r="LZ16">
        <f>Reg[[#This Row],[CHDP26]]</f>
        <v>2537</v>
      </c>
      <c r="MA16">
        <f>Reg[[#This Row],[CHDP27]]</f>
        <v>2546</v>
      </c>
      <c r="MB16">
        <f>Sug0.2[[#This Row],[CHDP2]]</f>
        <v>1464</v>
      </c>
      <c r="MC16">
        <f>Sug0.2[[#This Row],[CHDP3]]</f>
        <v>1495</v>
      </c>
      <c r="MD16">
        <f>Sug0.2[[#This Row],[CHDP4]]</f>
        <v>1527</v>
      </c>
      <c r="ME16">
        <f>Sug0.2[[#This Row],[CHDP5]]</f>
        <v>1580</v>
      </c>
      <c r="MF16">
        <f>Sug0.2[[#This Row],[CHDP6]]</f>
        <v>1628</v>
      </c>
      <c r="MG16">
        <f>Sug0.2[[#This Row],[CHDP7]]</f>
        <v>1683</v>
      </c>
      <c r="MH16">
        <f>Sug0.2[[#This Row],[CHDP8]]</f>
        <v>1722</v>
      </c>
      <c r="MI16">
        <f>Sug0.2[[#This Row],[CHDP9]]</f>
        <v>1786</v>
      </c>
      <c r="MJ16">
        <f>Sug0.2[[#This Row],[CHDP10]]</f>
        <v>1845</v>
      </c>
      <c r="MK16">
        <f>Sug0.2[[#This Row],[CHDP11]]</f>
        <v>1891</v>
      </c>
      <c r="ML16">
        <f>Sug0.2[[#This Row],[CHDP12]]</f>
        <v>1926</v>
      </c>
      <c r="MM16">
        <f>Sug0.2[[#This Row],[CHDP13]]</f>
        <v>1967</v>
      </c>
      <c r="MN16">
        <f>Sug0.2[[#This Row],[CHDP14]]</f>
        <v>2016</v>
      </c>
      <c r="MO16">
        <f>Sug0.2[[#This Row],[CHDP15]]</f>
        <v>2073</v>
      </c>
      <c r="MP16">
        <f>Sug0.2[[#This Row],[CHDP16]]</f>
        <v>2117</v>
      </c>
      <c r="MQ16">
        <f>Sug0.2[[#This Row],[CHDP17]]</f>
        <v>2154</v>
      </c>
      <c r="MR16">
        <f>Sug0.2[[#This Row],[CHDP18]]</f>
        <v>2225</v>
      </c>
      <c r="MS16">
        <f>Sug0.2[[#This Row],[CHDP19]]</f>
        <v>2264</v>
      </c>
      <c r="MT16">
        <f>Sug0.2[[#This Row],[CHDP20]]</f>
        <v>2324</v>
      </c>
      <c r="MU16">
        <f>Sug0.2[[#This Row],[CHDP21]]</f>
        <v>2324</v>
      </c>
      <c r="MV16">
        <f>Sug0.2[[#This Row],[CHDP22]]</f>
        <v>2367</v>
      </c>
      <c r="MW16">
        <f>Sug0.2[[#This Row],[CHDP23]]</f>
        <v>2374</v>
      </c>
      <c r="MX16">
        <f>Sug0.2[[#This Row],[CHDP24]]</f>
        <v>2408</v>
      </c>
      <c r="MY16">
        <f>Sug0.2[[#This Row],[CHDP25]]</f>
        <v>2431</v>
      </c>
      <c r="MZ16">
        <f>Sug0.2[[#This Row],[CHDP26]]</f>
        <v>2480</v>
      </c>
      <c r="NA16">
        <f>Sug0.2[[#This Row],[CHDP27]]</f>
        <v>2486</v>
      </c>
      <c r="NB16">
        <f>Sug0.5[[#This Row],[CHDP2]]</f>
        <v>1464</v>
      </c>
      <c r="NC16">
        <f>Sug0.5[[#This Row],[CHDP3]]</f>
        <v>1495</v>
      </c>
      <c r="ND16">
        <f>Sug0.5[[#This Row],[CHDP4]]</f>
        <v>1526</v>
      </c>
      <c r="NE16">
        <f>Sug0.5[[#This Row],[CHDP5]]</f>
        <v>1579</v>
      </c>
      <c r="NF16">
        <f>Sug0.5[[#This Row],[CHDP6]]</f>
        <v>1621</v>
      </c>
      <c r="NG16">
        <f>Sug0.5[[#This Row],[CHDP7]]</f>
        <v>1669</v>
      </c>
      <c r="NH16">
        <f>Sug0.5[[#This Row],[CHDP8]]</f>
        <v>1701</v>
      </c>
      <c r="NI16">
        <f>Sug0.5[[#This Row],[CHDP9]]</f>
        <v>1765</v>
      </c>
      <c r="NJ16">
        <f>Sug0.5[[#This Row],[CHDP10]]</f>
        <v>1820</v>
      </c>
      <c r="NK16">
        <f>Sug0.5[[#This Row],[CHDP11]]</f>
        <v>1853</v>
      </c>
      <c r="NL16">
        <f>Sug0.5[[#This Row],[CHDP12]]</f>
        <v>1882</v>
      </c>
      <c r="NM16">
        <f>Sug0.5[[#This Row],[CHDP13]]</f>
        <v>1918</v>
      </c>
      <c r="NN16">
        <f>Sug0.5[[#This Row],[CHDP14]]</f>
        <v>1958</v>
      </c>
      <c r="NO16">
        <f>Sug0.5[[#This Row],[CHDP15]]</f>
        <v>2002</v>
      </c>
      <c r="NP16">
        <f>Sug0.5[[#This Row],[CHDP16]]</f>
        <v>2044</v>
      </c>
      <c r="NQ16">
        <f>Sug0.5[[#This Row],[CHDP17]]</f>
        <v>2074</v>
      </c>
      <c r="NR16">
        <f>Sug0.5[[#This Row],[CHDP18]]</f>
        <v>2128</v>
      </c>
      <c r="NS16">
        <f>Sug0.5[[#This Row],[CHDP19]]</f>
        <v>2157</v>
      </c>
      <c r="NT16">
        <f>Sug0.5[[#This Row],[CHDP20]]</f>
        <v>2213</v>
      </c>
      <c r="NU16">
        <f>Sug0.5[[#This Row],[CHDP21]]</f>
        <v>2207</v>
      </c>
      <c r="NV16">
        <f>Sug0.5[[#This Row],[CHDP22]]</f>
        <v>2249</v>
      </c>
      <c r="NW16">
        <f>Sug0.5[[#This Row],[CHDP23]]</f>
        <v>2248</v>
      </c>
      <c r="NX16">
        <f>Sug0.5[[#This Row],[CHDP24]]</f>
        <v>2281</v>
      </c>
      <c r="NY16">
        <f>Sug0.5[[#This Row],[CHDP25]]</f>
        <v>2313</v>
      </c>
      <c r="NZ16">
        <f>Sug0.5[[#This Row],[CHDP26]]</f>
        <v>2370</v>
      </c>
      <c r="OA16">
        <f>Sug0.5[[#This Row],[CHDP27]]</f>
        <v>2383</v>
      </c>
      <c r="OB16">
        <f>Reg[[#This Row],[T2DP2]]</f>
        <v>2112</v>
      </c>
      <c r="OC16">
        <f>Reg[[#This Row],[T2DP3]]</f>
        <v>2205</v>
      </c>
      <c r="OD16">
        <f>Reg[[#This Row],[T2DP4]]</f>
        <v>2314</v>
      </c>
      <c r="OE16">
        <f>Reg[[#This Row],[T2DP5]]</f>
        <v>2415</v>
      </c>
      <c r="OF16">
        <f>Reg[[#This Row],[T2DP6]]</f>
        <v>2508</v>
      </c>
      <c r="OG16">
        <f>Reg[[#This Row],[T2DP7]]</f>
        <v>2633</v>
      </c>
      <c r="OH16">
        <f>Reg[[#This Row],[T2DP8]]</f>
        <v>2736</v>
      </c>
      <c r="OI16">
        <f>Reg[[#This Row],[T2DP9]]</f>
        <v>2841</v>
      </c>
      <c r="OJ16">
        <f>Reg[[#This Row],[T2DP10]]</f>
        <v>2966</v>
      </c>
      <c r="OK16">
        <f>Reg[[#This Row],[T2DP11]]</f>
        <v>3095</v>
      </c>
      <c r="OL16">
        <f>Reg[[#This Row],[T2DP12]]</f>
        <v>3215</v>
      </c>
      <c r="OM16">
        <f>Reg[[#This Row],[T2DP13]]</f>
        <v>3364</v>
      </c>
      <c r="ON16">
        <f>Reg[[#This Row],[T2DP14]]</f>
        <v>3461</v>
      </c>
      <c r="OO16">
        <f>Reg[[#This Row],[T2DP15]]</f>
        <v>3551</v>
      </c>
      <c r="OP16">
        <f>Reg[[#This Row],[T2DP16]]</f>
        <v>3671</v>
      </c>
      <c r="OQ16">
        <f>Reg[[#This Row],[T2DP17]]</f>
        <v>3757</v>
      </c>
      <c r="OR16">
        <f>Reg[[#This Row],[T2DP18]]</f>
        <v>3841</v>
      </c>
      <c r="OS16">
        <f>Reg[[#This Row],[T2DP19]]</f>
        <v>3934</v>
      </c>
      <c r="OT16">
        <f>Reg[[#This Row],[T2DP20]]</f>
        <v>4009</v>
      </c>
      <c r="OU16">
        <f>Reg[[#This Row],[T2DP21]]</f>
        <v>4115</v>
      </c>
      <c r="OV16">
        <f>Reg[[#This Row],[T2DP22]]</f>
        <v>4197</v>
      </c>
      <c r="OW16">
        <f>Reg[[#This Row],[T2DP23]]</f>
        <v>4212</v>
      </c>
      <c r="OX16">
        <f>Reg[[#This Row],[T2DP24]]</f>
        <v>4256</v>
      </c>
      <c r="OY16">
        <f>Reg[[#This Row],[T2DP25]]</f>
        <v>4330</v>
      </c>
      <c r="OZ16">
        <f>Reg[[#This Row],[T2DP26]]</f>
        <v>4397</v>
      </c>
      <c r="PA16">
        <f>Reg[[#This Row],[T2DP27]]</f>
        <v>4441</v>
      </c>
      <c r="PB16">
        <f>Sug0.2[[#This Row],[T2DP2]]</f>
        <v>2112</v>
      </c>
      <c r="PC16">
        <f>Sug0.2[[#This Row],[T2DP3]]</f>
        <v>2205</v>
      </c>
      <c r="PD16">
        <f>Sug0.2[[#This Row],[T2DP4]]</f>
        <v>2310</v>
      </c>
      <c r="PE16">
        <f>Sug0.2[[#This Row],[T2DP5]]</f>
        <v>2412</v>
      </c>
      <c r="PF16">
        <f>Sug0.2[[#This Row],[T2DP6]]</f>
        <v>2500</v>
      </c>
      <c r="PG16">
        <f>Sug0.2[[#This Row],[T2DP7]]</f>
        <v>2612</v>
      </c>
      <c r="PH16">
        <f>Sug0.2[[#This Row],[T2DP8]]</f>
        <v>2705</v>
      </c>
      <c r="PI16">
        <f>Sug0.2[[#This Row],[T2DP9]]</f>
        <v>2805</v>
      </c>
      <c r="PJ16">
        <f>Sug0.2[[#This Row],[T2DP10]]</f>
        <v>2934</v>
      </c>
      <c r="PK16">
        <f>Sug0.2[[#This Row],[T2DP11]]</f>
        <v>3062</v>
      </c>
      <c r="PL16">
        <f>Sug0.2[[#This Row],[T2DP12]]</f>
        <v>3174</v>
      </c>
      <c r="PM16">
        <f>Sug0.2[[#This Row],[T2DP13]]</f>
        <v>3319</v>
      </c>
      <c r="PN16">
        <f>Sug0.2[[#This Row],[T2DP14]]</f>
        <v>3413</v>
      </c>
      <c r="PO16">
        <f>Sug0.2[[#This Row],[T2DP15]]</f>
        <v>3500</v>
      </c>
      <c r="PP16">
        <f>Sug0.2[[#This Row],[T2DP16]]</f>
        <v>3613</v>
      </c>
      <c r="PQ16">
        <f>Sug0.2[[#This Row],[T2DP17]]</f>
        <v>3698</v>
      </c>
      <c r="PR16">
        <f>Sug0.2[[#This Row],[T2DP18]]</f>
        <v>3777</v>
      </c>
      <c r="PS16">
        <f>Sug0.2[[#This Row],[T2DP19]]</f>
        <v>3864</v>
      </c>
      <c r="PT16">
        <f>Sug0.2[[#This Row],[T2DP20]]</f>
        <v>3931</v>
      </c>
      <c r="PU16">
        <f>Sug0.2[[#This Row],[T2DP21]]</f>
        <v>4032</v>
      </c>
      <c r="PV16">
        <f>Sug0.2[[#This Row],[T2DP22]]</f>
        <v>4114</v>
      </c>
      <c r="PW16">
        <f>Sug0.2[[#This Row],[T2DP23]]</f>
        <v>4128</v>
      </c>
      <c r="PX16">
        <f>Sug0.2[[#This Row],[T2DP24]]</f>
        <v>4173</v>
      </c>
      <c r="PY16">
        <f>Sug0.2[[#This Row],[T2DP25]]</f>
        <v>4243</v>
      </c>
      <c r="PZ16">
        <f>Sug0.2[[#This Row],[T2DP26]]</f>
        <v>4307</v>
      </c>
      <c r="QA16">
        <f>Sug0.2[[#This Row],[T2DP27]]</f>
        <v>4353</v>
      </c>
      <c r="QB16">
        <f>Sug0.5[[#This Row],[T2DP2]]</f>
        <v>2112</v>
      </c>
      <c r="QC16">
        <f>Sug0.5[[#This Row],[T2DP3]]</f>
        <v>2205</v>
      </c>
      <c r="QD16">
        <f>Sug0.5[[#This Row],[T2DP4]]</f>
        <v>2306</v>
      </c>
      <c r="QE16">
        <f>Sug0.5[[#This Row],[T2DP5]]</f>
        <v>2406</v>
      </c>
      <c r="QF16">
        <f>Sug0.5[[#This Row],[T2DP6]]</f>
        <v>2486</v>
      </c>
      <c r="QG16">
        <f>Sug0.5[[#This Row],[T2DP7]]</f>
        <v>2587</v>
      </c>
      <c r="QH16">
        <f>Sug0.5[[#This Row],[T2DP8]]</f>
        <v>2670</v>
      </c>
      <c r="QI16">
        <f>Sug0.5[[#This Row],[T2DP9]]</f>
        <v>2755</v>
      </c>
      <c r="QJ16">
        <f>Sug0.5[[#This Row],[T2DP10]]</f>
        <v>2872</v>
      </c>
      <c r="QK16">
        <f>Sug0.5[[#This Row],[T2DP11]]</f>
        <v>2990</v>
      </c>
      <c r="QL16">
        <f>Sug0.5[[#This Row],[T2DP12]]</f>
        <v>3091</v>
      </c>
      <c r="QM16">
        <f>Sug0.5[[#This Row],[T2DP13]]</f>
        <v>3224</v>
      </c>
      <c r="QN16">
        <f>Sug0.5[[#This Row],[T2DP14]]</f>
        <v>3307</v>
      </c>
      <c r="QO16">
        <f>Sug0.5[[#This Row],[T2DP15]]</f>
        <v>3376</v>
      </c>
      <c r="QP16">
        <f>Sug0.5[[#This Row],[T2DP16]]</f>
        <v>3476</v>
      </c>
      <c r="QQ16">
        <f>Sug0.5[[#This Row],[T2DP17]]</f>
        <v>3556</v>
      </c>
      <c r="QR16">
        <f>Sug0.5[[#This Row],[T2DP18]]</f>
        <v>3622</v>
      </c>
      <c r="QS16">
        <f>Sug0.5[[#This Row],[T2DP19]]</f>
        <v>3691</v>
      </c>
      <c r="QT16">
        <f>Sug0.5[[#This Row],[T2DP20]]</f>
        <v>3759</v>
      </c>
      <c r="QU16">
        <f>Sug0.5[[#This Row],[T2DP21]]</f>
        <v>3838</v>
      </c>
      <c r="QV16">
        <f>Sug0.5[[#This Row],[T2DP22]]</f>
        <v>3906</v>
      </c>
      <c r="QW16">
        <f>Sug0.5[[#This Row],[T2DP23]]</f>
        <v>3922</v>
      </c>
      <c r="QX16">
        <f>Sug0.5[[#This Row],[T2DP24]]</f>
        <v>3960</v>
      </c>
      <c r="QY16">
        <f>Sug0.5[[#This Row],[T2DP25]]</f>
        <v>4016</v>
      </c>
      <c r="QZ16">
        <f>Sug0.5[[#This Row],[T2DP26]]</f>
        <v>4092</v>
      </c>
      <c r="RA16">
        <f>Sug0.5[[#This Row],[T2DP27]]</f>
        <v>4146</v>
      </c>
      <c r="RB16">
        <f>Reg[[#This Row],[OVEP2]]</f>
        <v>7407</v>
      </c>
      <c r="RC16">
        <f>Reg[[#This Row],[OVEP3]]</f>
        <v>7940</v>
      </c>
      <c r="RD16">
        <f>Reg[[#This Row],[OVEP4]]</f>
        <v>8268</v>
      </c>
      <c r="RE16">
        <f>Reg[[#This Row],[OVEP5]]</f>
        <v>8431</v>
      </c>
      <c r="RF16">
        <f>Reg[[#This Row],[OVEP6]]</f>
        <v>8512</v>
      </c>
      <c r="RG16">
        <f>Reg[[#This Row],[OVEP7]]</f>
        <v>8495</v>
      </c>
      <c r="RH16">
        <f>Reg[[#This Row],[OVEP8]]</f>
        <v>8429</v>
      </c>
      <c r="RI16">
        <f>Reg[[#This Row],[OVEP9]]</f>
        <v>8444</v>
      </c>
      <c r="RJ16">
        <f>Reg[[#This Row],[OVEP10]]</f>
        <v>8374</v>
      </c>
      <c r="RK16">
        <f>Reg[[#This Row],[OVEP11]]</f>
        <v>8314</v>
      </c>
      <c r="RL16">
        <f>Reg[[#This Row],[OVEP12]]</f>
        <v>8259</v>
      </c>
      <c r="RM16">
        <f>Reg[[#This Row],[OVEP13]]</f>
        <v>8179</v>
      </c>
      <c r="RN16">
        <f>Reg[[#This Row],[OVEP14]]</f>
        <v>8143</v>
      </c>
      <c r="RO16">
        <f>Reg[[#This Row],[OVEP15]]</f>
        <v>8088</v>
      </c>
      <c r="RP16">
        <f>Reg[[#This Row],[OVEP16]]</f>
        <v>8011</v>
      </c>
      <c r="RQ16">
        <f>Reg[[#This Row],[OVEP17]]</f>
        <v>7886</v>
      </c>
      <c r="RR16">
        <f>Reg[[#This Row],[OVEP18]]</f>
        <v>7870</v>
      </c>
      <c r="RS16">
        <f>Reg[[#This Row],[OVEP19]]</f>
        <v>7821</v>
      </c>
      <c r="RT16">
        <f>Reg[[#This Row],[OVEP20]]</f>
        <v>7830</v>
      </c>
      <c r="RU16">
        <f>Reg[[#This Row],[OVEP21]]</f>
        <v>7787</v>
      </c>
      <c r="RV16">
        <f>Reg[[#This Row],[OVEP22]]</f>
        <v>7866</v>
      </c>
      <c r="RW16">
        <f>Reg[[#This Row],[OVEP23]]</f>
        <v>7813</v>
      </c>
      <c r="RX16">
        <f>Reg[[#This Row],[OVEP24]]</f>
        <v>7811</v>
      </c>
      <c r="RY16">
        <f>Reg[[#This Row],[OVEP25]]</f>
        <v>7829</v>
      </c>
      <c r="RZ16">
        <f>Reg[[#This Row],[OVEP26]]</f>
        <v>7756</v>
      </c>
      <c r="SA16">
        <f>Reg[[#This Row],[OVEP27]]</f>
        <v>7786</v>
      </c>
      <c r="SB16">
        <f>Sug0.2[[#This Row],[OVEP2]]</f>
        <v>7407</v>
      </c>
      <c r="SC16">
        <f>Sug0.2[[#This Row],[OVEP3]]</f>
        <v>7872</v>
      </c>
      <c r="SD16">
        <f>Sug0.2[[#This Row],[OVEP4]]</f>
        <v>8199</v>
      </c>
      <c r="SE16">
        <f>Sug0.2[[#This Row],[OVEP5]]</f>
        <v>8365</v>
      </c>
      <c r="SF16">
        <f>Sug0.2[[#This Row],[OVEP6]]</f>
        <v>8460</v>
      </c>
      <c r="SG16">
        <f>Sug0.2[[#This Row],[OVEP7]]</f>
        <v>8462</v>
      </c>
      <c r="SH16">
        <f>Sug0.2[[#This Row],[OVEP8]]</f>
        <v>8399</v>
      </c>
      <c r="SI16">
        <f>Sug0.2[[#This Row],[OVEP9]]</f>
        <v>8440</v>
      </c>
      <c r="SJ16">
        <f>Sug0.2[[#This Row],[OVEP10]]</f>
        <v>8404</v>
      </c>
      <c r="SK16">
        <f>Sug0.2[[#This Row],[OVEP11]]</f>
        <v>8358</v>
      </c>
      <c r="SL16">
        <f>Sug0.2[[#This Row],[OVEP12]]</f>
        <v>8348</v>
      </c>
      <c r="SM16">
        <f>Sug0.2[[#This Row],[OVEP13]]</f>
        <v>8272</v>
      </c>
      <c r="SN16">
        <f>Sug0.2[[#This Row],[OVEP14]]</f>
        <v>8230</v>
      </c>
      <c r="SO16">
        <f>Sug0.2[[#This Row],[OVEP15]]</f>
        <v>8206</v>
      </c>
      <c r="SP16">
        <f>Sug0.2[[#This Row],[OVEP16]]</f>
        <v>8154</v>
      </c>
      <c r="SQ16">
        <f>Sug0.2[[#This Row],[OVEP17]]</f>
        <v>8108</v>
      </c>
      <c r="SR16">
        <f>Sug0.2[[#This Row],[OVEP18]]</f>
        <v>8099</v>
      </c>
      <c r="SS16">
        <f>Sug0.2[[#This Row],[OVEP19]]</f>
        <v>8087</v>
      </c>
      <c r="ST16">
        <f>Sug0.2[[#This Row],[OVEP20]]</f>
        <v>8071</v>
      </c>
      <c r="SU16">
        <f>Sug0.2[[#This Row],[OVEP21]]</f>
        <v>8056</v>
      </c>
      <c r="SV16">
        <f>Sug0.2[[#This Row],[OVEP22]]</f>
        <v>8106</v>
      </c>
      <c r="SW16">
        <f>Sug0.2[[#This Row],[OVEP23]]</f>
        <v>8063</v>
      </c>
      <c r="SX16">
        <f>Sug0.2[[#This Row],[OVEP24]]</f>
        <v>8056</v>
      </c>
      <c r="SY16">
        <f>Sug0.2[[#This Row],[OVEP25]]</f>
        <v>8094</v>
      </c>
      <c r="SZ16">
        <f>Sug0.2[[#This Row],[OVEP26]]</f>
        <v>8062</v>
      </c>
      <c r="TA16">
        <f>Sug0.2[[#This Row],[OVEP27]]</f>
        <v>8097</v>
      </c>
      <c r="TB16">
        <f>Sug0.5[[#This Row],[OVEP2]]</f>
        <v>7407</v>
      </c>
      <c r="TC16">
        <f>Sug0.5[[#This Row],[OVEP3]]</f>
        <v>7731</v>
      </c>
      <c r="TD16">
        <f>Sug0.5[[#This Row],[OVEP4]]</f>
        <v>7990</v>
      </c>
      <c r="TE16">
        <f>Sug0.5[[#This Row],[OVEP5]]</f>
        <v>8160</v>
      </c>
      <c r="TF16">
        <f>Sug0.5[[#This Row],[OVEP6]]</f>
        <v>8257</v>
      </c>
      <c r="TG16">
        <f>Sug0.5[[#This Row],[OVEP7]]</f>
        <v>8265</v>
      </c>
      <c r="TH16">
        <f>Sug0.5[[#This Row],[OVEP8]]</f>
        <v>8293</v>
      </c>
      <c r="TI16">
        <f>Sug0.5[[#This Row],[OVEP9]]</f>
        <v>8353</v>
      </c>
      <c r="TJ16">
        <f>Sug0.5[[#This Row],[OVEP10]]</f>
        <v>8396</v>
      </c>
      <c r="TK16">
        <f>Sug0.5[[#This Row],[OVEP11]]</f>
        <v>8434</v>
      </c>
      <c r="TL16">
        <f>Sug0.5[[#This Row],[OVEP12]]</f>
        <v>8445</v>
      </c>
      <c r="TM16">
        <f>Sug0.5[[#This Row],[OVEP13]]</f>
        <v>8425</v>
      </c>
      <c r="TN16">
        <f>Sug0.5[[#This Row],[OVEP14]]</f>
        <v>8475</v>
      </c>
      <c r="TO16">
        <f>Sug0.5[[#This Row],[OVEP15]]</f>
        <v>8480</v>
      </c>
      <c r="TP16">
        <f>Sug0.5[[#This Row],[OVEP16]]</f>
        <v>8461</v>
      </c>
      <c r="TQ16">
        <f>Sug0.5[[#This Row],[OVEP17]]</f>
        <v>8477</v>
      </c>
      <c r="TR16">
        <f>Sug0.5[[#This Row],[OVEP18]]</f>
        <v>8466</v>
      </c>
      <c r="TS16">
        <f>Sug0.5[[#This Row],[OVEP19]]</f>
        <v>8498</v>
      </c>
      <c r="TT16">
        <f>Sug0.5[[#This Row],[OVEP20]]</f>
        <v>8537</v>
      </c>
      <c r="TU16">
        <f>Sug0.5[[#This Row],[OVEP21]]</f>
        <v>8548</v>
      </c>
      <c r="TV16">
        <f>Sug0.5[[#This Row],[OVEP22]]</f>
        <v>8601</v>
      </c>
      <c r="TW16">
        <f>Sug0.5[[#This Row],[OVEP23]]</f>
        <v>8588</v>
      </c>
      <c r="TX16">
        <f>Sug0.5[[#This Row],[OVEP24]]</f>
        <v>8630</v>
      </c>
      <c r="TY16">
        <f>Sug0.5[[#This Row],[OVEP25]]</f>
        <v>8656</v>
      </c>
      <c r="TZ16">
        <f>Sug0.5[[#This Row],[OVEP26]]</f>
        <v>8670</v>
      </c>
      <c r="UA16">
        <f>Sug0.5[[#This Row],[OVEP27]]</f>
        <v>8698</v>
      </c>
      <c r="UB16">
        <f>Reg[[#This Row],[OBEP2]]</f>
        <v>8538</v>
      </c>
      <c r="UC16">
        <f>Reg[[#This Row],[OBEP3]]</f>
        <v>8722</v>
      </c>
      <c r="UD16">
        <f>Reg[[#This Row],[OBEP4]]</f>
        <v>8982</v>
      </c>
      <c r="UE16">
        <f>Reg[[#This Row],[OBEP5]]</f>
        <v>9253</v>
      </c>
      <c r="UF16">
        <f>Reg[[#This Row],[OBEP6]]</f>
        <v>9513</v>
      </c>
      <c r="UG16">
        <f>Reg[[#This Row],[OBEP7]]</f>
        <v>9765</v>
      </c>
      <c r="UH16">
        <f>Reg[[#This Row],[OBEP8]]</f>
        <v>9995</v>
      </c>
      <c r="UI16">
        <f>Reg[[#This Row],[OBEP9]]</f>
        <v>10216</v>
      </c>
      <c r="UJ16">
        <f>Reg[[#This Row],[OBEP10]]</f>
        <v>10471</v>
      </c>
      <c r="UK16">
        <f>Reg[[#This Row],[OBEP11]]</f>
        <v>10711</v>
      </c>
      <c r="UL16">
        <f>Reg[[#This Row],[OBEP12]]</f>
        <v>10905</v>
      </c>
      <c r="UM16">
        <f>Reg[[#This Row],[OBEP13]]</f>
        <v>11090</v>
      </c>
      <c r="UN16">
        <f>Reg[[#This Row],[OBEP14]]</f>
        <v>11255</v>
      </c>
      <c r="UO16">
        <f>Reg[[#This Row],[OBEP15]]</f>
        <v>11400</v>
      </c>
      <c r="UP16">
        <f>Reg[[#This Row],[OBEP16]]</f>
        <v>11498</v>
      </c>
      <c r="UQ16">
        <f>Reg[[#This Row],[OBEP17]]</f>
        <v>11643</v>
      </c>
      <c r="UR16">
        <f>Reg[[#This Row],[OBEP18]]</f>
        <v>11759</v>
      </c>
      <c r="US16">
        <f>Reg[[#This Row],[OBEP19]]</f>
        <v>11846</v>
      </c>
      <c r="UT16">
        <f>Reg[[#This Row],[OBEP20]]</f>
        <v>11885</v>
      </c>
      <c r="UU16">
        <f>Reg[[#This Row],[OBEP21]]</f>
        <v>11931</v>
      </c>
      <c r="UV16">
        <f>Reg[[#This Row],[OBEP22]]</f>
        <v>11958</v>
      </c>
      <c r="UW16">
        <f>Reg[[#This Row],[OBEP23]]</f>
        <v>11987</v>
      </c>
      <c r="UX16">
        <f>Reg[[#This Row],[OBEP24]]</f>
        <v>12022</v>
      </c>
      <c r="UY16">
        <f>Reg[[#This Row],[OBEP25]]</f>
        <v>12021</v>
      </c>
      <c r="UZ16">
        <f>Reg[[#This Row],[OBEP26]]</f>
        <v>12087</v>
      </c>
      <c r="VA16">
        <f>Reg[[#This Row],[OBEP27]]</f>
        <v>12058</v>
      </c>
      <c r="VB16">
        <f>Sug0.2[[#This Row],[OBEP2]]</f>
        <v>8538</v>
      </c>
      <c r="VC16">
        <f>Sug0.2[[#This Row],[OBEP3]]</f>
        <v>8674</v>
      </c>
      <c r="VD16">
        <f>Sug0.2[[#This Row],[OBEP4]]</f>
        <v>8868</v>
      </c>
      <c r="VE16">
        <f>Sug0.2[[#This Row],[OBEP5]]</f>
        <v>9068</v>
      </c>
      <c r="VF16">
        <f>Sug0.2[[#This Row],[OBEP6]]</f>
        <v>9270</v>
      </c>
      <c r="VG16">
        <f>Sug0.2[[#This Row],[OBEP7]]</f>
        <v>9470</v>
      </c>
      <c r="VH16">
        <f>Sug0.2[[#This Row],[OBEP8]]</f>
        <v>9656</v>
      </c>
      <c r="VI16">
        <f>Sug0.2[[#This Row],[OBEP9]]</f>
        <v>9838</v>
      </c>
      <c r="VJ16">
        <f>Sug0.2[[#This Row],[OBEP10]]</f>
        <v>10051</v>
      </c>
      <c r="VK16">
        <f>Sug0.2[[#This Row],[OBEP11]]</f>
        <v>10259</v>
      </c>
      <c r="VL16">
        <f>Sug0.2[[#This Row],[OBEP12]]</f>
        <v>10404</v>
      </c>
      <c r="VM16">
        <f>Sug0.2[[#This Row],[OBEP13]]</f>
        <v>10564</v>
      </c>
      <c r="VN16">
        <f>Sug0.2[[#This Row],[OBEP14]]</f>
        <v>10706</v>
      </c>
      <c r="VO16">
        <f>Sug0.2[[#This Row],[OBEP15]]</f>
        <v>10824</v>
      </c>
      <c r="VP16">
        <f>Sug0.2[[#This Row],[OBEP16]]</f>
        <v>10898</v>
      </c>
      <c r="VQ16">
        <f>Sug0.2[[#This Row],[OBEP17]]</f>
        <v>10996</v>
      </c>
      <c r="VR16">
        <f>Sug0.2[[#This Row],[OBEP18]]</f>
        <v>11100</v>
      </c>
      <c r="VS16">
        <f>Sug0.2[[#This Row],[OBEP19]]</f>
        <v>11157</v>
      </c>
      <c r="VT16">
        <f>Sug0.2[[#This Row],[OBEP20]]</f>
        <v>11203</v>
      </c>
      <c r="VU16">
        <f>Sug0.2[[#This Row],[OBEP21]]</f>
        <v>11234</v>
      </c>
      <c r="VV16">
        <f>Sug0.2[[#This Row],[OBEP22]]</f>
        <v>11278</v>
      </c>
      <c r="VW16">
        <f>Sug0.2[[#This Row],[OBEP23]]</f>
        <v>11312</v>
      </c>
      <c r="VX16">
        <f>Sug0.2[[#This Row],[OBEP24]]</f>
        <v>11350</v>
      </c>
      <c r="VY16">
        <f>Sug0.2[[#This Row],[OBEP25]]</f>
        <v>11324</v>
      </c>
      <c r="VZ16">
        <f>Sug0.2[[#This Row],[OBEP26]]</f>
        <v>11374</v>
      </c>
      <c r="WA16">
        <f>Sug0.2[[#This Row],[OBEP27]]</f>
        <v>11343</v>
      </c>
      <c r="WB16">
        <f>Sug0.5[[#This Row],[OBEP2]]</f>
        <v>8538</v>
      </c>
      <c r="WC16">
        <f>Sug0.5[[#This Row],[OBEP3]]</f>
        <v>8562</v>
      </c>
      <c r="WD16">
        <f>Sug0.5[[#This Row],[OBEP4]]</f>
        <v>8648</v>
      </c>
      <c r="WE16">
        <f>Sug0.5[[#This Row],[OBEP5]]</f>
        <v>8709</v>
      </c>
      <c r="WF16">
        <f>Sug0.5[[#This Row],[OBEP6]]</f>
        <v>8809</v>
      </c>
      <c r="WG16">
        <f>Sug0.5[[#This Row],[OBEP7]]</f>
        <v>8917</v>
      </c>
      <c r="WH16">
        <f>Sug0.5[[#This Row],[OBEP8]]</f>
        <v>8986</v>
      </c>
      <c r="WI16">
        <f>Sug0.5[[#This Row],[OBEP9]]</f>
        <v>9092</v>
      </c>
      <c r="WJ16">
        <f>Sug0.5[[#This Row],[OBEP10]]</f>
        <v>9209</v>
      </c>
      <c r="WK16">
        <f>Sug0.5[[#This Row],[OBEP11]]</f>
        <v>9300</v>
      </c>
      <c r="WL16">
        <f>Sug0.5[[#This Row],[OBEP12]]</f>
        <v>9381</v>
      </c>
      <c r="WM16">
        <f>Sug0.5[[#This Row],[OBEP13]]</f>
        <v>9489</v>
      </c>
      <c r="WN16">
        <f>Sug0.5[[#This Row],[OBEP14]]</f>
        <v>9559</v>
      </c>
      <c r="WO16">
        <f>Sug0.5[[#This Row],[OBEP15]]</f>
        <v>9632</v>
      </c>
      <c r="WP16">
        <f>Sug0.5[[#This Row],[OBEP16]]</f>
        <v>9668</v>
      </c>
      <c r="WQ16">
        <f>Sug0.5[[#This Row],[OBEP17]]</f>
        <v>9712</v>
      </c>
      <c r="WR16">
        <f>Sug0.5[[#This Row],[OBEP18]]</f>
        <v>9784</v>
      </c>
      <c r="WS16">
        <f>Sug0.5[[#This Row],[OBEP19]]</f>
        <v>9794</v>
      </c>
      <c r="WT16">
        <f>Sug0.5[[#This Row],[OBEP20]]</f>
        <v>9804</v>
      </c>
      <c r="WU16">
        <f>Sug0.5[[#This Row],[OBEP21]]</f>
        <v>9808</v>
      </c>
      <c r="WV16">
        <f>Sug0.5[[#This Row],[OBEP22]]</f>
        <v>9844</v>
      </c>
      <c r="WW16">
        <f>Sug0.5[[#This Row],[OBEP23]]</f>
        <v>9866</v>
      </c>
      <c r="WX16">
        <f>Sug0.5[[#This Row],[OBEP24]]</f>
        <v>9894</v>
      </c>
      <c r="WY16">
        <f>Sug0.5[[#This Row],[OBEP25]]</f>
        <v>9883</v>
      </c>
      <c r="WZ16">
        <f>Sug0.5[[#This Row],[OBEP26]]</f>
        <v>9932</v>
      </c>
      <c r="XA16">
        <f>Sug0.5[[#This Row],[OBEP27]]</f>
        <v>9910</v>
      </c>
    </row>
    <row r="17" spans="1:625" x14ac:dyDescent="0.25">
      <c r="A17">
        <v>13</v>
      </c>
      <c r="B17" s="10">
        <f>Reg[[#This Row],[STEP2]]</f>
        <v>5182</v>
      </c>
      <c r="C17" s="10">
        <f>Reg[[#This Row],[STEP3]]</f>
        <v>5682</v>
      </c>
      <c r="D17" s="10">
        <f>Reg[[#This Row],[STEP4]]</f>
        <v>5965</v>
      </c>
      <c r="E17" s="10">
        <f>Reg[[#This Row],[STEP5]]</f>
        <v>6329</v>
      </c>
      <c r="F17" s="10">
        <f>Reg[[#This Row],[STEP6]]</f>
        <v>6525</v>
      </c>
      <c r="G17" s="10">
        <f>Reg[[#This Row],[STEP7]]</f>
        <v>6700</v>
      </c>
      <c r="H17" s="10">
        <f>Reg[[#This Row],[STEP8]]</f>
        <v>6840</v>
      </c>
      <c r="I17" s="10">
        <f>Reg[[#This Row],[STEP9]]</f>
        <v>6951</v>
      </c>
      <c r="J17" s="10">
        <f>Reg[[#This Row],[STEP10]]</f>
        <v>7044</v>
      </c>
      <c r="K17" s="10">
        <f>Reg[[#This Row],[STEP11]]</f>
        <v>7132</v>
      </c>
      <c r="L17" s="10">
        <f>Reg[[#This Row],[STEP12]]</f>
        <v>7143</v>
      </c>
      <c r="M17" s="10">
        <f>Reg[[#This Row],[STEP13]]</f>
        <v>7198</v>
      </c>
      <c r="N17" s="10">
        <f>Reg[[#This Row],[STEP14]]</f>
        <v>7252</v>
      </c>
      <c r="O17" s="10">
        <f>Reg[[#This Row],[STEP15]]</f>
        <v>7241</v>
      </c>
      <c r="P17" s="10">
        <f>Reg[[#This Row],[STEP16]]</f>
        <v>7288</v>
      </c>
      <c r="Q17" s="10">
        <f>Reg[[#This Row],[STEP17]]</f>
        <v>7313</v>
      </c>
      <c r="R17" s="10">
        <f>Reg[[#This Row],[STEP18]]</f>
        <v>7304</v>
      </c>
      <c r="S17" s="10">
        <f>Reg[[#This Row],[STEP19]]</f>
        <v>7333</v>
      </c>
      <c r="T17" s="10">
        <f>Reg[[#This Row],[STEP20]]</f>
        <v>7278</v>
      </c>
      <c r="U17" s="10">
        <f>Reg[[#This Row],[STEP21]]</f>
        <v>7250</v>
      </c>
      <c r="V17" s="10">
        <f>Reg[[#This Row],[STEP22]]</f>
        <v>7248</v>
      </c>
      <c r="W17" s="10">
        <f>Reg[[#This Row],[STEP23]]</f>
        <v>7248</v>
      </c>
      <c r="X17" s="10">
        <f>Reg[[#This Row],[STEP24]]</f>
        <v>7252</v>
      </c>
      <c r="Y17" s="10">
        <f>Reg[[#This Row],[STEP25]]</f>
        <v>7209</v>
      </c>
      <c r="Z17" s="10">
        <f>Reg[[#This Row],[STEP26]]</f>
        <v>7203</v>
      </c>
      <c r="AA17" s="10">
        <f>Reg[[#This Row],[STEP27]]</f>
        <v>7196</v>
      </c>
      <c r="AB17" s="10">
        <f>Sug0.2[[#This Row],[STEP2]]</f>
        <v>5182</v>
      </c>
      <c r="AC17" s="10">
        <f>Sug0.2[[#This Row],[STEP3]]</f>
        <v>5637</v>
      </c>
      <c r="AD17" s="10">
        <f>Sug0.2[[#This Row],[STEP4]]</f>
        <v>5895</v>
      </c>
      <c r="AE17" s="10">
        <f>Sug0.2[[#This Row],[STEP5]]</f>
        <v>6240</v>
      </c>
      <c r="AF17" s="10">
        <f>Sug0.2[[#This Row],[STEP6]]</f>
        <v>6415</v>
      </c>
      <c r="AG17" s="10">
        <f>Sug0.2[[#This Row],[STEP7]]</f>
        <v>6573</v>
      </c>
      <c r="AH17" s="10">
        <f>Sug0.2[[#This Row],[STEP8]]</f>
        <v>6709</v>
      </c>
      <c r="AI17" s="10">
        <f>Sug0.2[[#This Row],[STEP9]]</f>
        <v>6831</v>
      </c>
      <c r="AJ17" s="10">
        <f>Sug0.2[[#This Row],[STEP10]]</f>
        <v>6934</v>
      </c>
      <c r="AK17" s="10">
        <f>Sug0.2[[#This Row],[STEP11]]</f>
        <v>7020</v>
      </c>
      <c r="AL17" s="10">
        <f>Sug0.2[[#This Row],[STEP12]]</f>
        <v>7032</v>
      </c>
      <c r="AM17" s="10">
        <f>Sug0.2[[#This Row],[STEP13]]</f>
        <v>7090</v>
      </c>
      <c r="AN17" s="10">
        <f>Sug0.2[[#This Row],[STEP14]]</f>
        <v>7130</v>
      </c>
      <c r="AO17" s="10">
        <f>Sug0.2[[#This Row],[STEP15]]</f>
        <v>7107</v>
      </c>
      <c r="AP17" s="10">
        <f>Sug0.2[[#This Row],[STEP16]]</f>
        <v>7169</v>
      </c>
      <c r="AQ17" s="10">
        <f>Sug0.2[[#This Row],[STEP17]]</f>
        <v>7184</v>
      </c>
      <c r="AR17" s="10">
        <f>Sug0.2[[#This Row],[STEP18]]</f>
        <v>7156</v>
      </c>
      <c r="AS17" s="10">
        <f>Sug0.2[[#This Row],[STEP19]]</f>
        <v>7201</v>
      </c>
      <c r="AT17" s="10">
        <f>Sug0.2[[#This Row],[STEP20]]</f>
        <v>7169</v>
      </c>
      <c r="AU17" s="10">
        <f>Sug0.2[[#This Row],[STEP21]]</f>
        <v>7156</v>
      </c>
      <c r="AV17" s="10">
        <f>Sug0.2[[#This Row],[STEP22]]</f>
        <v>7167</v>
      </c>
      <c r="AW17" s="10">
        <f>Sug0.2[[#This Row],[STEP23]]</f>
        <v>7176</v>
      </c>
      <c r="AX17" s="10">
        <f>Sug0.2[[#This Row],[STEP24]]</f>
        <v>7172</v>
      </c>
      <c r="AY17" s="10">
        <f>Sug0.2[[#This Row],[STEP25]]</f>
        <v>7157</v>
      </c>
      <c r="AZ17" s="10">
        <f>Sug0.2[[#This Row],[STEP26]]</f>
        <v>7174</v>
      </c>
      <c r="BA17" s="10">
        <f>Sug0.2[[#This Row],[STEP27]]</f>
        <v>7158</v>
      </c>
      <c r="BB17" s="10">
        <f>Sug0.5[[#This Row],[STEP2]]</f>
        <v>5182</v>
      </c>
      <c r="BC17" s="10">
        <f>Sug0.5[[#This Row],[STEP3]]</f>
        <v>5545</v>
      </c>
      <c r="BD17" s="10">
        <f>Sug0.5[[#This Row],[STEP4]]</f>
        <v>5757</v>
      </c>
      <c r="BE17" s="10">
        <f>Sug0.5[[#This Row],[STEP5]]</f>
        <v>6042</v>
      </c>
      <c r="BF17" s="10">
        <f>Sug0.5[[#This Row],[STEP6]]</f>
        <v>6199</v>
      </c>
      <c r="BG17" s="10">
        <f>Sug0.5[[#This Row],[STEP7]]</f>
        <v>6335</v>
      </c>
      <c r="BH17" s="10">
        <f>Sug0.5[[#This Row],[STEP8]]</f>
        <v>6470</v>
      </c>
      <c r="BI17" s="10">
        <f>Sug0.5[[#This Row],[STEP9]]</f>
        <v>6568</v>
      </c>
      <c r="BJ17" s="10">
        <f>Sug0.5[[#This Row],[STEP10]]</f>
        <v>6645</v>
      </c>
      <c r="BK17" s="10">
        <f>Sug0.5[[#This Row],[STEP11]]</f>
        <v>6738</v>
      </c>
      <c r="BL17" s="10">
        <f>Sug0.5[[#This Row],[STEP12]]</f>
        <v>6785</v>
      </c>
      <c r="BM17" s="10">
        <f>Sug0.5[[#This Row],[STEP13]]</f>
        <v>6854</v>
      </c>
      <c r="BN17" s="10">
        <f>Sug0.5[[#This Row],[STEP14]]</f>
        <v>6898</v>
      </c>
      <c r="BO17" s="10">
        <f>Sug0.5[[#This Row],[STEP15]]</f>
        <v>6891</v>
      </c>
      <c r="BP17" s="10">
        <f>Sug0.5[[#This Row],[STEP16]]</f>
        <v>6965</v>
      </c>
      <c r="BQ17" s="10">
        <f>Sug0.5[[#This Row],[STEP17]]</f>
        <v>7002</v>
      </c>
      <c r="BR17" s="10">
        <f>Sug0.5[[#This Row],[STEP18]]</f>
        <v>7010</v>
      </c>
      <c r="BS17" s="10">
        <f>Sug0.5[[#This Row],[STEP19]]</f>
        <v>7083</v>
      </c>
      <c r="BT17" s="10">
        <f>Sug0.5[[#This Row],[STEP20]]</f>
        <v>7085</v>
      </c>
      <c r="BU17" s="10">
        <f>Sug0.5[[#This Row],[STEP21]]</f>
        <v>7055</v>
      </c>
      <c r="BV17" s="10">
        <f>Sug0.5[[#This Row],[STEP22]]</f>
        <v>7068</v>
      </c>
      <c r="BW17" s="10">
        <f>Sug0.5[[#This Row],[STEP23]]</f>
        <v>7079</v>
      </c>
      <c r="BX17" s="10">
        <f>Sug0.5[[#This Row],[STEP24]]</f>
        <v>7088</v>
      </c>
      <c r="BY17" s="10">
        <f>Sug0.5[[#This Row],[STEP25]]</f>
        <v>7103</v>
      </c>
      <c r="BZ17" s="10">
        <f>Sug0.5[[#This Row],[STEP26]]</f>
        <v>7131</v>
      </c>
      <c r="CA17" s="10">
        <f>Sug0.5[[#This Row],[STEP27]]</f>
        <v>7119</v>
      </c>
      <c r="CB17" s="10">
        <f>Reg[[#This Row],[NASP2]]</f>
        <v>629</v>
      </c>
      <c r="CC17" s="10">
        <f>Reg[[#This Row],[NASP3]]</f>
        <v>850</v>
      </c>
      <c r="CD17" s="10">
        <f>Reg[[#This Row],[NASP4]]</f>
        <v>1126</v>
      </c>
      <c r="CE17" s="10">
        <f>Reg[[#This Row],[NASP5]]</f>
        <v>1389</v>
      </c>
      <c r="CF17" s="10">
        <f>Reg[[#This Row],[NASP6]]</f>
        <v>1685</v>
      </c>
      <c r="CG17" s="10">
        <f>Reg[[#This Row],[NASP7]]</f>
        <v>1999</v>
      </c>
      <c r="CH17" s="10">
        <f>Reg[[#This Row],[NASP8]]</f>
        <v>2276</v>
      </c>
      <c r="CI17" s="10">
        <f>Reg[[#This Row],[NASP9]]</f>
        <v>2518</v>
      </c>
      <c r="CJ17" s="10">
        <f>Reg[[#This Row],[NASP10]]</f>
        <v>2742</v>
      </c>
      <c r="CK17" s="10">
        <f>Reg[[#This Row],[NASP11]]</f>
        <v>2996</v>
      </c>
      <c r="CL17" s="10">
        <f>Reg[[#This Row],[NASP12]]</f>
        <v>3265</v>
      </c>
      <c r="CM17" s="10">
        <f>Reg[[#This Row],[NASP13]]</f>
        <v>3496</v>
      </c>
      <c r="CN17" s="10">
        <f>Reg[[#This Row],[NASP14]]</f>
        <v>3670</v>
      </c>
      <c r="CO17" s="10">
        <f>Reg[[#This Row],[NASP15]]</f>
        <v>3864</v>
      </c>
      <c r="CP17" s="10">
        <f>Reg[[#This Row],[NASP16]]</f>
        <v>4068</v>
      </c>
      <c r="CQ17" s="10">
        <f>Reg[[#This Row],[NASP17]]</f>
        <v>4235</v>
      </c>
      <c r="CR17" s="10">
        <f>Reg[[#This Row],[NASP18]]</f>
        <v>4361</v>
      </c>
      <c r="CS17" s="10">
        <f>Reg[[#This Row],[NASP19]]</f>
        <v>4502</v>
      </c>
      <c r="CT17" s="10">
        <f>Reg[[#This Row],[NASP20]]</f>
        <v>4659</v>
      </c>
      <c r="CU17" s="10">
        <f>Reg[[#This Row],[NASP21]]</f>
        <v>4818</v>
      </c>
      <c r="CV17" s="10">
        <f>Reg[[#This Row],[NASP22]]</f>
        <v>4988</v>
      </c>
      <c r="CW17" s="10">
        <f>Reg[[#This Row],[NASP23]]</f>
        <v>5074</v>
      </c>
      <c r="CX17" s="10">
        <f>Reg[[#This Row],[NASP24]]</f>
        <v>5158</v>
      </c>
      <c r="CY17" s="10">
        <f>Reg[[#This Row],[NASP25]]</f>
        <v>5291</v>
      </c>
      <c r="CZ17" s="10">
        <f>Reg[[#This Row],[NASP26]]</f>
        <v>5374</v>
      </c>
      <c r="DA17" s="10">
        <f>Reg[[#This Row],[NASP27]]</f>
        <v>5409</v>
      </c>
      <c r="DB17" s="10">
        <f>Sug0.2[[#This Row],[NASP2]]</f>
        <v>629</v>
      </c>
      <c r="DC17" s="10">
        <f>Sug0.2[[#This Row],[NASP3]]</f>
        <v>831</v>
      </c>
      <c r="DD17" s="10">
        <f>Sug0.2[[#This Row],[NASP4]]</f>
        <v>1078</v>
      </c>
      <c r="DE17" s="10">
        <f>Sug0.2[[#This Row],[NASP5]]</f>
        <v>1319</v>
      </c>
      <c r="DF17" s="10">
        <f>Sug0.2[[#This Row],[NASP6]]</f>
        <v>1594</v>
      </c>
      <c r="DG17" s="10">
        <f>Sug0.2[[#This Row],[NASP7]]</f>
        <v>1881</v>
      </c>
      <c r="DH17" s="10">
        <f>Sug0.2[[#This Row],[NASP8]]</f>
        <v>2125</v>
      </c>
      <c r="DI17" s="10">
        <f>Sug0.2[[#This Row],[NASP9]]</f>
        <v>2340</v>
      </c>
      <c r="DJ17" s="10">
        <f>Sug0.2[[#This Row],[NASP10]]</f>
        <v>2540</v>
      </c>
      <c r="DK17" s="10">
        <f>Sug0.2[[#This Row],[NASP11]]</f>
        <v>2767</v>
      </c>
      <c r="DL17" s="10">
        <f>Sug0.2[[#This Row],[NASP12]]</f>
        <v>3005</v>
      </c>
      <c r="DM17" s="10">
        <f>Sug0.2[[#This Row],[NASP13]]</f>
        <v>3214</v>
      </c>
      <c r="DN17" s="10">
        <f>Sug0.2[[#This Row],[NASP14]]</f>
        <v>3371</v>
      </c>
      <c r="DO17" s="10">
        <f>Sug0.2[[#This Row],[NASP15]]</f>
        <v>3567</v>
      </c>
      <c r="DP17" s="10">
        <f>Sug0.2[[#This Row],[NASP16]]</f>
        <v>3743</v>
      </c>
      <c r="DQ17" s="10">
        <f>Sug0.2[[#This Row],[NASP17]]</f>
        <v>3907</v>
      </c>
      <c r="DR17" s="10">
        <f>Sug0.2[[#This Row],[NASP18]]</f>
        <v>4038</v>
      </c>
      <c r="DS17" s="10">
        <f>Sug0.2[[#This Row],[NASP19]]</f>
        <v>4137</v>
      </c>
      <c r="DT17" s="10">
        <f>Sug0.2[[#This Row],[NASP20]]</f>
        <v>4283</v>
      </c>
      <c r="DU17" s="10">
        <f>Sug0.2[[#This Row],[NASP21]]</f>
        <v>4421</v>
      </c>
      <c r="DV17" s="10">
        <f>Sug0.2[[#This Row],[NASP22]]</f>
        <v>4569</v>
      </c>
      <c r="DW17" s="10">
        <f>Sug0.2[[#This Row],[NASP23]]</f>
        <v>4647</v>
      </c>
      <c r="DX17" s="10">
        <f>Sug0.2[[#This Row],[NASP24]]</f>
        <v>4740</v>
      </c>
      <c r="DY17" s="10">
        <f>Sug0.2[[#This Row],[NASP25]]</f>
        <v>4841</v>
      </c>
      <c r="DZ17" s="10">
        <f>Sug0.2[[#This Row],[NASP26]]</f>
        <v>4909</v>
      </c>
      <c r="EA17" s="10">
        <f>Sug0.2[[#This Row],[NASP27]]</f>
        <v>4958</v>
      </c>
      <c r="EB17">
        <f>Sug0.5[[#This Row],[NASP2]]</f>
        <v>629</v>
      </c>
      <c r="EC17">
        <f>Sug0.5[[#This Row],[NASP3]]</f>
        <v>780</v>
      </c>
      <c r="ED17">
        <f>Sug0.5[[#This Row],[NASP4]]</f>
        <v>967</v>
      </c>
      <c r="EE17">
        <f>Sug0.5[[#This Row],[NASP5]]</f>
        <v>1152</v>
      </c>
      <c r="EF17">
        <f>Sug0.5[[#This Row],[NASP6]]</f>
        <v>1355</v>
      </c>
      <c r="EG17">
        <f>Sug0.5[[#This Row],[NASP7]]</f>
        <v>1582</v>
      </c>
      <c r="EH17">
        <f>Sug0.5[[#This Row],[NASP8]]</f>
        <v>1765</v>
      </c>
      <c r="EI17">
        <f>Sug0.5[[#This Row],[NASP9]]</f>
        <v>1935</v>
      </c>
      <c r="EJ17">
        <f>Sug0.5[[#This Row],[NASP10]]</f>
        <v>2096</v>
      </c>
      <c r="EK17">
        <f>Sug0.5[[#This Row],[NASP11]]</f>
        <v>2272</v>
      </c>
      <c r="EL17">
        <f>Sug0.5[[#This Row],[NASP12]]</f>
        <v>2446</v>
      </c>
      <c r="EM17">
        <f>Sug0.5[[#This Row],[NASP13]]</f>
        <v>2609</v>
      </c>
      <c r="EN17">
        <f>Sug0.5[[#This Row],[NASP14]]</f>
        <v>2729</v>
      </c>
      <c r="EO17">
        <f>Sug0.5[[#This Row],[NASP15]]</f>
        <v>2882</v>
      </c>
      <c r="EP17">
        <f>Sug0.5[[#This Row],[NASP16]]</f>
        <v>3021</v>
      </c>
      <c r="EQ17">
        <f>Sug0.5[[#This Row],[NASP17]]</f>
        <v>3147</v>
      </c>
      <c r="ER17">
        <f>Sug0.5[[#This Row],[NASP18]]</f>
        <v>3227</v>
      </c>
      <c r="ES17">
        <f>Sug0.5[[#This Row],[NASP19]]</f>
        <v>3301</v>
      </c>
      <c r="ET17">
        <f>Sug0.5[[#This Row],[NASP20]]</f>
        <v>3429</v>
      </c>
      <c r="EU17">
        <f>Sug0.5[[#This Row],[NASP21]]</f>
        <v>3564</v>
      </c>
      <c r="EV17">
        <f>Sug0.5[[#This Row],[NASP22]]</f>
        <v>3683</v>
      </c>
      <c r="EW17">
        <f>Sug0.5[[#This Row],[NASP23]]</f>
        <v>3749</v>
      </c>
      <c r="EX17">
        <f>Sug0.5[[#This Row],[NASP24]]</f>
        <v>3823</v>
      </c>
      <c r="EY17">
        <f>Sug0.5[[#This Row],[NASP25]]</f>
        <v>3902</v>
      </c>
      <c r="EZ17">
        <f>Sug0.5[[#This Row],[NASP26]]</f>
        <v>3950</v>
      </c>
      <c r="FA17">
        <f>Sug0.5[[#This Row],[NASP27]]</f>
        <v>4001</v>
      </c>
      <c r="FB17">
        <f>Reg[[#This Row],[CIRP2]]</f>
        <v>86</v>
      </c>
      <c r="FC17">
        <f>Reg[[#This Row],[CIRP3]]</f>
        <v>91</v>
      </c>
      <c r="FD17">
        <f>Reg[[#This Row],[CIRP4]]</f>
        <v>102</v>
      </c>
      <c r="FE17">
        <f>Reg[[#This Row],[CIRP5]]</f>
        <v>119</v>
      </c>
      <c r="FF17">
        <f>Reg[[#This Row],[CIRP6]]</f>
        <v>135</v>
      </c>
      <c r="FG17">
        <f>Reg[[#This Row],[CIRP7]]</f>
        <v>156</v>
      </c>
      <c r="FH17">
        <f>Reg[[#This Row],[CIRP8]]</f>
        <v>190</v>
      </c>
      <c r="FI17">
        <f>Reg[[#This Row],[CIRP9]]</f>
        <v>222</v>
      </c>
      <c r="FJ17">
        <f>Reg[[#This Row],[CIRP10]]</f>
        <v>263</v>
      </c>
      <c r="FK17">
        <f>Reg[[#This Row],[CIRP11]]</f>
        <v>300</v>
      </c>
      <c r="FL17">
        <f>Reg[[#This Row],[CIRP12]]</f>
        <v>339</v>
      </c>
      <c r="FM17">
        <f>Reg[[#This Row],[CIRP13]]</f>
        <v>374</v>
      </c>
      <c r="FN17">
        <f>Reg[[#This Row],[CIRP14]]</f>
        <v>405</v>
      </c>
      <c r="FO17">
        <f>Reg[[#This Row],[CIRP15]]</f>
        <v>449</v>
      </c>
      <c r="FP17">
        <f>Reg[[#This Row],[CIRP16]]</f>
        <v>462</v>
      </c>
      <c r="FQ17">
        <f>Reg[[#This Row],[CIRP17]]</f>
        <v>487</v>
      </c>
      <c r="FR17">
        <f>Reg[[#This Row],[CIRP18]]</f>
        <v>539</v>
      </c>
      <c r="FS17">
        <f>Reg[[#This Row],[CIRP19]]</f>
        <v>574</v>
      </c>
      <c r="FT17">
        <f>Reg[[#This Row],[CIRP20]]</f>
        <v>613</v>
      </c>
      <c r="FU17">
        <f>Reg[[#This Row],[CIRP21]]</f>
        <v>624</v>
      </c>
      <c r="FV17">
        <f>Reg[[#This Row],[CIRP22]]</f>
        <v>654</v>
      </c>
      <c r="FW17">
        <f>Reg[[#This Row],[CIRP23]]</f>
        <v>705</v>
      </c>
      <c r="FX17">
        <f>Reg[[#This Row],[CIRP24]]</f>
        <v>725</v>
      </c>
      <c r="FY17">
        <f>Reg[[#This Row],[CIRP25]]</f>
        <v>766</v>
      </c>
      <c r="FZ17">
        <f>Reg[[#This Row],[CIRP26]]</f>
        <v>795</v>
      </c>
      <c r="GA17">
        <f>Reg[[#This Row],[CIRP27]]</f>
        <v>828</v>
      </c>
      <c r="GB17">
        <f>Sug0.2[[#This Row],[CIRP2]]</f>
        <v>86</v>
      </c>
      <c r="GC17">
        <f>Sug0.2[[#This Row],[CIRP3]]</f>
        <v>91</v>
      </c>
      <c r="GD17">
        <f>Sug0.2[[#This Row],[CIRP4]]</f>
        <v>102</v>
      </c>
      <c r="GE17">
        <f>Sug0.2[[#This Row],[CIRP5]]</f>
        <v>117</v>
      </c>
      <c r="GF17">
        <f>Sug0.2[[#This Row],[CIRP6]]</f>
        <v>130</v>
      </c>
      <c r="GG17">
        <f>Sug0.2[[#This Row],[CIRP7]]</f>
        <v>150</v>
      </c>
      <c r="GH17">
        <f>Sug0.2[[#This Row],[CIRP8]]</f>
        <v>182</v>
      </c>
      <c r="GI17">
        <f>Sug0.2[[#This Row],[CIRP9]]</f>
        <v>207</v>
      </c>
      <c r="GJ17">
        <f>Sug0.2[[#This Row],[CIRP10]]</f>
        <v>238</v>
      </c>
      <c r="GK17">
        <f>Sug0.2[[#This Row],[CIRP11]]</f>
        <v>271</v>
      </c>
      <c r="GL17">
        <f>Sug0.2[[#This Row],[CIRP12]]</f>
        <v>309</v>
      </c>
      <c r="GM17">
        <f>Sug0.2[[#This Row],[CIRP13]]</f>
        <v>339</v>
      </c>
      <c r="GN17">
        <f>Sug0.2[[#This Row],[CIRP14]]</f>
        <v>370</v>
      </c>
      <c r="GO17">
        <f>Sug0.2[[#This Row],[CIRP15]]</f>
        <v>406</v>
      </c>
      <c r="GP17">
        <f>Sug0.2[[#This Row],[CIRP16]]</f>
        <v>415</v>
      </c>
      <c r="GQ17">
        <f>Sug0.2[[#This Row],[CIRP17]]</f>
        <v>434</v>
      </c>
      <c r="GR17">
        <f>Sug0.2[[#This Row],[CIRP18]]</f>
        <v>473</v>
      </c>
      <c r="GS17">
        <f>Sug0.2[[#This Row],[CIRP19]]</f>
        <v>506</v>
      </c>
      <c r="GT17">
        <f>Sug0.2[[#This Row],[CIRP20]]</f>
        <v>545</v>
      </c>
      <c r="GU17">
        <f>Sug0.2[[#This Row],[CIRP21]]</f>
        <v>552</v>
      </c>
      <c r="GV17">
        <f>Sug0.2[[#This Row],[CIRP22]]</f>
        <v>579</v>
      </c>
      <c r="GW17">
        <f>Sug0.2[[#This Row],[CIRP23]]</f>
        <v>617</v>
      </c>
      <c r="GX17">
        <f>Sug0.2[[#This Row],[CIRP24]]</f>
        <v>644</v>
      </c>
      <c r="GY17">
        <f>Sug0.2[[#This Row],[CIRP25]]</f>
        <v>681</v>
      </c>
      <c r="GZ17">
        <f>Sug0.2[[#This Row],[CIRP26]]</f>
        <v>704</v>
      </c>
      <c r="HA17">
        <f>Sug0.2[[#This Row],[CIRP27]]</f>
        <v>724</v>
      </c>
      <c r="HB17">
        <f>Sug0.5[[#This Row],[CIRP2]]</f>
        <v>86</v>
      </c>
      <c r="HC17">
        <f>Sug0.5[[#This Row],[CIRP3]]</f>
        <v>89</v>
      </c>
      <c r="HD17">
        <f>Sug0.5[[#This Row],[CIRP4]]</f>
        <v>96</v>
      </c>
      <c r="HE17">
        <f>Sug0.5[[#This Row],[CIRP5]]</f>
        <v>106</v>
      </c>
      <c r="HF17">
        <f>Sug0.5[[#This Row],[CIRP6]]</f>
        <v>111</v>
      </c>
      <c r="HG17">
        <f>Sug0.5[[#This Row],[CIRP7]]</f>
        <v>127</v>
      </c>
      <c r="HH17">
        <f>Sug0.5[[#This Row],[CIRP8]]</f>
        <v>149</v>
      </c>
      <c r="HI17">
        <f>Sug0.5[[#This Row],[CIRP9]]</f>
        <v>167</v>
      </c>
      <c r="HJ17">
        <f>Sug0.5[[#This Row],[CIRP10]]</f>
        <v>185</v>
      </c>
      <c r="HK17">
        <f>Sug0.5[[#This Row],[CIRP11]]</f>
        <v>208</v>
      </c>
      <c r="HL17">
        <f>Sug0.5[[#This Row],[CIRP12]]</f>
        <v>229</v>
      </c>
      <c r="HM17">
        <f>Sug0.5[[#This Row],[CIRP13]]</f>
        <v>247</v>
      </c>
      <c r="HN17">
        <f>Sug0.5[[#This Row],[CIRP14]]</f>
        <v>263</v>
      </c>
      <c r="HO17">
        <f>Sug0.5[[#This Row],[CIRP15]]</f>
        <v>288</v>
      </c>
      <c r="HP17">
        <f>Sug0.5[[#This Row],[CIRP16]]</f>
        <v>290</v>
      </c>
      <c r="HQ17">
        <f>Sug0.5[[#This Row],[CIRP17]]</f>
        <v>299</v>
      </c>
      <c r="HR17">
        <f>Sug0.5[[#This Row],[CIRP18]]</f>
        <v>336</v>
      </c>
      <c r="HS17">
        <f>Sug0.5[[#This Row],[CIRP19]]</f>
        <v>355</v>
      </c>
      <c r="HT17">
        <f>Sug0.5[[#This Row],[CIRP20]]</f>
        <v>385</v>
      </c>
      <c r="HU17">
        <f>Sug0.5[[#This Row],[CIRP21]]</f>
        <v>390</v>
      </c>
      <c r="HV17">
        <f>Sug0.5[[#This Row],[CIRP22]]</f>
        <v>414</v>
      </c>
      <c r="HW17">
        <f>Sug0.5[[#This Row],[CIRP23]]</f>
        <v>441</v>
      </c>
      <c r="HX17">
        <f>Sug0.5[[#This Row],[CIRP24]]</f>
        <v>463</v>
      </c>
      <c r="HY17">
        <f>Sug0.5[[#This Row],[CIRP25]]</f>
        <v>489</v>
      </c>
      <c r="HZ17">
        <f>Sug0.5[[#This Row],[CIRP26]]</f>
        <v>500</v>
      </c>
      <c r="IA17">
        <f>Sug0.5[[#This Row],[CIRP27]]</f>
        <v>512</v>
      </c>
      <c r="IB17">
        <f>Reg[[#This Row],[HCCP2]]</f>
        <v>2</v>
      </c>
      <c r="IC17">
        <f>Reg[[#This Row],[HCCP3]]</f>
        <v>4</v>
      </c>
      <c r="ID17">
        <f>Reg[[#This Row],[HCCP4]]</f>
        <v>3</v>
      </c>
      <c r="IE17">
        <f>Reg[[#This Row],[HCCP5]]</f>
        <v>3</v>
      </c>
      <c r="IF17">
        <f>Reg[[#This Row],[HCCP6]]</f>
        <v>5</v>
      </c>
      <c r="IG17">
        <f>Reg[[#This Row],[HCCP7]]</f>
        <v>6</v>
      </c>
      <c r="IH17">
        <f>Reg[[#This Row],[HCCP8]]</f>
        <v>6</v>
      </c>
      <c r="II17">
        <f>Reg[[#This Row],[HCCP9]]</f>
        <v>6</v>
      </c>
      <c r="IJ17">
        <f>Reg[[#This Row],[HCCP10]]</f>
        <v>11</v>
      </c>
      <c r="IK17">
        <f>Reg[[#This Row],[HCCP11]]</f>
        <v>11</v>
      </c>
      <c r="IL17">
        <f>Reg[[#This Row],[HCCP12]]</f>
        <v>13</v>
      </c>
      <c r="IM17">
        <f>Reg[[#This Row],[HCCP13]]</f>
        <v>16</v>
      </c>
      <c r="IN17">
        <f>Reg[[#This Row],[HCCP14]]</f>
        <v>24</v>
      </c>
      <c r="IO17">
        <f>Reg[[#This Row],[HCCP15]]</f>
        <v>21</v>
      </c>
      <c r="IP17">
        <f>Reg[[#This Row],[HCCP16]]</f>
        <v>29</v>
      </c>
      <c r="IQ17">
        <f>Reg[[#This Row],[HCCP17]]</f>
        <v>31</v>
      </c>
      <c r="IR17">
        <f>Reg[[#This Row],[HCCP18]]</f>
        <v>27</v>
      </c>
      <c r="IS17">
        <f>Reg[[#This Row],[HCCP19]]</f>
        <v>32</v>
      </c>
      <c r="IT17">
        <f>Reg[[#This Row],[HCCP20]]</f>
        <v>31</v>
      </c>
      <c r="IU17">
        <f>Reg[[#This Row],[HCCP21]]</f>
        <v>46</v>
      </c>
      <c r="IV17">
        <f>Reg[[#This Row],[HCCP22]]</f>
        <v>42</v>
      </c>
      <c r="IW17">
        <f>Reg[[#This Row],[HCCP23]]</f>
        <v>43</v>
      </c>
      <c r="IX17">
        <f>Reg[[#This Row],[HCCP24]]</f>
        <v>46</v>
      </c>
      <c r="IY17">
        <f>Reg[[#This Row],[HCCP25]]</f>
        <v>45</v>
      </c>
      <c r="IZ17">
        <f>Reg[[#This Row],[HCCP26]]</f>
        <v>58</v>
      </c>
      <c r="JA17">
        <f>Reg[[#This Row],[HCCP27]]</f>
        <v>57</v>
      </c>
      <c r="JB17">
        <f>Sug0.2[[#This Row],[HCCP2]]</f>
        <v>2</v>
      </c>
      <c r="JC17">
        <f>Sug0.2[[#This Row],[HCCP3]]</f>
        <v>4</v>
      </c>
      <c r="JD17">
        <f>Sug0.2[[#This Row],[HCCP4]]</f>
        <v>3</v>
      </c>
      <c r="JE17">
        <f>Sug0.2[[#This Row],[HCCP5]]</f>
        <v>3</v>
      </c>
      <c r="JF17">
        <f>Sug0.2[[#This Row],[HCCP6]]</f>
        <v>5</v>
      </c>
      <c r="JG17">
        <f>Sug0.2[[#This Row],[HCCP7]]</f>
        <v>6</v>
      </c>
      <c r="JH17">
        <f>Sug0.2[[#This Row],[HCCP8]]</f>
        <v>6</v>
      </c>
      <c r="JI17">
        <f>Sug0.2[[#This Row],[HCCP9]]</f>
        <v>6</v>
      </c>
      <c r="JJ17">
        <f>Sug0.2[[#This Row],[HCCP10]]</f>
        <v>11</v>
      </c>
      <c r="JK17">
        <f>Sug0.2[[#This Row],[HCCP11]]</f>
        <v>11</v>
      </c>
      <c r="JL17">
        <f>Sug0.2[[#This Row],[HCCP12]]</f>
        <v>13</v>
      </c>
      <c r="JM17">
        <f>Sug0.2[[#This Row],[HCCP13]]</f>
        <v>15</v>
      </c>
      <c r="JN17">
        <f>Sug0.2[[#This Row],[HCCP14]]</f>
        <v>21</v>
      </c>
      <c r="JO17">
        <f>Sug0.2[[#This Row],[HCCP15]]</f>
        <v>19</v>
      </c>
      <c r="JP17">
        <f>Sug0.2[[#This Row],[HCCP16]]</f>
        <v>27</v>
      </c>
      <c r="JQ17">
        <f>Sug0.2[[#This Row],[HCCP17]]</f>
        <v>31</v>
      </c>
      <c r="JR17">
        <f>Sug0.2[[#This Row],[HCCP18]]</f>
        <v>26</v>
      </c>
      <c r="JS17">
        <f>Sug0.2[[#This Row],[HCCP19]]</f>
        <v>29</v>
      </c>
      <c r="JT17">
        <f>Sug0.2[[#This Row],[HCCP20]]</f>
        <v>26</v>
      </c>
      <c r="JU17">
        <f>Sug0.2[[#This Row],[HCCP21]]</f>
        <v>41</v>
      </c>
      <c r="JV17">
        <f>Sug0.2[[#This Row],[HCCP22]]</f>
        <v>36</v>
      </c>
      <c r="JW17">
        <f>Sug0.2[[#This Row],[HCCP23]]</f>
        <v>35</v>
      </c>
      <c r="JX17">
        <f>Sug0.2[[#This Row],[HCCP24]]</f>
        <v>36</v>
      </c>
      <c r="JY17">
        <f>Sug0.2[[#This Row],[HCCP25]]</f>
        <v>36</v>
      </c>
      <c r="JZ17">
        <f>Sug0.2[[#This Row],[HCCP26]]</f>
        <v>48</v>
      </c>
      <c r="KA17">
        <f>Sug0.2[[#This Row],[HCCP27]]</f>
        <v>46</v>
      </c>
      <c r="KB17">
        <f>Sug0.5[[#This Row],[HCCP2]]</f>
        <v>2</v>
      </c>
      <c r="KC17">
        <f>Sug0.5[[#This Row],[HCCP3]]</f>
        <v>4</v>
      </c>
      <c r="KD17">
        <f>Sug0.5[[#This Row],[HCCP4]]</f>
        <v>3</v>
      </c>
      <c r="KE17">
        <f>Sug0.5[[#This Row],[HCCP5]]</f>
        <v>3</v>
      </c>
      <c r="KF17">
        <f>Sug0.5[[#This Row],[HCCP6]]</f>
        <v>5</v>
      </c>
      <c r="KG17">
        <f>Sug0.5[[#This Row],[HCCP7]]</f>
        <v>5</v>
      </c>
      <c r="KH17">
        <f>Sug0.5[[#This Row],[HCCP8]]</f>
        <v>5</v>
      </c>
      <c r="KI17">
        <f>Sug0.5[[#This Row],[HCCP9]]</f>
        <v>5</v>
      </c>
      <c r="KJ17">
        <f>Sug0.5[[#This Row],[HCCP10]]</f>
        <v>7</v>
      </c>
      <c r="KK17">
        <f>Sug0.5[[#This Row],[HCCP11]]</f>
        <v>8</v>
      </c>
      <c r="KL17">
        <f>Sug0.5[[#This Row],[HCCP12]]</f>
        <v>8</v>
      </c>
      <c r="KM17">
        <f>Sug0.5[[#This Row],[HCCP13]]</f>
        <v>9</v>
      </c>
      <c r="KN17">
        <f>Sug0.5[[#This Row],[HCCP14]]</f>
        <v>15</v>
      </c>
      <c r="KO17">
        <f>Sug0.5[[#This Row],[HCCP15]]</f>
        <v>16</v>
      </c>
      <c r="KP17">
        <f>Sug0.5[[#This Row],[HCCP16]]</f>
        <v>22</v>
      </c>
      <c r="KQ17">
        <f>Sug0.5[[#This Row],[HCCP17]]</f>
        <v>27</v>
      </c>
      <c r="KR17">
        <f>Sug0.5[[#This Row],[HCCP18]]</f>
        <v>23</v>
      </c>
      <c r="KS17">
        <f>Sug0.5[[#This Row],[HCCP19]]</f>
        <v>24</v>
      </c>
      <c r="KT17">
        <f>Sug0.5[[#This Row],[HCCP20]]</f>
        <v>19</v>
      </c>
      <c r="KU17">
        <f>Sug0.5[[#This Row],[HCCP21]]</f>
        <v>30</v>
      </c>
      <c r="KV17">
        <f>Sug0.5[[#This Row],[HCCP22]]</f>
        <v>24</v>
      </c>
      <c r="KW17">
        <f>Sug0.5[[#This Row],[HCCP23]]</f>
        <v>27</v>
      </c>
      <c r="KX17">
        <f>Sug0.5[[#This Row],[HCCP24]]</f>
        <v>31</v>
      </c>
      <c r="KY17">
        <f>Sug0.5[[#This Row],[HCCP25]]</f>
        <v>28</v>
      </c>
      <c r="KZ17">
        <f>Sug0.5[[#This Row],[HCCP26]]</f>
        <v>41</v>
      </c>
      <c r="LA17">
        <f>Sug0.5[[#This Row],[HCCP27]]</f>
        <v>38</v>
      </c>
      <c r="LB17">
        <f>Reg[[#This Row],[CHDP2]]</f>
        <v>1483</v>
      </c>
      <c r="LC17">
        <f>Reg[[#This Row],[CHDP3]]</f>
        <v>1501</v>
      </c>
      <c r="LD17">
        <f>Reg[[#This Row],[CHDP4]]</f>
        <v>1557</v>
      </c>
      <c r="LE17">
        <f>Reg[[#This Row],[CHDP5]]</f>
        <v>1595</v>
      </c>
      <c r="LF17">
        <f>Reg[[#This Row],[CHDP6]]</f>
        <v>1605</v>
      </c>
      <c r="LG17">
        <f>Reg[[#This Row],[CHDP7]]</f>
        <v>1637</v>
      </c>
      <c r="LH17">
        <f>Reg[[#This Row],[CHDP8]]</f>
        <v>1659</v>
      </c>
      <c r="LI17">
        <f>Reg[[#This Row],[CHDP9]]</f>
        <v>1672</v>
      </c>
      <c r="LJ17">
        <f>Reg[[#This Row],[CHDP10]]</f>
        <v>1710</v>
      </c>
      <c r="LK17">
        <f>Reg[[#This Row],[CHDP11]]</f>
        <v>1749</v>
      </c>
      <c r="LL17">
        <f>Reg[[#This Row],[CHDP12]]</f>
        <v>1805</v>
      </c>
      <c r="LM17">
        <f>Reg[[#This Row],[CHDP13]]</f>
        <v>1842</v>
      </c>
      <c r="LN17">
        <f>Reg[[#This Row],[CHDP14]]</f>
        <v>1878</v>
      </c>
      <c r="LO17">
        <f>Reg[[#This Row],[CHDP15]]</f>
        <v>1893</v>
      </c>
      <c r="LP17">
        <f>Reg[[#This Row],[CHDP16]]</f>
        <v>1939</v>
      </c>
      <c r="LQ17">
        <f>Reg[[#This Row],[CHDP17]]</f>
        <v>1982</v>
      </c>
      <c r="LR17">
        <f>Reg[[#This Row],[CHDP18]]</f>
        <v>2034</v>
      </c>
      <c r="LS17">
        <f>Reg[[#This Row],[CHDP19]]</f>
        <v>2066</v>
      </c>
      <c r="LT17">
        <f>Reg[[#This Row],[CHDP20]]</f>
        <v>2129</v>
      </c>
      <c r="LU17">
        <f>Reg[[#This Row],[CHDP21]]</f>
        <v>2199</v>
      </c>
      <c r="LV17">
        <f>Reg[[#This Row],[CHDP22]]</f>
        <v>2266</v>
      </c>
      <c r="LW17">
        <f>Reg[[#This Row],[CHDP23]]</f>
        <v>2322</v>
      </c>
      <c r="LX17">
        <f>Reg[[#This Row],[CHDP24]]</f>
        <v>2338</v>
      </c>
      <c r="LY17">
        <f>Reg[[#This Row],[CHDP25]]</f>
        <v>2362</v>
      </c>
      <c r="LZ17">
        <f>Reg[[#This Row],[CHDP26]]</f>
        <v>2403</v>
      </c>
      <c r="MA17">
        <f>Reg[[#This Row],[CHDP27]]</f>
        <v>2445</v>
      </c>
      <c r="MB17">
        <f>Sug0.2[[#This Row],[CHDP2]]</f>
        <v>1483</v>
      </c>
      <c r="MC17">
        <f>Sug0.2[[#This Row],[CHDP3]]</f>
        <v>1501</v>
      </c>
      <c r="MD17">
        <f>Sug0.2[[#This Row],[CHDP4]]</f>
        <v>1556</v>
      </c>
      <c r="ME17">
        <f>Sug0.2[[#This Row],[CHDP5]]</f>
        <v>1594</v>
      </c>
      <c r="MF17">
        <f>Sug0.2[[#This Row],[CHDP6]]</f>
        <v>1602</v>
      </c>
      <c r="MG17">
        <f>Sug0.2[[#This Row],[CHDP7]]</f>
        <v>1634</v>
      </c>
      <c r="MH17">
        <f>Sug0.2[[#This Row],[CHDP8]]</f>
        <v>1653</v>
      </c>
      <c r="MI17">
        <f>Sug0.2[[#This Row],[CHDP9]]</f>
        <v>1665</v>
      </c>
      <c r="MJ17">
        <f>Sug0.2[[#This Row],[CHDP10]]</f>
        <v>1701</v>
      </c>
      <c r="MK17">
        <f>Sug0.2[[#This Row],[CHDP11]]</f>
        <v>1737</v>
      </c>
      <c r="ML17">
        <f>Sug0.2[[#This Row],[CHDP12]]</f>
        <v>1789</v>
      </c>
      <c r="MM17">
        <f>Sug0.2[[#This Row],[CHDP13]]</f>
        <v>1823</v>
      </c>
      <c r="MN17">
        <f>Sug0.2[[#This Row],[CHDP14]]</f>
        <v>1859</v>
      </c>
      <c r="MO17">
        <f>Sug0.2[[#This Row],[CHDP15]]</f>
        <v>1876</v>
      </c>
      <c r="MP17">
        <f>Sug0.2[[#This Row],[CHDP16]]</f>
        <v>1915</v>
      </c>
      <c r="MQ17">
        <f>Sug0.2[[#This Row],[CHDP17]]</f>
        <v>1957</v>
      </c>
      <c r="MR17">
        <f>Sug0.2[[#This Row],[CHDP18]]</f>
        <v>2007</v>
      </c>
      <c r="MS17">
        <f>Sug0.2[[#This Row],[CHDP19]]</f>
        <v>2037</v>
      </c>
      <c r="MT17">
        <f>Sug0.2[[#This Row],[CHDP20]]</f>
        <v>2097</v>
      </c>
      <c r="MU17">
        <f>Sug0.2[[#This Row],[CHDP21]]</f>
        <v>2160</v>
      </c>
      <c r="MV17">
        <f>Sug0.2[[#This Row],[CHDP22]]</f>
        <v>2225</v>
      </c>
      <c r="MW17">
        <f>Sug0.2[[#This Row],[CHDP23]]</f>
        <v>2277</v>
      </c>
      <c r="MX17">
        <f>Sug0.2[[#This Row],[CHDP24]]</f>
        <v>2297</v>
      </c>
      <c r="MY17">
        <f>Sug0.2[[#This Row],[CHDP25]]</f>
        <v>2322</v>
      </c>
      <c r="MZ17">
        <f>Sug0.2[[#This Row],[CHDP26]]</f>
        <v>2366</v>
      </c>
      <c r="NA17">
        <f>Sug0.2[[#This Row],[CHDP27]]</f>
        <v>2411</v>
      </c>
      <c r="NB17">
        <f>Sug0.5[[#This Row],[CHDP2]]</f>
        <v>1483</v>
      </c>
      <c r="NC17">
        <f>Sug0.5[[#This Row],[CHDP3]]</f>
        <v>1501</v>
      </c>
      <c r="ND17">
        <f>Sug0.5[[#This Row],[CHDP4]]</f>
        <v>1555</v>
      </c>
      <c r="NE17">
        <f>Sug0.5[[#This Row],[CHDP5]]</f>
        <v>1591</v>
      </c>
      <c r="NF17">
        <f>Sug0.5[[#This Row],[CHDP6]]</f>
        <v>1596</v>
      </c>
      <c r="NG17">
        <f>Sug0.5[[#This Row],[CHDP7]]</f>
        <v>1623</v>
      </c>
      <c r="NH17">
        <f>Sug0.5[[#This Row],[CHDP8]]</f>
        <v>1638</v>
      </c>
      <c r="NI17">
        <f>Sug0.5[[#This Row],[CHDP9]]</f>
        <v>1649</v>
      </c>
      <c r="NJ17">
        <f>Sug0.5[[#This Row],[CHDP10]]</f>
        <v>1679</v>
      </c>
      <c r="NK17">
        <f>Sug0.5[[#This Row],[CHDP11]]</f>
        <v>1711</v>
      </c>
      <c r="NL17">
        <f>Sug0.5[[#This Row],[CHDP12]]</f>
        <v>1762</v>
      </c>
      <c r="NM17">
        <f>Sug0.5[[#This Row],[CHDP13]]</f>
        <v>1793</v>
      </c>
      <c r="NN17">
        <f>Sug0.5[[#This Row],[CHDP14]]</f>
        <v>1823</v>
      </c>
      <c r="NO17">
        <f>Sug0.5[[#This Row],[CHDP15]]</f>
        <v>1839</v>
      </c>
      <c r="NP17">
        <f>Sug0.5[[#This Row],[CHDP16]]</f>
        <v>1867</v>
      </c>
      <c r="NQ17">
        <f>Sug0.5[[#This Row],[CHDP17]]</f>
        <v>1906</v>
      </c>
      <c r="NR17">
        <f>Sug0.5[[#This Row],[CHDP18]]</f>
        <v>1952</v>
      </c>
      <c r="NS17">
        <f>Sug0.5[[#This Row],[CHDP19]]</f>
        <v>1980</v>
      </c>
      <c r="NT17">
        <f>Sug0.5[[#This Row],[CHDP20]]</f>
        <v>2037</v>
      </c>
      <c r="NU17">
        <f>Sug0.5[[#This Row],[CHDP21]]</f>
        <v>2106</v>
      </c>
      <c r="NV17">
        <f>Sug0.5[[#This Row],[CHDP22]]</f>
        <v>2162</v>
      </c>
      <c r="NW17">
        <f>Sug0.5[[#This Row],[CHDP23]]</f>
        <v>2216</v>
      </c>
      <c r="NX17">
        <f>Sug0.5[[#This Row],[CHDP24]]</f>
        <v>2233</v>
      </c>
      <c r="NY17">
        <f>Sug0.5[[#This Row],[CHDP25]]</f>
        <v>2263</v>
      </c>
      <c r="NZ17">
        <f>Sug0.5[[#This Row],[CHDP26]]</f>
        <v>2304</v>
      </c>
      <c r="OA17">
        <f>Sug0.5[[#This Row],[CHDP27]]</f>
        <v>2345</v>
      </c>
      <c r="OB17">
        <f>Reg[[#This Row],[T2DP2]]</f>
        <v>2101</v>
      </c>
      <c r="OC17">
        <f>Reg[[#This Row],[T2DP3]]</f>
        <v>2198</v>
      </c>
      <c r="OD17">
        <f>Reg[[#This Row],[T2DP4]]</f>
        <v>2301</v>
      </c>
      <c r="OE17">
        <f>Reg[[#This Row],[T2DP5]]</f>
        <v>2424</v>
      </c>
      <c r="OF17">
        <f>Reg[[#This Row],[T2DP6]]</f>
        <v>2518</v>
      </c>
      <c r="OG17">
        <f>Reg[[#This Row],[T2DP7]]</f>
        <v>2623</v>
      </c>
      <c r="OH17">
        <f>Reg[[#This Row],[T2DP8]]</f>
        <v>2730</v>
      </c>
      <c r="OI17">
        <f>Reg[[#This Row],[T2DP9]]</f>
        <v>2861</v>
      </c>
      <c r="OJ17">
        <f>Reg[[#This Row],[T2DP10]]</f>
        <v>3007</v>
      </c>
      <c r="OK17">
        <f>Reg[[#This Row],[T2DP11]]</f>
        <v>3143</v>
      </c>
      <c r="OL17">
        <f>Reg[[#This Row],[T2DP12]]</f>
        <v>3245</v>
      </c>
      <c r="OM17">
        <f>Reg[[#This Row],[T2DP13]]</f>
        <v>3374</v>
      </c>
      <c r="ON17">
        <f>Reg[[#This Row],[T2DP14]]</f>
        <v>3506</v>
      </c>
      <c r="OO17">
        <f>Reg[[#This Row],[T2DP15]]</f>
        <v>3640</v>
      </c>
      <c r="OP17">
        <f>Reg[[#This Row],[T2DP16]]</f>
        <v>3754</v>
      </c>
      <c r="OQ17">
        <f>Reg[[#This Row],[T2DP17]]</f>
        <v>3835</v>
      </c>
      <c r="OR17">
        <f>Reg[[#This Row],[T2DP18]]</f>
        <v>3939</v>
      </c>
      <c r="OS17">
        <f>Reg[[#This Row],[T2DP19]]</f>
        <v>3986</v>
      </c>
      <c r="OT17">
        <f>Reg[[#This Row],[T2DP20]]</f>
        <v>4075</v>
      </c>
      <c r="OU17">
        <f>Reg[[#This Row],[T2DP21]]</f>
        <v>4193</v>
      </c>
      <c r="OV17">
        <f>Reg[[#This Row],[T2DP22]]</f>
        <v>4248</v>
      </c>
      <c r="OW17">
        <f>Reg[[#This Row],[T2DP23]]</f>
        <v>4290</v>
      </c>
      <c r="OX17">
        <f>Reg[[#This Row],[T2DP24]]</f>
        <v>4398</v>
      </c>
      <c r="OY17">
        <f>Reg[[#This Row],[T2DP25]]</f>
        <v>4468</v>
      </c>
      <c r="OZ17">
        <f>Reg[[#This Row],[T2DP26]]</f>
        <v>4508</v>
      </c>
      <c r="PA17">
        <f>Reg[[#This Row],[T2DP27]]</f>
        <v>4582</v>
      </c>
      <c r="PB17">
        <f>Sug0.2[[#This Row],[T2DP2]]</f>
        <v>2101</v>
      </c>
      <c r="PC17">
        <f>Sug0.2[[#This Row],[T2DP3]]</f>
        <v>2198</v>
      </c>
      <c r="PD17">
        <f>Sug0.2[[#This Row],[T2DP4]]</f>
        <v>2298</v>
      </c>
      <c r="PE17">
        <f>Sug0.2[[#This Row],[T2DP5]]</f>
        <v>2416</v>
      </c>
      <c r="PF17">
        <f>Sug0.2[[#This Row],[T2DP6]]</f>
        <v>2508</v>
      </c>
      <c r="PG17">
        <f>Sug0.2[[#This Row],[T2DP7]]</f>
        <v>2612</v>
      </c>
      <c r="PH17">
        <f>Sug0.2[[#This Row],[T2DP8]]</f>
        <v>2716</v>
      </c>
      <c r="PI17">
        <f>Sug0.2[[#This Row],[T2DP9]]</f>
        <v>2840</v>
      </c>
      <c r="PJ17">
        <f>Sug0.2[[#This Row],[T2DP10]]</f>
        <v>2980</v>
      </c>
      <c r="PK17">
        <f>Sug0.2[[#This Row],[T2DP11]]</f>
        <v>3111</v>
      </c>
      <c r="PL17">
        <f>Sug0.2[[#This Row],[T2DP12]]</f>
        <v>3209</v>
      </c>
      <c r="PM17">
        <f>Sug0.2[[#This Row],[T2DP13]]</f>
        <v>3328</v>
      </c>
      <c r="PN17">
        <f>Sug0.2[[#This Row],[T2DP14]]</f>
        <v>3454</v>
      </c>
      <c r="PO17">
        <f>Sug0.2[[#This Row],[T2DP15]]</f>
        <v>3586</v>
      </c>
      <c r="PP17">
        <f>Sug0.2[[#This Row],[T2DP16]]</f>
        <v>3695</v>
      </c>
      <c r="PQ17">
        <f>Sug0.2[[#This Row],[T2DP17]]</f>
        <v>3780</v>
      </c>
      <c r="PR17">
        <f>Sug0.2[[#This Row],[T2DP18]]</f>
        <v>3874</v>
      </c>
      <c r="PS17">
        <f>Sug0.2[[#This Row],[T2DP19]]</f>
        <v>3918</v>
      </c>
      <c r="PT17">
        <f>Sug0.2[[#This Row],[T2DP20]]</f>
        <v>4001</v>
      </c>
      <c r="PU17">
        <f>Sug0.2[[#This Row],[T2DP21]]</f>
        <v>4115</v>
      </c>
      <c r="PV17">
        <f>Sug0.2[[#This Row],[T2DP22]]</f>
        <v>4171</v>
      </c>
      <c r="PW17">
        <f>Sug0.2[[#This Row],[T2DP23]]</f>
        <v>4207</v>
      </c>
      <c r="PX17">
        <f>Sug0.2[[#This Row],[T2DP24]]</f>
        <v>4314</v>
      </c>
      <c r="PY17">
        <f>Sug0.2[[#This Row],[T2DP25]]</f>
        <v>4380</v>
      </c>
      <c r="PZ17">
        <f>Sug0.2[[#This Row],[T2DP26]]</f>
        <v>4414</v>
      </c>
      <c r="QA17">
        <f>Sug0.2[[#This Row],[T2DP27]]</f>
        <v>4488</v>
      </c>
      <c r="QB17">
        <f>Sug0.5[[#This Row],[T2DP2]]</f>
        <v>2101</v>
      </c>
      <c r="QC17">
        <f>Sug0.5[[#This Row],[T2DP3]]</f>
        <v>2198</v>
      </c>
      <c r="QD17">
        <f>Sug0.5[[#This Row],[T2DP4]]</f>
        <v>2294</v>
      </c>
      <c r="QE17">
        <f>Sug0.5[[#This Row],[T2DP5]]</f>
        <v>2410</v>
      </c>
      <c r="QF17">
        <f>Sug0.5[[#This Row],[T2DP6]]</f>
        <v>2498</v>
      </c>
      <c r="QG17">
        <f>Sug0.5[[#This Row],[T2DP7]]</f>
        <v>2599</v>
      </c>
      <c r="QH17">
        <f>Sug0.5[[#This Row],[T2DP8]]</f>
        <v>2693</v>
      </c>
      <c r="QI17">
        <f>Sug0.5[[#This Row],[T2DP9]]</f>
        <v>2807</v>
      </c>
      <c r="QJ17">
        <f>Sug0.5[[#This Row],[T2DP10]]</f>
        <v>2936</v>
      </c>
      <c r="QK17">
        <f>Sug0.5[[#This Row],[T2DP11]]</f>
        <v>3044</v>
      </c>
      <c r="QL17">
        <f>Sug0.5[[#This Row],[T2DP12]]</f>
        <v>3134</v>
      </c>
      <c r="QM17">
        <f>Sug0.5[[#This Row],[T2DP13]]</f>
        <v>3233</v>
      </c>
      <c r="QN17">
        <f>Sug0.5[[#This Row],[T2DP14]]</f>
        <v>3354</v>
      </c>
      <c r="QO17">
        <f>Sug0.5[[#This Row],[T2DP15]]</f>
        <v>3477</v>
      </c>
      <c r="QP17">
        <f>Sug0.5[[#This Row],[T2DP16]]</f>
        <v>3571</v>
      </c>
      <c r="QQ17">
        <f>Sug0.5[[#This Row],[T2DP17]]</f>
        <v>3647</v>
      </c>
      <c r="QR17">
        <f>Sug0.5[[#This Row],[T2DP18]]</f>
        <v>3733</v>
      </c>
      <c r="QS17">
        <f>Sug0.5[[#This Row],[T2DP19]]</f>
        <v>3774</v>
      </c>
      <c r="QT17">
        <f>Sug0.5[[#This Row],[T2DP20]]</f>
        <v>3848</v>
      </c>
      <c r="QU17">
        <f>Sug0.5[[#This Row],[T2DP21]]</f>
        <v>3950</v>
      </c>
      <c r="QV17">
        <f>Sug0.5[[#This Row],[T2DP22]]</f>
        <v>4001</v>
      </c>
      <c r="QW17">
        <f>Sug0.5[[#This Row],[T2DP23]]</f>
        <v>4026</v>
      </c>
      <c r="QX17">
        <f>Sug0.5[[#This Row],[T2DP24]]</f>
        <v>4125</v>
      </c>
      <c r="QY17">
        <f>Sug0.5[[#This Row],[T2DP25]]</f>
        <v>4198</v>
      </c>
      <c r="QZ17">
        <f>Sug0.5[[#This Row],[T2DP26]]</f>
        <v>4230</v>
      </c>
      <c r="RA17">
        <f>Sug0.5[[#This Row],[T2DP27]]</f>
        <v>4290</v>
      </c>
      <c r="RB17">
        <f>Reg[[#This Row],[OVEP2]]</f>
        <v>7400</v>
      </c>
      <c r="RC17">
        <f>Reg[[#This Row],[OVEP3]]</f>
        <v>7938</v>
      </c>
      <c r="RD17">
        <f>Reg[[#This Row],[OVEP4]]</f>
        <v>8190</v>
      </c>
      <c r="RE17">
        <f>Reg[[#This Row],[OVEP5]]</f>
        <v>8347</v>
      </c>
      <c r="RF17">
        <f>Reg[[#This Row],[OVEP6]]</f>
        <v>8365</v>
      </c>
      <c r="RG17">
        <f>Reg[[#This Row],[OVEP7]]</f>
        <v>8372</v>
      </c>
      <c r="RH17">
        <f>Reg[[#This Row],[OVEP8]]</f>
        <v>8400</v>
      </c>
      <c r="RI17">
        <f>Reg[[#This Row],[OVEP9]]</f>
        <v>8442</v>
      </c>
      <c r="RJ17">
        <f>Reg[[#This Row],[OVEP10]]</f>
        <v>8441</v>
      </c>
      <c r="RK17">
        <f>Reg[[#This Row],[OVEP11]]</f>
        <v>8484</v>
      </c>
      <c r="RL17">
        <f>Reg[[#This Row],[OVEP12]]</f>
        <v>8431</v>
      </c>
      <c r="RM17">
        <f>Reg[[#This Row],[OVEP13]]</f>
        <v>8483</v>
      </c>
      <c r="RN17">
        <f>Reg[[#This Row],[OVEP14]]</f>
        <v>8457</v>
      </c>
      <c r="RO17">
        <f>Reg[[#This Row],[OVEP15]]</f>
        <v>8437</v>
      </c>
      <c r="RP17">
        <f>Reg[[#This Row],[OVEP16]]</f>
        <v>8468</v>
      </c>
      <c r="RQ17">
        <f>Reg[[#This Row],[OVEP17]]</f>
        <v>8401</v>
      </c>
      <c r="RR17">
        <f>Reg[[#This Row],[OVEP18]]</f>
        <v>8442</v>
      </c>
      <c r="RS17">
        <f>Reg[[#This Row],[OVEP19]]</f>
        <v>8421</v>
      </c>
      <c r="RT17">
        <f>Reg[[#This Row],[OVEP20]]</f>
        <v>8409</v>
      </c>
      <c r="RU17">
        <f>Reg[[#This Row],[OVEP21]]</f>
        <v>8398</v>
      </c>
      <c r="RV17">
        <f>Reg[[#This Row],[OVEP22]]</f>
        <v>8366</v>
      </c>
      <c r="RW17">
        <f>Reg[[#This Row],[OVEP23]]</f>
        <v>8306</v>
      </c>
      <c r="RX17">
        <f>Reg[[#This Row],[OVEP24]]</f>
        <v>8308</v>
      </c>
      <c r="RY17">
        <f>Reg[[#This Row],[OVEP25]]</f>
        <v>8352</v>
      </c>
      <c r="RZ17">
        <f>Reg[[#This Row],[OVEP26]]</f>
        <v>8331</v>
      </c>
      <c r="SA17">
        <f>Reg[[#This Row],[OVEP27]]</f>
        <v>8347</v>
      </c>
      <c r="SB17">
        <f>Sug0.2[[#This Row],[OVEP2]]</f>
        <v>7400</v>
      </c>
      <c r="SC17">
        <f>Sug0.2[[#This Row],[OVEP3]]</f>
        <v>7888</v>
      </c>
      <c r="SD17">
        <f>Sug0.2[[#This Row],[OVEP4]]</f>
        <v>8128</v>
      </c>
      <c r="SE17">
        <f>Sug0.2[[#This Row],[OVEP5]]</f>
        <v>8292</v>
      </c>
      <c r="SF17">
        <f>Sug0.2[[#This Row],[OVEP6]]</f>
        <v>8318</v>
      </c>
      <c r="SG17">
        <f>Sug0.2[[#This Row],[OVEP7]]</f>
        <v>8347</v>
      </c>
      <c r="SH17">
        <f>Sug0.2[[#This Row],[OVEP8]]</f>
        <v>8377</v>
      </c>
      <c r="SI17">
        <f>Sug0.2[[#This Row],[OVEP9]]</f>
        <v>8448</v>
      </c>
      <c r="SJ17">
        <f>Sug0.2[[#This Row],[OVEP10]]</f>
        <v>8446</v>
      </c>
      <c r="SK17">
        <f>Sug0.2[[#This Row],[OVEP11]]</f>
        <v>8499</v>
      </c>
      <c r="SL17">
        <f>Sug0.2[[#This Row],[OVEP12]]</f>
        <v>8452</v>
      </c>
      <c r="SM17">
        <f>Sug0.2[[#This Row],[OVEP13]]</f>
        <v>8542</v>
      </c>
      <c r="SN17">
        <f>Sug0.2[[#This Row],[OVEP14]]</f>
        <v>8516</v>
      </c>
      <c r="SO17">
        <f>Sug0.2[[#This Row],[OVEP15]]</f>
        <v>8509</v>
      </c>
      <c r="SP17">
        <f>Sug0.2[[#This Row],[OVEP16]]</f>
        <v>8530</v>
      </c>
      <c r="SQ17">
        <f>Sug0.2[[#This Row],[OVEP17]]</f>
        <v>8510</v>
      </c>
      <c r="SR17">
        <f>Sug0.2[[#This Row],[OVEP18]]</f>
        <v>8550</v>
      </c>
      <c r="SS17">
        <f>Sug0.2[[#This Row],[OVEP19]]</f>
        <v>8501</v>
      </c>
      <c r="ST17">
        <f>Sug0.2[[#This Row],[OVEP20]]</f>
        <v>8510</v>
      </c>
      <c r="SU17">
        <f>Sug0.2[[#This Row],[OVEP21]]</f>
        <v>8517</v>
      </c>
      <c r="SV17">
        <f>Sug0.2[[#This Row],[OVEP22]]</f>
        <v>8486</v>
      </c>
      <c r="SW17">
        <f>Sug0.2[[#This Row],[OVEP23]]</f>
        <v>8425</v>
      </c>
      <c r="SX17">
        <f>Sug0.2[[#This Row],[OVEP24]]</f>
        <v>8442</v>
      </c>
      <c r="SY17">
        <f>Sug0.2[[#This Row],[OVEP25]]</f>
        <v>8501</v>
      </c>
      <c r="SZ17">
        <f>Sug0.2[[#This Row],[OVEP26]]</f>
        <v>8490</v>
      </c>
      <c r="TA17">
        <f>Sug0.2[[#This Row],[OVEP27]]</f>
        <v>8521</v>
      </c>
      <c r="TB17">
        <f>Sug0.5[[#This Row],[OVEP2]]</f>
        <v>7400</v>
      </c>
      <c r="TC17">
        <f>Sug0.5[[#This Row],[OVEP3]]</f>
        <v>7777</v>
      </c>
      <c r="TD17">
        <f>Sug0.5[[#This Row],[OVEP4]]</f>
        <v>7995</v>
      </c>
      <c r="TE17">
        <f>Sug0.5[[#This Row],[OVEP5]]</f>
        <v>8164</v>
      </c>
      <c r="TF17">
        <f>Sug0.5[[#This Row],[OVEP6]]</f>
        <v>8226</v>
      </c>
      <c r="TG17">
        <f>Sug0.5[[#This Row],[OVEP7]]</f>
        <v>8266</v>
      </c>
      <c r="TH17">
        <f>Sug0.5[[#This Row],[OVEP8]]</f>
        <v>8336</v>
      </c>
      <c r="TI17">
        <f>Sug0.5[[#This Row],[OVEP9]]</f>
        <v>8429</v>
      </c>
      <c r="TJ17">
        <f>Sug0.5[[#This Row],[OVEP10]]</f>
        <v>8426</v>
      </c>
      <c r="TK17">
        <f>Sug0.5[[#This Row],[OVEP11]]</f>
        <v>8521</v>
      </c>
      <c r="TL17">
        <f>Sug0.5[[#This Row],[OVEP12]]</f>
        <v>8546</v>
      </c>
      <c r="TM17">
        <f>Sug0.5[[#This Row],[OVEP13]]</f>
        <v>8644</v>
      </c>
      <c r="TN17">
        <f>Sug0.5[[#This Row],[OVEP14]]</f>
        <v>8663</v>
      </c>
      <c r="TO17">
        <f>Sug0.5[[#This Row],[OVEP15]]</f>
        <v>8668</v>
      </c>
      <c r="TP17">
        <f>Sug0.5[[#This Row],[OVEP16]]</f>
        <v>8679</v>
      </c>
      <c r="TQ17">
        <f>Sug0.5[[#This Row],[OVEP17]]</f>
        <v>8684</v>
      </c>
      <c r="TR17">
        <f>Sug0.5[[#This Row],[OVEP18]]</f>
        <v>8720</v>
      </c>
      <c r="TS17">
        <f>Sug0.5[[#This Row],[OVEP19]]</f>
        <v>8691</v>
      </c>
      <c r="TT17">
        <f>Sug0.5[[#This Row],[OVEP20]]</f>
        <v>8715</v>
      </c>
      <c r="TU17">
        <f>Sug0.5[[#This Row],[OVEP21]]</f>
        <v>8705</v>
      </c>
      <c r="TV17">
        <f>Sug0.5[[#This Row],[OVEP22]]</f>
        <v>8741</v>
      </c>
      <c r="TW17">
        <f>Sug0.5[[#This Row],[OVEP23]]</f>
        <v>8719</v>
      </c>
      <c r="TX17">
        <f>Sug0.5[[#This Row],[OVEP24]]</f>
        <v>8742</v>
      </c>
      <c r="TY17">
        <f>Sug0.5[[#This Row],[OVEP25]]</f>
        <v>8809</v>
      </c>
      <c r="TZ17">
        <f>Sug0.5[[#This Row],[OVEP26]]</f>
        <v>8814</v>
      </c>
      <c r="UA17">
        <f>Sug0.5[[#This Row],[OVEP27]]</f>
        <v>8866</v>
      </c>
      <c r="UB17">
        <f>Reg[[#This Row],[OBEP2]]</f>
        <v>8447</v>
      </c>
      <c r="UC17">
        <f>Reg[[#This Row],[OBEP3]]</f>
        <v>8639</v>
      </c>
      <c r="UD17">
        <f>Reg[[#This Row],[OBEP4]]</f>
        <v>8805</v>
      </c>
      <c r="UE17">
        <f>Reg[[#This Row],[OBEP5]]</f>
        <v>8978</v>
      </c>
      <c r="UF17">
        <f>Reg[[#This Row],[OBEP6]]</f>
        <v>9185</v>
      </c>
      <c r="UG17">
        <f>Reg[[#This Row],[OBEP7]]</f>
        <v>9386</v>
      </c>
      <c r="UH17">
        <f>Reg[[#This Row],[OBEP8]]</f>
        <v>9539</v>
      </c>
      <c r="UI17">
        <f>Reg[[#This Row],[OBEP9]]</f>
        <v>9692</v>
      </c>
      <c r="UJ17">
        <f>Reg[[#This Row],[OBEP10]]</f>
        <v>9854</v>
      </c>
      <c r="UK17">
        <f>Reg[[#This Row],[OBEP11]]</f>
        <v>9975</v>
      </c>
      <c r="UL17">
        <f>Reg[[#This Row],[OBEP12]]</f>
        <v>10095</v>
      </c>
      <c r="UM17">
        <f>Reg[[#This Row],[OBEP13]]</f>
        <v>10233</v>
      </c>
      <c r="UN17">
        <f>Reg[[#This Row],[OBEP14]]</f>
        <v>10368</v>
      </c>
      <c r="UO17">
        <f>Reg[[#This Row],[OBEP15]]</f>
        <v>10456</v>
      </c>
      <c r="UP17">
        <f>Reg[[#This Row],[OBEP16]]</f>
        <v>10559</v>
      </c>
      <c r="UQ17">
        <f>Reg[[#This Row],[OBEP17]]</f>
        <v>10672</v>
      </c>
      <c r="UR17">
        <f>Reg[[#This Row],[OBEP18]]</f>
        <v>10696</v>
      </c>
      <c r="US17">
        <f>Reg[[#This Row],[OBEP19]]</f>
        <v>10762</v>
      </c>
      <c r="UT17">
        <f>Reg[[#This Row],[OBEP20]]</f>
        <v>10882</v>
      </c>
      <c r="UU17">
        <f>Reg[[#This Row],[OBEP21]]</f>
        <v>10962</v>
      </c>
      <c r="UV17">
        <f>Reg[[#This Row],[OBEP22]]</f>
        <v>11014</v>
      </c>
      <c r="UW17">
        <f>Reg[[#This Row],[OBEP23]]</f>
        <v>11119</v>
      </c>
      <c r="UX17">
        <f>Reg[[#This Row],[OBEP24]]</f>
        <v>11159</v>
      </c>
      <c r="UY17">
        <f>Reg[[#This Row],[OBEP25]]</f>
        <v>11172</v>
      </c>
      <c r="UZ17">
        <f>Reg[[#This Row],[OBEP26]]</f>
        <v>11199</v>
      </c>
      <c r="VA17">
        <f>Reg[[#This Row],[OBEP27]]</f>
        <v>11185</v>
      </c>
      <c r="VB17">
        <f>Sug0.2[[#This Row],[OBEP2]]</f>
        <v>8447</v>
      </c>
      <c r="VC17">
        <f>Sug0.2[[#This Row],[OBEP3]]</f>
        <v>8593</v>
      </c>
      <c r="VD17">
        <f>Sug0.2[[#This Row],[OBEP4]]</f>
        <v>8720</v>
      </c>
      <c r="VE17">
        <f>Sug0.2[[#This Row],[OBEP5]]</f>
        <v>8858</v>
      </c>
      <c r="VF17">
        <f>Sug0.2[[#This Row],[OBEP6]]</f>
        <v>9030</v>
      </c>
      <c r="VG17">
        <f>Sug0.2[[#This Row],[OBEP7]]</f>
        <v>9186</v>
      </c>
      <c r="VH17">
        <f>Sug0.2[[#This Row],[OBEP8]]</f>
        <v>9303</v>
      </c>
      <c r="VI17">
        <f>Sug0.2[[#This Row],[OBEP9]]</f>
        <v>9412</v>
      </c>
      <c r="VJ17">
        <f>Sug0.2[[#This Row],[OBEP10]]</f>
        <v>9546</v>
      </c>
      <c r="VK17">
        <f>Sug0.2[[#This Row],[OBEP11]]</f>
        <v>9648</v>
      </c>
      <c r="VL17">
        <f>Sug0.2[[#This Row],[OBEP12]]</f>
        <v>9754</v>
      </c>
      <c r="VM17">
        <f>Sug0.2[[#This Row],[OBEP13]]</f>
        <v>9864</v>
      </c>
      <c r="VN17">
        <f>Sug0.2[[#This Row],[OBEP14]]</f>
        <v>9993</v>
      </c>
      <c r="VO17">
        <f>Sug0.2[[#This Row],[OBEP15]]</f>
        <v>10066</v>
      </c>
      <c r="VP17">
        <f>Sug0.2[[#This Row],[OBEP16]]</f>
        <v>10148</v>
      </c>
      <c r="VQ17">
        <f>Sug0.2[[#This Row],[OBEP17]]</f>
        <v>10228</v>
      </c>
      <c r="VR17">
        <f>Sug0.2[[#This Row],[OBEP18]]</f>
        <v>10248</v>
      </c>
      <c r="VS17">
        <f>Sug0.2[[#This Row],[OBEP19]]</f>
        <v>10315</v>
      </c>
      <c r="VT17">
        <f>Sug0.2[[#This Row],[OBEP20]]</f>
        <v>10418</v>
      </c>
      <c r="VU17">
        <f>Sug0.2[[#This Row],[OBEP21]]</f>
        <v>10480</v>
      </c>
      <c r="VV17">
        <f>Sug0.2[[#This Row],[OBEP22]]</f>
        <v>10531</v>
      </c>
      <c r="VW17">
        <f>Sug0.2[[#This Row],[OBEP23]]</f>
        <v>10620</v>
      </c>
      <c r="VX17">
        <f>Sug0.2[[#This Row],[OBEP24]]</f>
        <v>10657</v>
      </c>
      <c r="VY17">
        <f>Sug0.2[[#This Row],[OBEP25]]</f>
        <v>10658</v>
      </c>
      <c r="VZ17">
        <f>Sug0.2[[#This Row],[OBEP26]]</f>
        <v>10683</v>
      </c>
      <c r="WA17">
        <f>Sug0.2[[#This Row],[OBEP27]]</f>
        <v>10656</v>
      </c>
      <c r="WB17">
        <f>Sug0.5[[#This Row],[OBEP2]]</f>
        <v>8447</v>
      </c>
      <c r="WC17">
        <f>Sug0.5[[#This Row],[OBEP3]]</f>
        <v>8508</v>
      </c>
      <c r="WD17">
        <f>Sug0.5[[#This Row],[OBEP4]]</f>
        <v>8551</v>
      </c>
      <c r="WE17">
        <f>Sug0.5[[#This Row],[OBEP5]]</f>
        <v>8604</v>
      </c>
      <c r="WF17">
        <f>Sug0.5[[#This Row],[OBEP6]]</f>
        <v>8680</v>
      </c>
      <c r="WG17">
        <f>Sug0.5[[#This Row],[OBEP7]]</f>
        <v>8764</v>
      </c>
      <c r="WH17">
        <f>Sug0.5[[#This Row],[OBEP8]]</f>
        <v>8796</v>
      </c>
      <c r="WI17">
        <f>Sug0.5[[#This Row],[OBEP9]]</f>
        <v>8848</v>
      </c>
      <c r="WJ17">
        <f>Sug0.5[[#This Row],[OBEP10]]</f>
        <v>8933</v>
      </c>
      <c r="WK17">
        <f>Sug0.5[[#This Row],[OBEP11]]</f>
        <v>8966</v>
      </c>
      <c r="WL17">
        <f>Sug0.5[[#This Row],[OBEP12]]</f>
        <v>9015</v>
      </c>
      <c r="WM17">
        <f>Sug0.5[[#This Row],[OBEP13]]</f>
        <v>9081</v>
      </c>
      <c r="WN17">
        <f>Sug0.5[[#This Row],[OBEP14]]</f>
        <v>9158</v>
      </c>
      <c r="WO17">
        <f>Sug0.5[[#This Row],[OBEP15]]</f>
        <v>9206</v>
      </c>
      <c r="WP17">
        <f>Sug0.5[[#This Row],[OBEP16]]</f>
        <v>9252</v>
      </c>
      <c r="WQ17">
        <f>Sug0.5[[#This Row],[OBEP17]]</f>
        <v>9304</v>
      </c>
      <c r="WR17">
        <f>Sug0.5[[#This Row],[OBEP18]]</f>
        <v>9313</v>
      </c>
      <c r="WS17">
        <f>Sug0.5[[#This Row],[OBEP19]]</f>
        <v>9367</v>
      </c>
      <c r="WT17">
        <f>Sug0.5[[#This Row],[OBEP20]]</f>
        <v>9446</v>
      </c>
      <c r="WU17">
        <f>Sug0.5[[#This Row],[OBEP21]]</f>
        <v>9502</v>
      </c>
      <c r="WV17">
        <f>Sug0.5[[#This Row],[OBEP22]]</f>
        <v>9496</v>
      </c>
      <c r="WW17">
        <f>Sug0.5[[#This Row],[OBEP23]]</f>
        <v>9569</v>
      </c>
      <c r="WX17">
        <f>Sug0.5[[#This Row],[OBEP24]]</f>
        <v>9590</v>
      </c>
      <c r="WY17">
        <f>Sug0.5[[#This Row],[OBEP25]]</f>
        <v>9598</v>
      </c>
      <c r="WZ17">
        <f>Sug0.5[[#This Row],[OBEP26]]</f>
        <v>9610</v>
      </c>
      <c r="XA17">
        <f>Sug0.5[[#This Row],[OBEP27]]</f>
        <v>9571</v>
      </c>
    </row>
    <row r="18" spans="1:625" x14ac:dyDescent="0.25">
      <c r="A18">
        <v>14</v>
      </c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</row>
    <row r="19" spans="1:625" x14ac:dyDescent="0.25">
      <c r="A19">
        <v>15</v>
      </c>
    </row>
    <row r="20" spans="1:625" x14ac:dyDescent="0.25">
      <c r="A20">
        <v>16</v>
      </c>
    </row>
    <row r="21" spans="1:625" x14ac:dyDescent="0.25">
      <c r="A21">
        <v>17</v>
      </c>
    </row>
    <row r="22" spans="1:625" x14ac:dyDescent="0.25">
      <c r="A22">
        <v>18</v>
      </c>
    </row>
    <row r="23" spans="1:625" x14ac:dyDescent="0.25">
      <c r="A23">
        <v>19</v>
      </c>
    </row>
    <row r="24" spans="1:625" x14ac:dyDescent="0.25">
      <c r="A24">
        <v>20</v>
      </c>
    </row>
    <row r="25" spans="1:625" x14ac:dyDescent="0.25">
      <c r="A25" s="3" t="s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65"/>
  <sheetViews>
    <sheetView workbookViewId="0">
      <selection activeCell="X70" sqref="X70"/>
    </sheetView>
  </sheetViews>
  <sheetFormatPr defaultRowHeight="15" x14ac:dyDescent="0.25"/>
  <sheetData>
    <row r="3" spans="1:28" x14ac:dyDescent="0.25">
      <c r="A3" s="1" t="s">
        <v>9</v>
      </c>
      <c r="C3">
        <v>2010</v>
      </c>
      <c r="D3">
        <v>2011</v>
      </c>
      <c r="E3">
        <v>2012</v>
      </c>
      <c r="F3">
        <v>2013</v>
      </c>
      <c r="G3">
        <v>2014</v>
      </c>
      <c r="H3">
        <v>2015</v>
      </c>
      <c r="I3">
        <v>2016</v>
      </c>
      <c r="J3">
        <v>2017</v>
      </c>
      <c r="K3">
        <v>2018</v>
      </c>
      <c r="L3">
        <v>2019</v>
      </c>
      <c r="M3">
        <v>2020</v>
      </c>
      <c r="N3">
        <v>2021</v>
      </c>
      <c r="O3">
        <v>2022</v>
      </c>
      <c r="P3">
        <v>2023</v>
      </c>
      <c r="Q3">
        <v>2024</v>
      </c>
      <c r="R3">
        <v>2025</v>
      </c>
      <c r="S3">
        <v>2026</v>
      </c>
      <c r="T3">
        <v>2027</v>
      </c>
      <c r="U3">
        <v>2028</v>
      </c>
      <c r="V3">
        <v>2029</v>
      </c>
      <c r="W3">
        <v>2030</v>
      </c>
      <c r="X3">
        <v>2031</v>
      </c>
      <c r="Y3">
        <v>2032</v>
      </c>
      <c r="Z3">
        <v>2033</v>
      </c>
      <c r="AA3">
        <v>2034</v>
      </c>
      <c r="AB3">
        <v>2035</v>
      </c>
    </row>
    <row r="4" spans="1:28" x14ac:dyDescent="0.25">
      <c r="A4" t="s">
        <v>1236</v>
      </c>
      <c r="B4" t="s">
        <v>1206</v>
      </c>
      <c r="C4" s="7">
        <f>Prevalences!B3</f>
        <v>6348.7692307692305</v>
      </c>
      <c r="D4" s="7">
        <f>Prevalences!C3</f>
        <v>6673.6923076923076</v>
      </c>
      <c r="E4" s="7">
        <f>Prevalences!D3</f>
        <v>6947.2307692307695</v>
      </c>
      <c r="F4" s="7">
        <f>Prevalences!E3</f>
        <v>7187.2307692307695</v>
      </c>
      <c r="G4" s="7">
        <f>Prevalences!F3</f>
        <v>7385.6923076923076</v>
      </c>
      <c r="H4" s="7">
        <f>Prevalences!G3</f>
        <v>7566.3076923076924</v>
      </c>
      <c r="I4" s="7">
        <f>Prevalences!H3</f>
        <v>7729.4615384615381</v>
      </c>
      <c r="J4" s="7">
        <f>Prevalences!I3</f>
        <v>7867.1538461538457</v>
      </c>
      <c r="K4" s="7">
        <f>Prevalences!J3</f>
        <v>7974.3076923076924</v>
      </c>
      <c r="L4" s="7">
        <f>Prevalences!K3</f>
        <v>8076.7692307692305</v>
      </c>
      <c r="M4" s="7">
        <f>Prevalences!L3</f>
        <v>8160.4615384615381</v>
      </c>
      <c r="N4" s="7">
        <f>Prevalences!M3</f>
        <v>8217.538461538461</v>
      </c>
      <c r="O4" s="7">
        <f>Prevalences!N3</f>
        <v>8293.538461538461</v>
      </c>
      <c r="P4" s="7">
        <f>Prevalences!O3</f>
        <v>8354.3076923076915</v>
      </c>
      <c r="Q4" s="7">
        <f>Prevalences!P3</f>
        <v>8398</v>
      </c>
      <c r="R4" s="7">
        <f>Prevalences!Q3</f>
        <v>8448.7692307692305</v>
      </c>
      <c r="S4" s="7">
        <f>Prevalences!R3</f>
        <v>8470.1538461538457</v>
      </c>
      <c r="T4" s="7">
        <f>Prevalences!S3</f>
        <v>8515</v>
      </c>
      <c r="U4" s="7">
        <f>Prevalences!T3</f>
        <v>8522.3076923076915</v>
      </c>
      <c r="V4" s="7">
        <f>Prevalences!U3</f>
        <v>8538.6923076923085</v>
      </c>
      <c r="W4" s="7">
        <f>Prevalences!V3</f>
        <v>8548.6923076923085</v>
      </c>
      <c r="X4" s="7">
        <f>Prevalences!W3</f>
        <v>8562.461538461539</v>
      </c>
      <c r="Y4" s="7">
        <f>Prevalences!X3</f>
        <v>8550.3076923076915</v>
      </c>
      <c r="Z4" s="7">
        <f>Prevalences!Y3</f>
        <v>8553.461538461539</v>
      </c>
      <c r="AA4" s="7">
        <f>Prevalences!Z3</f>
        <v>8548.6923076923085</v>
      </c>
      <c r="AB4" s="7">
        <f>Prevalences!AA3</f>
        <v>8556.461538461539</v>
      </c>
    </row>
    <row r="5" spans="1:28" x14ac:dyDescent="0.25">
      <c r="A5" t="s">
        <v>1236</v>
      </c>
      <c r="B5" t="s">
        <v>1207</v>
      </c>
      <c r="C5" s="7">
        <f>Prevalences!AB3</f>
        <v>6348.7692307692305</v>
      </c>
      <c r="D5" s="7">
        <f>Prevalences!AC3</f>
        <v>6643.4615384615381</v>
      </c>
      <c r="E5" s="7">
        <f>Prevalences!AD3</f>
        <v>6896.1538461538457</v>
      </c>
      <c r="F5" s="7">
        <f>Prevalences!AE3</f>
        <v>7121.0769230769229</v>
      </c>
      <c r="G5" s="7">
        <f>Prevalences!AF3</f>
        <v>7301</v>
      </c>
      <c r="H5" s="7">
        <f>Prevalences!AG3</f>
        <v>7471.3846153846152</v>
      </c>
      <c r="I5" s="7">
        <f>Prevalences!AH3</f>
        <v>7625.6923076923076</v>
      </c>
      <c r="J5" s="7">
        <f>Prevalences!AI3</f>
        <v>7754.6923076923076</v>
      </c>
      <c r="K5" s="7">
        <f>Prevalences!AJ3</f>
        <v>7856.3846153846152</v>
      </c>
      <c r="L5" s="7">
        <f>Prevalences!AK3</f>
        <v>7957.2307692307695</v>
      </c>
      <c r="M5" s="7">
        <f>Prevalences!AL3</f>
        <v>8038.9230769230771</v>
      </c>
      <c r="N5" s="7">
        <f>Prevalences!AM3</f>
        <v>8097.6153846153848</v>
      </c>
      <c r="O5" s="7">
        <f>Prevalences!AN3</f>
        <v>8167.6153846153848</v>
      </c>
      <c r="P5" s="7">
        <f>Prevalences!AO3</f>
        <v>8230.1538461538457</v>
      </c>
      <c r="Q5" s="7">
        <f>Prevalences!AP3</f>
        <v>8277.0769230769238</v>
      </c>
      <c r="R5" s="7">
        <f>Prevalences!AQ3</f>
        <v>8331.6153846153848</v>
      </c>
      <c r="S5" s="7">
        <f>Prevalences!AR3</f>
        <v>8354</v>
      </c>
      <c r="T5" s="7">
        <f>Prevalences!AS3</f>
        <v>8391.6153846153848</v>
      </c>
      <c r="U5" s="7">
        <f>Prevalences!AT3</f>
        <v>8406.7692307692305</v>
      </c>
      <c r="V5" s="7">
        <f>Prevalences!AU3</f>
        <v>8424.6923076923085</v>
      </c>
      <c r="W5" s="7">
        <f>Prevalences!AV3</f>
        <v>8442.3846153846152</v>
      </c>
      <c r="X5" s="7">
        <f>Prevalences!AW3</f>
        <v>8457.538461538461</v>
      </c>
      <c r="Y5" s="7">
        <f>Prevalences!AX3</f>
        <v>8455.6923076923085</v>
      </c>
      <c r="Z5" s="7">
        <f>Prevalences!AY3</f>
        <v>8470.2307692307695</v>
      </c>
      <c r="AA5" s="7">
        <f>Prevalences!AZ3</f>
        <v>8468.8461538461543</v>
      </c>
      <c r="AB5" s="7">
        <f>Prevalences!BA3</f>
        <v>8475.461538461539</v>
      </c>
    </row>
    <row r="6" spans="1:28" x14ac:dyDescent="0.25">
      <c r="A6" t="s">
        <v>1236</v>
      </c>
      <c r="B6" t="s">
        <v>1208</v>
      </c>
      <c r="C6" s="7">
        <f>Prevalences!BB3</f>
        <v>6348.7692307692305</v>
      </c>
      <c r="D6" s="7">
        <f>Prevalences!BC3</f>
        <v>6582.9230769230771</v>
      </c>
      <c r="E6" s="7">
        <f>Prevalences!BD3</f>
        <v>6789.9230769230771</v>
      </c>
      <c r="F6" s="7">
        <f>Prevalences!BE3</f>
        <v>6981.0769230769229</v>
      </c>
      <c r="G6" s="7">
        <f>Prevalences!BF3</f>
        <v>7131.0769230769229</v>
      </c>
      <c r="H6" s="7">
        <f>Prevalences!BG3</f>
        <v>7276.7692307692305</v>
      </c>
      <c r="I6" s="7">
        <f>Prevalences!BH3</f>
        <v>7415.5384615384619</v>
      </c>
      <c r="J6" s="7">
        <f>Prevalences!BI3</f>
        <v>7526.3846153846152</v>
      </c>
      <c r="K6" s="7">
        <f>Prevalences!BJ3</f>
        <v>7619.4615384615381</v>
      </c>
      <c r="L6" s="7">
        <f>Prevalences!BK3</f>
        <v>7718.2307692307695</v>
      </c>
      <c r="M6" s="7">
        <f>Prevalences!BL3</f>
        <v>7799.9230769230771</v>
      </c>
      <c r="N6" s="7">
        <f>Prevalences!BM3</f>
        <v>7856.8461538461543</v>
      </c>
      <c r="O6" s="7">
        <f>Prevalences!BN3</f>
        <v>7924.5384615384619</v>
      </c>
      <c r="P6" s="7">
        <f>Prevalences!BO3</f>
        <v>7988.7692307692305</v>
      </c>
      <c r="Q6" s="7">
        <f>Prevalences!BP3</f>
        <v>8033.9230769230771</v>
      </c>
      <c r="R6" s="7">
        <f>Prevalences!BQ3</f>
        <v>8088.4615384615381</v>
      </c>
      <c r="S6" s="7">
        <f>Prevalences!BR3</f>
        <v>8111.5384615384619</v>
      </c>
      <c r="T6" s="7">
        <f>Prevalences!BS3</f>
        <v>8157.6923076923076</v>
      </c>
      <c r="U6" s="7">
        <f>Prevalences!BT3</f>
        <v>8181.7692307692305</v>
      </c>
      <c r="V6" s="7">
        <f>Prevalences!BU3</f>
        <v>8199.6153846153848</v>
      </c>
      <c r="W6" s="7">
        <f>Prevalences!BV3</f>
        <v>8222.6153846153848</v>
      </c>
      <c r="X6" s="7">
        <f>Prevalences!BW3</f>
        <v>8242.6923076923085</v>
      </c>
      <c r="Y6" s="7">
        <f>Prevalences!BX3</f>
        <v>8250.6923076923085</v>
      </c>
      <c r="Z6" s="7">
        <f>Prevalences!BY3</f>
        <v>8268.6923076923085</v>
      </c>
      <c r="AA6" s="7">
        <f>Prevalences!BZ3</f>
        <v>8276.0769230769238</v>
      </c>
      <c r="AB6" s="7">
        <f>Prevalences!CA3</f>
        <v>8287.0769230769238</v>
      </c>
    </row>
    <row r="7" spans="1:28" x14ac:dyDescent="0.25">
      <c r="A7" t="s">
        <v>1202</v>
      </c>
      <c r="B7" t="s">
        <v>1206</v>
      </c>
      <c r="C7" s="7">
        <f>Prevalences!B4</f>
        <v>1019.6386353731218</v>
      </c>
      <c r="D7" s="7">
        <f>Prevalences!C4</f>
        <v>916.0064985170377</v>
      </c>
      <c r="E7" s="7">
        <f>Prevalences!D4</f>
        <v>851.5557846893355</v>
      </c>
      <c r="F7" s="7">
        <f>Prevalences!E4</f>
        <v>799.24639060768254</v>
      </c>
      <c r="G7" s="7">
        <f>Prevalences!F4</f>
        <v>748.03531226965936</v>
      </c>
      <c r="H7" s="7">
        <f>Prevalences!G4</f>
        <v>725.17651799304747</v>
      </c>
      <c r="I7" s="7">
        <f>Prevalences!H4</f>
        <v>696.24958117756944</v>
      </c>
      <c r="J7" s="7">
        <f>Prevalences!I4</f>
        <v>675.15637461073777</v>
      </c>
      <c r="K7" s="7">
        <f>Prevalences!J4</f>
        <v>662.14597328748323</v>
      </c>
      <c r="L7" s="7">
        <f>Prevalences!K4</f>
        <v>666.35289262881793</v>
      </c>
      <c r="M7" s="7">
        <f>Prevalences!L4</f>
        <v>674.2152835116616</v>
      </c>
      <c r="N7" s="7">
        <f>Prevalences!M4</f>
        <v>674.4294016066317</v>
      </c>
      <c r="O7" s="7">
        <f>Prevalences!N4</f>
        <v>669.48287912670855</v>
      </c>
      <c r="P7" s="7">
        <f>Prevalences!O4</f>
        <v>684.03299342551793</v>
      </c>
      <c r="Q7" s="7">
        <f>Prevalences!P4</f>
        <v>689.70517670177799</v>
      </c>
      <c r="R7" s="7">
        <f>Prevalences!Q4</f>
        <v>685.06014939129523</v>
      </c>
      <c r="S7" s="7">
        <f>Prevalences!R4</f>
        <v>699.3640898541438</v>
      </c>
      <c r="T7" s="7">
        <f>Prevalences!S4</f>
        <v>694.6810003934844</v>
      </c>
      <c r="U7" s="7">
        <f>Prevalences!T4</f>
        <v>717.41302175732926</v>
      </c>
      <c r="V7" s="7">
        <f>Prevalences!U4</f>
        <v>740.56874034190616</v>
      </c>
      <c r="W7" s="7">
        <f>Prevalences!V4</f>
        <v>744.81225147068335</v>
      </c>
      <c r="X7" s="7">
        <f>Prevalences!W4</f>
        <v>756.14799277803309</v>
      </c>
      <c r="Y7" s="7">
        <f>Prevalences!X4</f>
        <v>772.53482715771304</v>
      </c>
      <c r="Z7" s="7">
        <f>Prevalences!Y4</f>
        <v>792.10980351741796</v>
      </c>
      <c r="AA7" s="7">
        <f>Prevalences!Z4</f>
        <v>818.40505154988318</v>
      </c>
      <c r="AB7" s="7">
        <f>Prevalences!AA4</f>
        <v>840.64028851498438</v>
      </c>
    </row>
    <row r="8" spans="1:28" x14ac:dyDescent="0.25">
      <c r="A8" t="s">
        <v>1202</v>
      </c>
      <c r="B8" t="s">
        <v>1207</v>
      </c>
      <c r="C8" s="7">
        <f>Prevalences!AB4</f>
        <v>1019.6386353731218</v>
      </c>
      <c r="D8" s="7">
        <f>Prevalences!AC4</f>
        <v>923.46059974962702</v>
      </c>
      <c r="E8" s="7">
        <f>Prevalences!AD4</f>
        <v>860.44799120117079</v>
      </c>
      <c r="F8" s="7">
        <f>Prevalences!AE4</f>
        <v>808.50740556414883</v>
      </c>
      <c r="G8" s="7">
        <f>Prevalences!AF4</f>
        <v>756.94202602922689</v>
      </c>
      <c r="H8" s="7">
        <f>Prevalences!AG4</f>
        <v>734.51035898455598</v>
      </c>
      <c r="I8" s="7">
        <f>Prevalences!AH4</f>
        <v>706.35068481656367</v>
      </c>
      <c r="J8" s="7">
        <f>Prevalences!AI4</f>
        <v>688.06634123522451</v>
      </c>
      <c r="K8" s="7">
        <f>Prevalences!AJ4</f>
        <v>674.39312188087797</v>
      </c>
      <c r="L8" s="7">
        <f>Prevalences!AK4</f>
        <v>676.34016860499935</v>
      </c>
      <c r="M8" s="7">
        <f>Prevalences!AL4</f>
        <v>682.07324911607805</v>
      </c>
      <c r="N8" s="7">
        <f>Prevalences!AM4</f>
        <v>684.70448858349869</v>
      </c>
      <c r="O8" s="7">
        <f>Prevalences!AN4</f>
        <v>677.82123107923906</v>
      </c>
      <c r="P8" s="7">
        <f>Prevalences!AO4</f>
        <v>693.98258082260759</v>
      </c>
      <c r="Q8" s="7">
        <f>Prevalences!AP4</f>
        <v>697.10516385080348</v>
      </c>
      <c r="R8" s="7">
        <f>Prevalences!AQ4</f>
        <v>692.58773823099762</v>
      </c>
      <c r="S8" s="7">
        <f>Prevalences!AR4</f>
        <v>705.98703409318523</v>
      </c>
      <c r="T8" s="7">
        <f>Prevalences!AS4</f>
        <v>697.4130812632925</v>
      </c>
      <c r="U8" s="7">
        <f>Prevalences!AT4</f>
        <v>709.6563798873317</v>
      </c>
      <c r="V8" s="7">
        <f>Prevalences!AU4</f>
        <v>732.56350573914642</v>
      </c>
      <c r="W8" s="7">
        <f>Prevalences!AV4</f>
        <v>733.07304059025159</v>
      </c>
      <c r="X8" s="7">
        <f>Prevalences!AW4</f>
        <v>737.98140641415739</v>
      </c>
      <c r="Y8" s="7">
        <f>Prevalences!AX4</f>
        <v>755.27614762522296</v>
      </c>
      <c r="Z8" s="7">
        <f>Prevalences!AY4</f>
        <v>775.11390268152047</v>
      </c>
      <c r="AA8" s="7">
        <f>Prevalences!AZ4</f>
        <v>794.90510765594831</v>
      </c>
      <c r="AB8" s="7">
        <f>Prevalences!BA4</f>
        <v>815.47179504916676</v>
      </c>
    </row>
    <row r="9" spans="1:28" x14ac:dyDescent="0.25">
      <c r="A9" t="s">
        <v>1202</v>
      </c>
      <c r="B9" t="s">
        <v>1208</v>
      </c>
      <c r="C9" s="7">
        <f>Prevalences!BB4</f>
        <v>1019.6386353731218</v>
      </c>
      <c r="D9" s="7">
        <f>Prevalences!BC4</f>
        <v>938.20142675214652</v>
      </c>
      <c r="E9" s="7">
        <f>Prevalences!BD4</f>
        <v>879.52806064812717</v>
      </c>
      <c r="F9" s="7">
        <f>Prevalences!BE4</f>
        <v>831.50368531848665</v>
      </c>
      <c r="G9" s="7">
        <f>Prevalences!BF4</f>
        <v>783.33640101795561</v>
      </c>
      <c r="H9" s="7">
        <f>Prevalences!BG4</f>
        <v>759.01121445512183</v>
      </c>
      <c r="I9" s="7">
        <f>Prevalences!BH4</f>
        <v>734.31114924487247</v>
      </c>
      <c r="J9" s="7">
        <f>Prevalences!BI4</f>
        <v>715.72088870770324</v>
      </c>
      <c r="K9" s="7">
        <f>Prevalences!BJ4</f>
        <v>704.17508917386283</v>
      </c>
      <c r="L9" s="7">
        <f>Prevalences!BK4</f>
        <v>702.25561353794967</v>
      </c>
      <c r="M9" s="7">
        <f>Prevalences!BL4</f>
        <v>703.76880617456948</v>
      </c>
      <c r="N9" s="7">
        <f>Prevalences!BM4</f>
        <v>705.83751084507844</v>
      </c>
      <c r="O9" s="7">
        <f>Prevalences!BN4</f>
        <v>701.76038156631114</v>
      </c>
      <c r="P9" s="7">
        <f>Prevalences!BO4</f>
        <v>717.70169010274128</v>
      </c>
      <c r="Q9" s="7">
        <f>Prevalences!BP4</f>
        <v>712.00480352079535</v>
      </c>
      <c r="R9" s="7">
        <f>Prevalences!BQ4</f>
        <v>706.7875989709861</v>
      </c>
      <c r="S9" s="7">
        <f>Prevalences!BR4</f>
        <v>708.95335806054652</v>
      </c>
      <c r="T9" s="7">
        <f>Prevalences!BS4</f>
        <v>698.88607904242144</v>
      </c>
      <c r="U9" s="7">
        <f>Prevalences!BT4</f>
        <v>699.14950022769733</v>
      </c>
      <c r="V9" s="7">
        <f>Prevalences!BU4</f>
        <v>721.22785671504334</v>
      </c>
      <c r="W9" s="7">
        <f>Prevalences!BV4</f>
        <v>723.29454990146291</v>
      </c>
      <c r="X9" s="7">
        <f>Prevalences!BW4</f>
        <v>725.93371011359568</v>
      </c>
      <c r="Y9" s="7">
        <f>Prevalences!BX4</f>
        <v>739.46804004535636</v>
      </c>
      <c r="Z9" s="7">
        <f>Prevalences!BY4</f>
        <v>751.04362104345125</v>
      </c>
      <c r="AA9" s="7">
        <f>Prevalences!BZ4</f>
        <v>761.3694606571122</v>
      </c>
      <c r="AB9" s="7">
        <f>Prevalences!CA4</f>
        <v>770.21370276631296</v>
      </c>
    </row>
    <row r="11" spans="1:28" x14ac:dyDescent="0.25">
      <c r="A11" s="1" t="s">
        <v>10</v>
      </c>
    </row>
    <row r="12" spans="1:28" x14ac:dyDescent="0.25">
      <c r="A12" t="s">
        <v>1236</v>
      </c>
      <c r="B12" t="s">
        <v>1206</v>
      </c>
      <c r="C12" s="7">
        <f>Prevalences!CB3</f>
        <v>704.30769230769226</v>
      </c>
      <c r="D12" s="7">
        <f>Prevalences!CC3</f>
        <v>859.23076923076928</v>
      </c>
      <c r="E12" s="7">
        <f>Prevalences!CD3</f>
        <v>1025.1538461538462</v>
      </c>
      <c r="F12" s="7">
        <f>Prevalences!CE3</f>
        <v>1188.3076923076924</v>
      </c>
      <c r="G12" s="7">
        <f>Prevalences!CF3</f>
        <v>1359.9230769230769</v>
      </c>
      <c r="H12" s="7">
        <f>Prevalences!CG3</f>
        <v>1521.8461538461538</v>
      </c>
      <c r="I12" s="7">
        <f>Prevalences!CH3</f>
        <v>1689.4615384615386</v>
      </c>
      <c r="J12" s="7">
        <f>Prevalences!CI3</f>
        <v>1827.4615384615386</v>
      </c>
      <c r="K12" s="7">
        <f>Prevalences!CJ3</f>
        <v>1976.6153846153845</v>
      </c>
      <c r="L12" s="7">
        <f>Prevalences!CK3</f>
        <v>2119.7692307692309</v>
      </c>
      <c r="M12" s="7">
        <f>Prevalences!CL3</f>
        <v>2263</v>
      </c>
      <c r="N12" s="7">
        <f>Prevalences!CM3</f>
        <v>2406.3846153846152</v>
      </c>
      <c r="O12" s="7">
        <f>Prevalences!CN3</f>
        <v>2524.1538461538462</v>
      </c>
      <c r="P12" s="7">
        <f>Prevalences!CO3</f>
        <v>2641.3846153846152</v>
      </c>
      <c r="Q12" s="7">
        <f>Prevalences!CP3</f>
        <v>2757.0769230769229</v>
      </c>
      <c r="R12" s="7">
        <f>Prevalences!CQ3</f>
        <v>2863.0769230769229</v>
      </c>
      <c r="S12" s="7">
        <f>Prevalences!CR3</f>
        <v>2964.4615384615386</v>
      </c>
      <c r="T12" s="7">
        <f>Prevalences!CS3</f>
        <v>3045.4615384615386</v>
      </c>
      <c r="U12" s="7">
        <f>Prevalences!CT3</f>
        <v>3139.1538461538462</v>
      </c>
      <c r="V12" s="7">
        <f>Prevalences!CU3</f>
        <v>3215.3846153846152</v>
      </c>
      <c r="W12" s="7">
        <f>Prevalences!CV3</f>
        <v>3302.6923076923076</v>
      </c>
      <c r="X12" s="7">
        <f>Prevalences!CW3</f>
        <v>3360.1538461538462</v>
      </c>
      <c r="Y12" s="7">
        <f>Prevalences!CX3</f>
        <v>3422.3076923076924</v>
      </c>
      <c r="Z12" s="7">
        <f>Prevalences!CY3</f>
        <v>3490.7692307692309</v>
      </c>
      <c r="AA12" s="7">
        <f>Prevalences!CZ3</f>
        <v>3544.8461538461538</v>
      </c>
      <c r="AB12" s="7">
        <f>Prevalences!DA3</f>
        <v>3587.5384615384614</v>
      </c>
    </row>
    <row r="13" spans="1:28" x14ac:dyDescent="0.25">
      <c r="A13" t="s">
        <v>1236</v>
      </c>
      <c r="B13" t="s">
        <v>1207</v>
      </c>
      <c r="C13" s="7">
        <f>Prevalences!DB3</f>
        <v>704.30769230769226</v>
      </c>
      <c r="D13" s="7">
        <f>Prevalences!DC3</f>
        <v>849.53846153846155</v>
      </c>
      <c r="E13" s="7">
        <f>Prevalences!DD3</f>
        <v>1002.4615384615385</v>
      </c>
      <c r="F13" s="7">
        <f>Prevalences!DE3</f>
        <v>1152.9230769230769</v>
      </c>
      <c r="G13" s="7">
        <f>Prevalences!DF3</f>
        <v>1310.8461538461538</v>
      </c>
      <c r="H13" s="7">
        <f>Prevalences!DG3</f>
        <v>1457.0769230769231</v>
      </c>
      <c r="I13" s="7">
        <f>Prevalences!DH3</f>
        <v>1610.5384615384614</v>
      </c>
      <c r="J13" s="7">
        <f>Prevalences!DI3</f>
        <v>1735.6153846153845</v>
      </c>
      <c r="K13" s="7">
        <f>Prevalences!DJ3</f>
        <v>1872.0769230769231</v>
      </c>
      <c r="L13" s="7">
        <f>Prevalences!DK3</f>
        <v>2001.6153846153845</v>
      </c>
      <c r="M13" s="7">
        <f>Prevalences!DL3</f>
        <v>2132.8461538461538</v>
      </c>
      <c r="N13" s="7">
        <f>Prevalences!DM3</f>
        <v>2264.6923076923076</v>
      </c>
      <c r="O13" s="7">
        <f>Prevalences!DN3</f>
        <v>2375.2307692307691</v>
      </c>
      <c r="P13" s="7">
        <f>Prevalences!DO3</f>
        <v>2482.3846153846152</v>
      </c>
      <c r="Q13" s="7">
        <f>Prevalences!DP3</f>
        <v>2585.6153846153848</v>
      </c>
      <c r="R13" s="7">
        <f>Prevalences!DQ3</f>
        <v>2680.0769230769229</v>
      </c>
      <c r="S13" s="7">
        <f>Prevalences!DR3</f>
        <v>2776.6923076923076</v>
      </c>
      <c r="T13" s="7">
        <f>Prevalences!DS3</f>
        <v>2853.8461538461538</v>
      </c>
      <c r="U13" s="7">
        <f>Prevalences!DT3</f>
        <v>2938.5384615384614</v>
      </c>
      <c r="V13" s="7">
        <f>Prevalences!DU3</f>
        <v>3009.1538461538462</v>
      </c>
      <c r="W13" s="7">
        <f>Prevalences!DV3</f>
        <v>3087</v>
      </c>
      <c r="X13" s="7">
        <f>Prevalences!DW3</f>
        <v>3141.3846153846152</v>
      </c>
      <c r="Y13" s="7">
        <f>Prevalences!DX3</f>
        <v>3197.3076923076924</v>
      </c>
      <c r="Z13" s="7">
        <f>Prevalences!DY3</f>
        <v>3256.4615384615386</v>
      </c>
      <c r="AA13" s="7">
        <f>Prevalences!DZ3</f>
        <v>3307.1538461538462</v>
      </c>
      <c r="AB13" s="7">
        <f>Prevalences!EA3</f>
        <v>3348.5384615384614</v>
      </c>
    </row>
    <row r="14" spans="1:28" x14ac:dyDescent="0.25">
      <c r="A14" t="s">
        <v>1236</v>
      </c>
      <c r="B14" t="s">
        <v>1208</v>
      </c>
      <c r="C14" s="7">
        <f>Prevalences!EB3</f>
        <v>704.30769230769226</v>
      </c>
      <c r="D14" s="7">
        <f>Prevalences!EC3</f>
        <v>823.69230769230774</v>
      </c>
      <c r="E14" s="7">
        <f>Prevalences!ED3</f>
        <v>948.92307692307691</v>
      </c>
      <c r="F14" s="7">
        <f>Prevalences!EE3</f>
        <v>1069.7692307692307</v>
      </c>
      <c r="G14" s="7">
        <f>Prevalences!EF3</f>
        <v>1196.7692307692307</v>
      </c>
      <c r="H14" s="7">
        <f>Prevalences!EG3</f>
        <v>1313.8461538461538</v>
      </c>
      <c r="I14" s="7">
        <f>Prevalences!EH3</f>
        <v>1436.2307692307693</v>
      </c>
      <c r="J14" s="7">
        <f>Prevalences!EI3</f>
        <v>1535.4615384615386</v>
      </c>
      <c r="K14" s="7">
        <f>Prevalences!EJ3</f>
        <v>1645.3076923076924</v>
      </c>
      <c r="L14" s="7">
        <f>Prevalences!EK3</f>
        <v>1745.6923076923076</v>
      </c>
      <c r="M14" s="7">
        <f>Prevalences!EL3</f>
        <v>1849.4615384615386</v>
      </c>
      <c r="N14" s="7">
        <f>Prevalences!EM3</f>
        <v>1955.7692307692307</v>
      </c>
      <c r="O14" s="7">
        <f>Prevalences!EN3</f>
        <v>2043.6153846153845</v>
      </c>
      <c r="P14" s="7">
        <f>Prevalences!EO3</f>
        <v>2129.9230769230771</v>
      </c>
      <c r="Q14" s="7">
        <f>Prevalences!EP3</f>
        <v>2217.3846153846152</v>
      </c>
      <c r="R14" s="7">
        <f>Prevalences!EQ3</f>
        <v>2295.4615384615386</v>
      </c>
      <c r="S14" s="7">
        <f>Prevalences!ER3</f>
        <v>2371.2307692307691</v>
      </c>
      <c r="T14" s="7">
        <f>Prevalences!ES3</f>
        <v>2435.3846153846152</v>
      </c>
      <c r="U14" s="7">
        <f>Prevalences!ET3</f>
        <v>2505.3846153846152</v>
      </c>
      <c r="V14" s="7">
        <f>Prevalences!EU3</f>
        <v>2566.8461538461538</v>
      </c>
      <c r="W14" s="7">
        <f>Prevalences!EV3</f>
        <v>2630.4615384615386</v>
      </c>
      <c r="X14" s="7">
        <f>Prevalences!EW3</f>
        <v>2680.6923076923076</v>
      </c>
      <c r="Y14" s="7">
        <f>Prevalences!EX3</f>
        <v>2726.5384615384614</v>
      </c>
      <c r="Z14" s="7">
        <f>Prevalences!EY3</f>
        <v>2782</v>
      </c>
      <c r="AA14" s="7">
        <f>Prevalences!EZ3</f>
        <v>2822.4615384615386</v>
      </c>
      <c r="AB14" s="7">
        <f>Prevalences!FA3</f>
        <v>2861.3076923076924</v>
      </c>
    </row>
    <row r="15" spans="1:28" x14ac:dyDescent="0.25">
      <c r="A15" t="s">
        <v>1202</v>
      </c>
      <c r="B15" t="s">
        <v>1206</v>
      </c>
      <c r="C15" s="7">
        <f>Prevalences!CB4</f>
        <v>75.696138114462528</v>
      </c>
      <c r="D15" s="7">
        <f>Prevalences!CC4</f>
        <v>116.45279918434689</v>
      </c>
      <c r="E15" s="7">
        <f>Prevalences!CD4</f>
        <v>196.3728189533079</v>
      </c>
      <c r="F15" s="7">
        <f>Prevalences!CE4</f>
        <v>278.580297667514</v>
      </c>
      <c r="G15" s="7">
        <f>Prevalences!CF4</f>
        <v>364.18960859134512</v>
      </c>
      <c r="H15" s="7">
        <f>Prevalences!CG4</f>
        <v>458.35942332054827</v>
      </c>
      <c r="I15" s="7">
        <f>Prevalences!CH4</f>
        <v>544.88356065728044</v>
      </c>
      <c r="J15" s="7">
        <f>Prevalences!CI4</f>
        <v>616.59743947478728</v>
      </c>
      <c r="K15" s="7">
        <f>Prevalences!CJ4</f>
        <v>693.26823962374476</v>
      </c>
      <c r="L15" s="7">
        <f>Prevalences!CK4</f>
        <v>764.97744097920997</v>
      </c>
      <c r="M15" s="7">
        <f>Prevalences!CL4</f>
        <v>844.88451645999885</v>
      </c>
      <c r="N15" s="7">
        <f>Prevalences!CM4</f>
        <v>903.93469288111896</v>
      </c>
      <c r="O15" s="7">
        <f>Prevalences!CN4</f>
        <v>942.90368593337553</v>
      </c>
      <c r="P15" s="7">
        <f>Prevalences!CO4</f>
        <v>996.30390316189232</v>
      </c>
      <c r="Q15" s="7">
        <f>Prevalences!CP4</f>
        <v>1046.3117245123801</v>
      </c>
      <c r="R15" s="7">
        <f>Prevalences!CQ4</f>
        <v>1084.3613832424389</v>
      </c>
      <c r="S15" s="7">
        <f>Prevalences!CR4</f>
        <v>1132.4985050344771</v>
      </c>
      <c r="T15" s="7">
        <f>Prevalences!CS4</f>
        <v>1151.9625805477574</v>
      </c>
      <c r="U15" s="7">
        <f>Prevalences!CT4</f>
        <v>1183.3315320707461</v>
      </c>
      <c r="V15" s="7">
        <f>Prevalences!CU4</f>
        <v>1202.293675788173</v>
      </c>
      <c r="W15" s="7">
        <f>Prevalences!CV4</f>
        <v>1229.7120603943388</v>
      </c>
      <c r="X15" s="7">
        <f>Prevalences!CW4</f>
        <v>1232.7819600183748</v>
      </c>
      <c r="Y15" s="7">
        <f>Prevalences!CX4</f>
        <v>1237.6414532746976</v>
      </c>
      <c r="Z15" s="7">
        <f>Prevalences!CY4</f>
        <v>1269.0333785903078</v>
      </c>
      <c r="AA15" s="7">
        <f>Prevalences!CZ4</f>
        <v>1271.4621411317605</v>
      </c>
      <c r="AB15" s="7">
        <f>Prevalences!DA4</f>
        <v>1270.925684166685</v>
      </c>
    </row>
    <row r="16" spans="1:28" x14ac:dyDescent="0.25">
      <c r="A16" t="s">
        <v>1202</v>
      </c>
      <c r="B16" t="s">
        <v>1207</v>
      </c>
      <c r="C16" s="7">
        <f>Prevalences!DB4</f>
        <v>75.696138114462528</v>
      </c>
      <c r="D16" s="7">
        <f>Prevalences!DC4</f>
        <v>112.5717654070678</v>
      </c>
      <c r="E16" s="7">
        <f>Prevalences!DD4</f>
        <v>183.12652850908026</v>
      </c>
      <c r="F16" s="7">
        <f>Prevalences!DE4</f>
        <v>256.2220976293994</v>
      </c>
      <c r="G16" s="7">
        <f>Prevalences!DF4</f>
        <v>333.33670806970173</v>
      </c>
      <c r="H16" s="7">
        <f>Prevalences!DG4</f>
        <v>416.96309771018224</v>
      </c>
      <c r="I16" s="7">
        <f>Prevalences!DH4</f>
        <v>494.63220452319854</v>
      </c>
      <c r="J16" s="7">
        <f>Prevalences!DI4</f>
        <v>560.45977533032078</v>
      </c>
      <c r="K16" s="7">
        <f>Prevalences!DJ4</f>
        <v>628.41197431896182</v>
      </c>
      <c r="L16" s="7">
        <f>Prevalences!DK4</f>
        <v>692.86057410414753</v>
      </c>
      <c r="M16" s="7">
        <f>Prevalences!DL4</f>
        <v>764.84637433367038</v>
      </c>
      <c r="N16" s="7">
        <f>Prevalences!DM4</f>
        <v>819.85433833985087</v>
      </c>
      <c r="O16" s="7">
        <f>Prevalences!DN4</f>
        <v>854.54154634977806</v>
      </c>
      <c r="P16" s="7">
        <f>Prevalences!DO4</f>
        <v>900.89874257804263</v>
      </c>
      <c r="Q16" s="7">
        <f>Prevalences!DP4</f>
        <v>944.93146177679012</v>
      </c>
      <c r="R16" s="7">
        <f>Prevalences!DQ4</f>
        <v>979.38877811532279</v>
      </c>
      <c r="S16" s="7">
        <f>Prevalences!DR4</f>
        <v>1025.4635263074852</v>
      </c>
      <c r="T16" s="7">
        <f>Prevalences!DS4</f>
        <v>1039.6715343839535</v>
      </c>
      <c r="U16" s="7">
        <f>Prevalences!DT4</f>
        <v>1066.607606846233</v>
      </c>
      <c r="V16" s="7">
        <f>Prevalences!DU4</f>
        <v>1087.3168702505084</v>
      </c>
      <c r="W16" s="7">
        <f>Prevalences!DV4</f>
        <v>1110.6198546480525</v>
      </c>
      <c r="X16" s="7">
        <f>Prevalences!DW4</f>
        <v>1119.091289220619</v>
      </c>
      <c r="Y16" s="7">
        <f>Prevalences!DX4</f>
        <v>1126.6131261860367</v>
      </c>
      <c r="Z16" s="7">
        <f>Prevalences!DY4</f>
        <v>1153.6743718281245</v>
      </c>
      <c r="AA16" s="7">
        <f>Prevalences!DZ4</f>
        <v>1159.4749372787301</v>
      </c>
      <c r="AB16" s="7">
        <f>Prevalences!EA4</f>
        <v>1160.5637632291946</v>
      </c>
    </row>
    <row r="17" spans="1:28" x14ac:dyDescent="0.25">
      <c r="A17" t="s">
        <v>1202</v>
      </c>
      <c r="B17" t="s">
        <v>1208</v>
      </c>
      <c r="C17" s="7">
        <f>Prevalences!EB4</f>
        <v>75.696138114462528</v>
      </c>
      <c r="D17" s="7">
        <f>Prevalences!EC4</f>
        <v>106.21776225166617</v>
      </c>
      <c r="E17" s="7">
        <f>Prevalences!ED4</f>
        <v>154.28567984721448</v>
      </c>
      <c r="F17" s="7">
        <f>Prevalences!EE4</f>
        <v>208.14423765417831</v>
      </c>
      <c r="G17" s="7">
        <f>Prevalences!EF4</f>
        <v>266.30264848798629</v>
      </c>
      <c r="H17" s="7">
        <f>Prevalences!EG4</f>
        <v>326.53774576346302</v>
      </c>
      <c r="I17" s="7">
        <f>Prevalences!EH4</f>
        <v>381.87778025600608</v>
      </c>
      <c r="J17" s="7">
        <f>Prevalences!EI4</f>
        <v>432.00741008328077</v>
      </c>
      <c r="K17" s="7">
        <f>Prevalences!EJ4</f>
        <v>483.33383663171782</v>
      </c>
      <c r="L17" s="7">
        <f>Prevalences!EK4</f>
        <v>532.27167508207174</v>
      </c>
      <c r="M17" s="7">
        <f>Prevalences!EL4</f>
        <v>585.65881579697066</v>
      </c>
      <c r="N17" s="7">
        <f>Prevalences!EM4</f>
        <v>629.55749463671259</v>
      </c>
      <c r="O17" s="7">
        <f>Prevalences!EN4</f>
        <v>657.9029082519628</v>
      </c>
      <c r="P17" s="7">
        <f>Prevalences!EO4</f>
        <v>693.96635493022848</v>
      </c>
      <c r="Q17" s="7">
        <f>Prevalences!EP4</f>
        <v>732.40032542755637</v>
      </c>
      <c r="R17" s="7">
        <f>Prevalences!EQ4</f>
        <v>760.83583748245792</v>
      </c>
      <c r="S17" s="7">
        <f>Prevalences!ER4</f>
        <v>795.1052328848973</v>
      </c>
      <c r="T17" s="7">
        <f>Prevalences!ES4</f>
        <v>808.39532774327665</v>
      </c>
      <c r="U17" s="7">
        <f>Prevalences!ET4</f>
        <v>831.9112876578514</v>
      </c>
      <c r="V17" s="7">
        <f>Prevalences!EU4</f>
        <v>847.19554060657606</v>
      </c>
      <c r="W17" s="7">
        <f>Prevalences!EV4</f>
        <v>864.76743119706555</v>
      </c>
      <c r="X17" s="7">
        <f>Prevalences!EW4</f>
        <v>876.69478809862323</v>
      </c>
      <c r="Y17" s="7">
        <f>Prevalences!EX4</f>
        <v>883.83766481830776</v>
      </c>
      <c r="Z17" s="7">
        <f>Prevalences!EY4</f>
        <v>911.33376474770796</v>
      </c>
      <c r="AA17" s="7">
        <f>Prevalences!EZ4</f>
        <v>919.51179482832219</v>
      </c>
      <c r="AB17" s="7">
        <f>Prevalences!FA4</f>
        <v>922.85388331026081</v>
      </c>
    </row>
    <row r="19" spans="1:28" x14ac:dyDescent="0.25">
      <c r="A19" s="1" t="s">
        <v>11</v>
      </c>
    </row>
    <row r="20" spans="1:28" x14ac:dyDescent="0.25">
      <c r="A20" t="s">
        <v>1236</v>
      </c>
      <c r="B20" t="s">
        <v>1206</v>
      </c>
      <c r="C20" s="7">
        <f>Prevalences!FB3</f>
        <v>70.84615384615384</v>
      </c>
      <c r="D20" s="7">
        <f>Prevalences!FC3</f>
        <v>79.384615384615387</v>
      </c>
      <c r="E20" s="7">
        <f>Prevalences!FD3</f>
        <v>90.07692307692308</v>
      </c>
      <c r="F20" s="7">
        <f>Prevalences!FE3</f>
        <v>102.84615384615384</v>
      </c>
      <c r="G20" s="7">
        <f>Prevalences!FF3</f>
        <v>115.61538461538461</v>
      </c>
      <c r="H20" s="7">
        <f>Prevalences!FG3</f>
        <v>131.38461538461539</v>
      </c>
      <c r="I20" s="7">
        <f>Prevalences!FH3</f>
        <v>146.30769230769232</v>
      </c>
      <c r="J20" s="7">
        <f>Prevalences!FI3</f>
        <v>165.30769230769232</v>
      </c>
      <c r="K20" s="7">
        <f>Prevalences!FJ3</f>
        <v>186.30769230769232</v>
      </c>
      <c r="L20" s="7">
        <f>Prevalences!FK3</f>
        <v>204.69230769230768</v>
      </c>
      <c r="M20" s="7">
        <f>Prevalences!FL3</f>
        <v>222.15384615384616</v>
      </c>
      <c r="N20" s="7">
        <f>Prevalences!FM3</f>
        <v>239.92307692307693</v>
      </c>
      <c r="O20" s="7">
        <f>Prevalences!FN3</f>
        <v>261.23076923076923</v>
      </c>
      <c r="P20" s="7">
        <f>Prevalences!FO3</f>
        <v>281.30769230769232</v>
      </c>
      <c r="Q20" s="7">
        <f>Prevalences!FP3</f>
        <v>297.30769230769232</v>
      </c>
      <c r="R20" s="7">
        <f>Prevalences!FQ3</f>
        <v>315.07692307692309</v>
      </c>
      <c r="S20" s="7">
        <f>Prevalences!FR3</f>
        <v>335.15384615384613</v>
      </c>
      <c r="T20" s="7">
        <f>Prevalences!FS3</f>
        <v>353.61538461538464</v>
      </c>
      <c r="U20" s="7">
        <f>Prevalences!FT3</f>
        <v>372.76923076923077</v>
      </c>
      <c r="V20" s="7">
        <f>Prevalences!FU3</f>
        <v>386.53846153846155</v>
      </c>
      <c r="W20" s="7">
        <f>Prevalences!FV3</f>
        <v>402.46153846153845</v>
      </c>
      <c r="X20" s="7">
        <f>Prevalences!FW3</f>
        <v>420</v>
      </c>
      <c r="Y20" s="7">
        <f>Prevalences!FX3</f>
        <v>432.38461538461536</v>
      </c>
      <c r="Z20" s="7">
        <f>Prevalences!FY3</f>
        <v>444.84615384615387</v>
      </c>
      <c r="AA20" s="7">
        <f>Prevalences!FZ3</f>
        <v>459.15384615384613</v>
      </c>
      <c r="AB20" s="7">
        <f>Prevalences!GA3</f>
        <v>473</v>
      </c>
    </row>
    <row r="21" spans="1:28" x14ac:dyDescent="0.25">
      <c r="A21" t="s">
        <v>1236</v>
      </c>
      <c r="B21" t="s">
        <v>1207</v>
      </c>
      <c r="C21" s="7">
        <f>Prevalences!GB3</f>
        <v>70.84615384615384</v>
      </c>
      <c r="D21" s="7">
        <f>Prevalences!GC3</f>
        <v>78.307692307692307</v>
      </c>
      <c r="E21" s="7">
        <f>Prevalences!GD3</f>
        <v>87.692307692307693</v>
      </c>
      <c r="F21" s="7">
        <f>Prevalences!GE3</f>
        <v>98.615384615384613</v>
      </c>
      <c r="G21" s="7">
        <f>Prevalences!GF3</f>
        <v>110.15384615384616</v>
      </c>
      <c r="H21" s="7">
        <f>Prevalences!GG3</f>
        <v>124.30769230769231</v>
      </c>
      <c r="I21" s="7">
        <f>Prevalences!GH3</f>
        <v>137.61538461538461</v>
      </c>
      <c r="J21" s="7">
        <f>Prevalences!GI3</f>
        <v>153.84615384615384</v>
      </c>
      <c r="K21" s="7">
        <f>Prevalences!GJ3</f>
        <v>172.61538461538461</v>
      </c>
      <c r="L21" s="7">
        <f>Prevalences!GK3</f>
        <v>189.69230769230768</v>
      </c>
      <c r="M21" s="7">
        <f>Prevalences!GL3</f>
        <v>204.69230769230768</v>
      </c>
      <c r="N21" s="7">
        <f>Prevalences!GM3</f>
        <v>220.30769230769232</v>
      </c>
      <c r="O21" s="7">
        <f>Prevalences!GN3</f>
        <v>239.15384615384616</v>
      </c>
      <c r="P21" s="7">
        <f>Prevalences!GO3</f>
        <v>256.53846153846155</v>
      </c>
      <c r="Q21" s="7">
        <f>Prevalences!GP3</f>
        <v>271.30769230769232</v>
      </c>
      <c r="R21" s="7">
        <f>Prevalences!GQ3</f>
        <v>287.23076923076923</v>
      </c>
      <c r="S21" s="7">
        <f>Prevalences!GR3</f>
        <v>303</v>
      </c>
      <c r="T21" s="7">
        <f>Prevalences!GS3</f>
        <v>318.23076923076923</v>
      </c>
      <c r="U21" s="7">
        <f>Prevalences!GT3</f>
        <v>335.53846153846155</v>
      </c>
      <c r="V21" s="7">
        <f>Prevalences!GU3</f>
        <v>347.76923076923077</v>
      </c>
      <c r="W21" s="7">
        <f>Prevalences!GV3</f>
        <v>362.61538461538464</v>
      </c>
      <c r="X21" s="7">
        <f>Prevalences!GW3</f>
        <v>377.15384615384613</v>
      </c>
      <c r="Y21" s="7">
        <f>Prevalences!GX3</f>
        <v>388.84615384615387</v>
      </c>
      <c r="Z21" s="7">
        <f>Prevalences!GY3</f>
        <v>398.38461538461536</v>
      </c>
      <c r="AA21" s="7">
        <f>Prevalences!GZ3</f>
        <v>409.61538461538464</v>
      </c>
      <c r="AB21" s="7">
        <f>Prevalences!HA3</f>
        <v>421.84615384615387</v>
      </c>
    </row>
    <row r="22" spans="1:28" x14ac:dyDescent="0.25">
      <c r="A22" t="s">
        <v>1236</v>
      </c>
      <c r="B22" t="s">
        <v>1208</v>
      </c>
      <c r="C22" s="7">
        <f>Prevalences!HB3</f>
        <v>70.84615384615384</v>
      </c>
      <c r="D22" s="7">
        <f>Prevalences!HC3</f>
        <v>76.769230769230774</v>
      </c>
      <c r="E22" s="7">
        <f>Prevalences!HD3</f>
        <v>83.84615384615384</v>
      </c>
      <c r="F22" s="7">
        <f>Prevalences!HE3</f>
        <v>91.769230769230774</v>
      </c>
      <c r="G22" s="7">
        <f>Prevalences!HF3</f>
        <v>98.92307692307692</v>
      </c>
      <c r="H22" s="7">
        <f>Prevalences!HG3</f>
        <v>109</v>
      </c>
      <c r="I22" s="7">
        <f>Prevalences!HH3</f>
        <v>118.61538461538461</v>
      </c>
      <c r="J22" s="7">
        <f>Prevalences!HI3</f>
        <v>130.46153846153845</v>
      </c>
      <c r="K22" s="7">
        <f>Prevalences!HJ3</f>
        <v>143.07692307692307</v>
      </c>
      <c r="L22" s="7">
        <f>Prevalences!HK3</f>
        <v>154.30769230769232</v>
      </c>
      <c r="M22" s="7">
        <f>Prevalences!HL3</f>
        <v>164.46153846153845</v>
      </c>
      <c r="N22" s="7">
        <f>Prevalences!HM3</f>
        <v>176.92307692307693</v>
      </c>
      <c r="O22" s="7">
        <f>Prevalences!HN3</f>
        <v>189.61538461538461</v>
      </c>
      <c r="P22" s="7">
        <f>Prevalences!HO3</f>
        <v>201.46153846153845</v>
      </c>
      <c r="Q22" s="7">
        <f>Prevalences!HP3</f>
        <v>211.07692307692307</v>
      </c>
      <c r="R22" s="7">
        <f>Prevalences!HQ3</f>
        <v>221.23076923076923</v>
      </c>
      <c r="S22" s="7">
        <f>Prevalences!HR3</f>
        <v>233.92307692307693</v>
      </c>
      <c r="T22" s="7">
        <f>Prevalences!HS3</f>
        <v>242.69230769230768</v>
      </c>
      <c r="U22" s="7">
        <f>Prevalences!HT3</f>
        <v>254.23076923076923</v>
      </c>
      <c r="V22" s="7">
        <f>Prevalences!HU3</f>
        <v>263.76923076923077</v>
      </c>
      <c r="W22" s="7">
        <f>Prevalences!HV3</f>
        <v>273.84615384615387</v>
      </c>
      <c r="X22" s="7">
        <f>Prevalences!HW3</f>
        <v>282.46153846153845</v>
      </c>
      <c r="Y22" s="7">
        <f>Prevalences!HX3</f>
        <v>291</v>
      </c>
      <c r="Z22" s="7">
        <f>Prevalences!HY3</f>
        <v>295.30769230769232</v>
      </c>
      <c r="AA22" s="7">
        <f>Prevalences!HZ3</f>
        <v>305.53846153846155</v>
      </c>
      <c r="AB22" s="7">
        <f>Prevalences!IA3</f>
        <v>313.69230769230768</v>
      </c>
    </row>
    <row r="23" spans="1:28" x14ac:dyDescent="0.25">
      <c r="A23" t="s">
        <v>1202</v>
      </c>
      <c r="B23" t="s">
        <v>1206</v>
      </c>
      <c r="C23" s="7">
        <f>Prevalences!FB4</f>
        <v>17.2619909442957</v>
      </c>
      <c r="D23" s="7">
        <f>Prevalences!FC4</f>
        <v>15.329902712012339</v>
      </c>
      <c r="E23" s="7">
        <f>Prevalences!FD4</f>
        <v>19.874458051484993</v>
      </c>
      <c r="F23" s="7">
        <f>Prevalences!FE4</f>
        <v>27.250536067687388</v>
      </c>
      <c r="G23" s="7">
        <f>Prevalences!FF4</f>
        <v>33.865204428822175</v>
      </c>
      <c r="H23" s="7">
        <f>Prevalences!FG4</f>
        <v>41.732736571846665</v>
      </c>
      <c r="I23" s="7">
        <f>Prevalences!FH4</f>
        <v>51.736588177159668</v>
      </c>
      <c r="J23" s="7">
        <f>Prevalences!FI4</f>
        <v>66.792888400101418</v>
      </c>
      <c r="K23" s="7">
        <f>Prevalences!FJ4</f>
        <v>80.57522487654208</v>
      </c>
      <c r="L23" s="7">
        <f>Prevalences!FK4</f>
        <v>97.882492042860804</v>
      </c>
      <c r="M23" s="7">
        <f>Prevalences!FL4</f>
        <v>110.06840261599997</v>
      </c>
      <c r="N23" s="7">
        <f>Prevalences!FM4</f>
        <v>120.30311815030561</v>
      </c>
      <c r="O23" s="7">
        <f>Prevalences!FN4</f>
        <v>138.89019118390107</v>
      </c>
      <c r="P23" s="7">
        <f>Prevalences!FO4</f>
        <v>154.8092546505014</v>
      </c>
      <c r="Q23" s="7">
        <f>Prevalences!FP4</f>
        <v>166.38296169027765</v>
      </c>
      <c r="R23" s="7">
        <f>Prevalences!FQ4</f>
        <v>178.74152439872134</v>
      </c>
      <c r="S23" s="7">
        <f>Prevalences!FR4</f>
        <v>194.17630614939219</v>
      </c>
      <c r="T23" s="7">
        <f>Prevalences!FS4</f>
        <v>214.14464502780086</v>
      </c>
      <c r="U23" s="7">
        <f>Prevalences!FT4</f>
        <v>229.49984208010449</v>
      </c>
      <c r="V23" s="7">
        <f>Prevalences!FU4</f>
        <v>241.04663301929946</v>
      </c>
      <c r="W23" s="7">
        <f>Prevalences!FV4</f>
        <v>255.773522231204</v>
      </c>
      <c r="X23" s="7">
        <f>Prevalences!FW4</f>
        <v>269.07848440414324</v>
      </c>
      <c r="Y23" s="7">
        <f>Prevalences!FX4</f>
        <v>281.82824514819947</v>
      </c>
      <c r="Z23" s="7">
        <f>Prevalences!FY4</f>
        <v>292.12322114368271</v>
      </c>
      <c r="AA23" s="7">
        <f>Prevalences!FZ4</f>
        <v>307.22576167869329</v>
      </c>
      <c r="AB23" s="7">
        <f>Prevalences!GA4</f>
        <v>315.69459438368108</v>
      </c>
    </row>
    <row r="24" spans="1:28" x14ac:dyDescent="0.25">
      <c r="A24" t="s">
        <v>1202</v>
      </c>
      <c r="B24" t="s">
        <v>1207</v>
      </c>
      <c r="C24" s="7">
        <f>Prevalences!GB4</f>
        <v>17.2619909442957</v>
      </c>
      <c r="D24" s="7">
        <f>Prevalences!GC4</f>
        <v>15.710773449033752</v>
      </c>
      <c r="E24" s="7">
        <f>Prevalences!GD4</f>
        <v>19.100481731277458</v>
      </c>
      <c r="F24" s="7">
        <f>Prevalences!GE4</f>
        <v>24.512284083820447</v>
      </c>
      <c r="G24" s="7">
        <f>Prevalences!GF4</f>
        <v>29.855668586477211</v>
      </c>
      <c r="H24" s="7">
        <f>Prevalences!GG4</f>
        <v>36.218109824919644</v>
      </c>
      <c r="I24" s="7">
        <f>Prevalences!GH4</f>
        <v>44.849386346095102</v>
      </c>
      <c r="J24" s="7">
        <f>Prevalences!GI4</f>
        <v>57.908211393079327</v>
      </c>
      <c r="K24" s="7">
        <f>Prevalences!GJ4</f>
        <v>70.550078734665178</v>
      </c>
      <c r="L24" s="7">
        <f>Prevalences!GK4</f>
        <v>86.487335324876511</v>
      </c>
      <c r="M24" s="7">
        <f>Prevalences!GL4</f>
        <v>96.021940293619764</v>
      </c>
      <c r="N24" s="7">
        <f>Prevalences!GM4</f>
        <v>103.42919139747779</v>
      </c>
      <c r="O24" s="7">
        <f>Prevalences!GN4</f>
        <v>121.14317413314402</v>
      </c>
      <c r="P24" s="7">
        <f>Prevalences!GO4</f>
        <v>134.18965647666531</v>
      </c>
      <c r="Q24" s="7">
        <f>Prevalences!GP4</f>
        <v>145.21198542151805</v>
      </c>
      <c r="R24" s="7">
        <f>Prevalences!GQ4</f>
        <v>157.19373340717246</v>
      </c>
      <c r="S24" s="7">
        <f>Prevalences!GR4</f>
        <v>169.368964553268</v>
      </c>
      <c r="T24" s="7">
        <f>Prevalences!GS4</f>
        <v>186.8994603631152</v>
      </c>
      <c r="U24" s="7">
        <f>Prevalences!GT4</f>
        <v>199.73429095237634</v>
      </c>
      <c r="V24" s="7">
        <f>Prevalences!GU4</f>
        <v>209.33857516772784</v>
      </c>
      <c r="W24" s="7">
        <f>Prevalences!GV4</f>
        <v>222.45536750670769</v>
      </c>
      <c r="X24" s="7">
        <f>Prevalences!GW4</f>
        <v>233.87565603372894</v>
      </c>
      <c r="Y24" s="7">
        <f>Prevalences!GX4</f>
        <v>246.37365186107249</v>
      </c>
      <c r="Z24" s="7">
        <f>Prevalences!GY4</f>
        <v>252.87349785448012</v>
      </c>
      <c r="AA24" s="7">
        <f>Prevalences!GZ4</f>
        <v>265.79909661869357</v>
      </c>
      <c r="AB24" s="7">
        <f>Prevalences!HA4</f>
        <v>274.93547387141479</v>
      </c>
    </row>
    <row r="25" spans="1:28" x14ac:dyDescent="0.25">
      <c r="A25" t="s">
        <v>1202</v>
      </c>
      <c r="B25" t="s">
        <v>1208</v>
      </c>
      <c r="C25" s="7">
        <f>Prevalences!HB4</f>
        <v>17.2619909442957</v>
      </c>
      <c r="D25" s="7">
        <f>Prevalences!HC4</f>
        <v>15.507585469717448</v>
      </c>
      <c r="E25" s="7">
        <f>Prevalences!HD4</f>
        <v>17.870672811776341</v>
      </c>
      <c r="F25" s="7">
        <f>Prevalences!HE4</f>
        <v>19.760698547890247</v>
      </c>
      <c r="G25" s="7">
        <f>Prevalences!HF4</f>
        <v>22.348503782172422</v>
      </c>
      <c r="H25" s="7">
        <f>Prevalences!HG4</f>
        <v>26.238550616631599</v>
      </c>
      <c r="I25" s="7">
        <f>Prevalences!HH4</f>
        <v>30.928051647302727</v>
      </c>
      <c r="J25" s="7">
        <f>Prevalences!HI4</f>
        <v>39.763948466332366</v>
      </c>
      <c r="K25" s="7">
        <f>Prevalences!HJ4</f>
        <v>48.058396430339009</v>
      </c>
      <c r="L25" s="7">
        <f>Prevalences!HK4</f>
        <v>58.877166287612482</v>
      </c>
      <c r="M25" s="7">
        <f>Prevalences!HL4</f>
        <v>64.713112908038354</v>
      </c>
      <c r="N25" s="7">
        <f>Prevalences!HM4</f>
        <v>71.944916470291076</v>
      </c>
      <c r="O25" s="7">
        <f>Prevalences!HN4</f>
        <v>85.979012163110937</v>
      </c>
      <c r="P25" s="7">
        <f>Prevalences!HO4</f>
        <v>94.259556042480085</v>
      </c>
      <c r="Q25" s="7">
        <f>Prevalences!HP4</f>
        <v>101.57790609141911</v>
      </c>
      <c r="R25" s="7">
        <f>Prevalences!HQ4</f>
        <v>108.21783860212685</v>
      </c>
      <c r="S25" s="7">
        <f>Prevalences!HR4</f>
        <v>115.61239056464063</v>
      </c>
      <c r="T25" s="7">
        <f>Prevalences!HS4</f>
        <v>123.99589609547854</v>
      </c>
      <c r="U25" s="7">
        <f>Prevalences!HT4</f>
        <v>132.59722345750325</v>
      </c>
      <c r="V25" s="7">
        <f>Prevalences!HU4</f>
        <v>142.27500664133845</v>
      </c>
      <c r="W25" s="7">
        <f>Prevalences!HV4</f>
        <v>151.72893145031128</v>
      </c>
      <c r="X25" s="7">
        <f>Prevalences!HW4</f>
        <v>156.44395181396945</v>
      </c>
      <c r="Y25" s="7">
        <f>Prevalences!HX4</f>
        <v>166.35365478864136</v>
      </c>
      <c r="Z25" s="7">
        <f>Prevalences!HY4</f>
        <v>168.42591825734067</v>
      </c>
      <c r="AA25" s="7">
        <f>Prevalences!HZ4</f>
        <v>178.02835356918914</v>
      </c>
      <c r="AB25" s="7">
        <f>Prevalences!IA4</f>
        <v>182.66294500880559</v>
      </c>
    </row>
    <row r="27" spans="1:28" x14ac:dyDescent="0.25">
      <c r="A27" s="1" t="s">
        <v>1237</v>
      </c>
    </row>
    <row r="28" spans="1:28" x14ac:dyDescent="0.25">
      <c r="A28" t="s">
        <v>1236</v>
      </c>
      <c r="B28" t="s">
        <v>1206</v>
      </c>
      <c r="C28" s="7">
        <f>Prevalences!IB3</f>
        <v>6.2307692307692308</v>
      </c>
      <c r="D28" s="7">
        <f>Prevalences!IC3</f>
        <v>4.6923076923076925</v>
      </c>
      <c r="E28" s="7">
        <f>Prevalences!ID3</f>
        <v>4.7692307692307692</v>
      </c>
      <c r="F28" s="7">
        <f>Prevalences!IE3</f>
        <v>5.1538461538461542</v>
      </c>
      <c r="G28" s="7">
        <f>Prevalences!IF3</f>
        <v>5.0769230769230766</v>
      </c>
      <c r="H28" s="7">
        <f>Prevalences!IG3</f>
        <v>5.384615384615385</v>
      </c>
      <c r="I28" s="7">
        <f>Prevalences!IH3</f>
        <v>6.6923076923076925</v>
      </c>
      <c r="J28" s="7">
        <f>Prevalences!II3</f>
        <v>8</v>
      </c>
      <c r="K28" s="7">
        <f>Prevalences!IJ3</f>
        <v>8.5384615384615383</v>
      </c>
      <c r="L28" s="7">
        <f>Prevalences!IK3</f>
        <v>9.2307692307692299</v>
      </c>
      <c r="M28" s="7">
        <f>Prevalences!IL3</f>
        <v>10.384615384615385</v>
      </c>
      <c r="N28" s="7">
        <f>Prevalences!IM3</f>
        <v>10.461538461538462</v>
      </c>
      <c r="O28" s="7">
        <f>Prevalences!IN3</f>
        <v>11.615384615384615</v>
      </c>
      <c r="P28" s="7">
        <f>Prevalences!IO3</f>
        <v>12.76923076923077</v>
      </c>
      <c r="Q28" s="7">
        <f>Prevalences!IP3</f>
        <v>13.384615384615385</v>
      </c>
      <c r="R28" s="7">
        <f>Prevalences!IQ3</f>
        <v>15.23076923076923</v>
      </c>
      <c r="S28" s="7">
        <f>Prevalences!IR3</f>
        <v>15.153846153846153</v>
      </c>
      <c r="T28" s="7">
        <f>Prevalences!IS3</f>
        <v>17.615384615384617</v>
      </c>
      <c r="U28" s="7">
        <f>Prevalences!IT3</f>
        <v>16.923076923076923</v>
      </c>
      <c r="V28" s="7">
        <f>Prevalences!IU3</f>
        <v>19.23076923076923</v>
      </c>
      <c r="W28" s="7">
        <f>Prevalences!IV3</f>
        <v>18.384615384615383</v>
      </c>
      <c r="X28" s="7">
        <f>Prevalences!IW3</f>
        <v>21.076923076923077</v>
      </c>
      <c r="Y28" s="7">
        <f>Prevalences!IX3</f>
        <v>23.692307692307693</v>
      </c>
      <c r="Z28" s="7">
        <f>Prevalences!IY3</f>
        <v>23.76923076923077</v>
      </c>
      <c r="AA28" s="7">
        <f>Prevalences!IZ3</f>
        <v>25.923076923076923</v>
      </c>
      <c r="AB28" s="7">
        <f>Prevalences!JA3</f>
        <v>26</v>
      </c>
    </row>
    <row r="29" spans="1:28" x14ac:dyDescent="0.25">
      <c r="A29" t="s">
        <v>1236</v>
      </c>
      <c r="B29" t="s">
        <v>1207</v>
      </c>
      <c r="C29" s="7">
        <f>Prevalences!JB3</f>
        <v>6.2307692307692308</v>
      </c>
      <c r="D29" s="7">
        <f>Prevalences!JC3</f>
        <v>4.6923076923076925</v>
      </c>
      <c r="E29" s="7">
        <f>Prevalences!JD3</f>
        <v>4.7692307692307692</v>
      </c>
      <c r="F29" s="7">
        <f>Prevalences!JE3</f>
        <v>5</v>
      </c>
      <c r="G29" s="7">
        <f>Prevalences!JF3</f>
        <v>5</v>
      </c>
      <c r="H29" s="7">
        <f>Prevalences!JG3</f>
        <v>5.1538461538461542</v>
      </c>
      <c r="I29" s="7">
        <f>Prevalences!JH3</f>
        <v>6.3076923076923075</v>
      </c>
      <c r="J29" s="7">
        <f>Prevalences!JI3</f>
        <v>7.3076923076923075</v>
      </c>
      <c r="K29" s="7">
        <f>Prevalences!JJ3</f>
        <v>8.1538461538461533</v>
      </c>
      <c r="L29" s="7">
        <f>Prevalences!JK3</f>
        <v>8.5384615384615383</v>
      </c>
      <c r="M29" s="7">
        <f>Prevalences!JL3</f>
        <v>9.3076923076923084</v>
      </c>
      <c r="N29" s="7">
        <f>Prevalences!JM3</f>
        <v>9.3076923076923084</v>
      </c>
      <c r="O29" s="7">
        <f>Prevalences!JN3</f>
        <v>10.461538461538462</v>
      </c>
      <c r="P29" s="7">
        <f>Prevalences!JO3</f>
        <v>11.384615384615385</v>
      </c>
      <c r="Q29" s="7">
        <f>Prevalences!JP3</f>
        <v>12.076923076923077</v>
      </c>
      <c r="R29" s="7">
        <f>Prevalences!JQ3</f>
        <v>14.153846153846153</v>
      </c>
      <c r="S29" s="7">
        <f>Prevalences!JR3</f>
        <v>14</v>
      </c>
      <c r="T29" s="7">
        <f>Prevalences!JS3</f>
        <v>15.76923076923077</v>
      </c>
      <c r="U29" s="7">
        <f>Prevalences!JT3</f>
        <v>15.23076923076923</v>
      </c>
      <c r="V29" s="7">
        <f>Prevalences!JU3</f>
        <v>17.23076923076923</v>
      </c>
      <c r="W29" s="7">
        <f>Prevalences!JV3</f>
        <v>16.692307692307693</v>
      </c>
      <c r="X29" s="7">
        <f>Prevalences!JW3</f>
        <v>19</v>
      </c>
      <c r="Y29" s="7">
        <f>Prevalences!JX3</f>
        <v>21.384615384615383</v>
      </c>
      <c r="Z29" s="7">
        <f>Prevalences!JY3</f>
        <v>21.307692307692307</v>
      </c>
      <c r="AA29" s="7">
        <f>Prevalences!JZ3</f>
        <v>23.307692307692307</v>
      </c>
      <c r="AB29" s="7">
        <f>Prevalences!KA3</f>
        <v>22.692307692307693</v>
      </c>
    </row>
    <row r="30" spans="1:28" x14ac:dyDescent="0.25">
      <c r="A30" t="s">
        <v>1236</v>
      </c>
      <c r="B30" t="s">
        <v>1208</v>
      </c>
      <c r="C30" s="7">
        <f>Prevalences!KB3</f>
        <v>6.2307692307692308</v>
      </c>
      <c r="D30" s="7">
        <f>Prevalences!KC3</f>
        <v>4.6923076923076925</v>
      </c>
      <c r="E30" s="7">
        <f>Prevalences!KD3</f>
        <v>4.7692307692307692</v>
      </c>
      <c r="F30" s="7">
        <f>Prevalences!KE3</f>
        <v>4.7692307692307692</v>
      </c>
      <c r="G30" s="7">
        <f>Prevalences!KF3</f>
        <v>4.8461538461538458</v>
      </c>
      <c r="H30" s="7">
        <f>Prevalences!KG3</f>
        <v>4.8461538461538458</v>
      </c>
      <c r="I30" s="7">
        <f>Prevalences!KH3</f>
        <v>5.6923076923076925</v>
      </c>
      <c r="J30" s="7">
        <f>Prevalences!KI3</f>
        <v>6.4615384615384617</v>
      </c>
      <c r="K30" s="7">
        <f>Prevalences!KJ3</f>
        <v>6.9230769230769234</v>
      </c>
      <c r="L30" s="7">
        <f>Prevalences!KK3</f>
        <v>7.4615384615384617</v>
      </c>
      <c r="M30" s="7">
        <f>Prevalences!KL3</f>
        <v>7.615384615384615</v>
      </c>
      <c r="N30" s="7">
        <f>Prevalences!KM3</f>
        <v>7.8461538461538458</v>
      </c>
      <c r="O30" s="7">
        <f>Prevalences!KN3</f>
        <v>8.615384615384615</v>
      </c>
      <c r="P30" s="7">
        <f>Prevalences!KO3</f>
        <v>9.1538461538461533</v>
      </c>
      <c r="Q30" s="7">
        <f>Prevalences!KP3</f>
        <v>10.076923076923077</v>
      </c>
      <c r="R30" s="7">
        <f>Prevalences!KQ3</f>
        <v>11.615384615384615</v>
      </c>
      <c r="S30" s="7">
        <f>Prevalences!KR3</f>
        <v>11.153846153846153</v>
      </c>
      <c r="T30" s="7">
        <f>Prevalences!KS3</f>
        <v>12.384615384615385</v>
      </c>
      <c r="U30" s="7">
        <f>Prevalences!KT3</f>
        <v>12.153846153846153</v>
      </c>
      <c r="V30" s="7">
        <f>Prevalences!KU3</f>
        <v>12.615384615384615</v>
      </c>
      <c r="W30" s="7">
        <f>Prevalences!KV3</f>
        <v>12.153846153846153</v>
      </c>
      <c r="X30" s="7">
        <f>Prevalences!KW3</f>
        <v>14.615384615384615</v>
      </c>
      <c r="Y30" s="7">
        <f>Prevalences!KX3</f>
        <v>16.615384615384617</v>
      </c>
      <c r="Z30" s="7">
        <f>Prevalences!KY3</f>
        <v>16.53846153846154</v>
      </c>
      <c r="AA30" s="7">
        <f>Prevalences!KZ3</f>
        <v>17.692307692307693</v>
      </c>
      <c r="AB30" s="7">
        <f>Prevalences!LA3</f>
        <v>17.692307692307693</v>
      </c>
    </row>
    <row r="31" spans="1:28" x14ac:dyDescent="0.25">
      <c r="A31" t="s">
        <v>1202</v>
      </c>
      <c r="B31" t="s">
        <v>1206</v>
      </c>
      <c r="C31" s="7">
        <f>Prevalences!IB4</f>
        <v>2.6063191301688331</v>
      </c>
      <c r="D31" s="7">
        <f>Prevalences!IC4</f>
        <v>2.5232645333625729</v>
      </c>
      <c r="E31" s="7">
        <f>Prevalences!ID4</f>
        <v>2.5162195744301732</v>
      </c>
      <c r="F31" s="7">
        <f>Prevalences!IE4</f>
        <v>2.6846043640946382</v>
      </c>
      <c r="G31" s="7">
        <f>Prevalences!IF4</f>
        <v>2.9472683170258489</v>
      </c>
      <c r="H31" s="7">
        <f>Prevalences!IG4</f>
        <v>2.2715112400359079</v>
      </c>
      <c r="I31" s="7">
        <f>Prevalences!IH4</f>
        <v>2.5835162498071793</v>
      </c>
      <c r="J31" s="7">
        <f>Prevalences!II4</f>
        <v>3.5082320772281168</v>
      </c>
      <c r="K31" s="7">
        <f>Prevalences!IJ4</f>
        <v>3.0537589601968014</v>
      </c>
      <c r="L31" s="7">
        <f>Prevalences!IK4</f>
        <v>4.0029574865408266</v>
      </c>
      <c r="M31" s="7">
        <f>Prevalences!IL4</f>
        <v>5.1221759429496894</v>
      </c>
      <c r="N31" s="7">
        <f>Prevalences!IM4</f>
        <v>4.6179480060934255</v>
      </c>
      <c r="O31" s="7">
        <f>Prevalences!IN4</f>
        <v>5.9683583819294839</v>
      </c>
      <c r="P31" s="7">
        <f>Prevalences!IO4</f>
        <v>7.6274186192249473</v>
      </c>
      <c r="Q31" s="7">
        <f>Prevalences!IP4</f>
        <v>8.3715494525617178</v>
      </c>
      <c r="R31" s="7">
        <f>Prevalences!IQ4</f>
        <v>8.806936480837976</v>
      </c>
      <c r="S31" s="7">
        <f>Prevalences!IR4</f>
        <v>8.8998371104035368</v>
      </c>
      <c r="T31" s="7">
        <f>Prevalences!IS4</f>
        <v>11.945636226341023</v>
      </c>
      <c r="U31" s="7">
        <f>Prevalences!IT4</f>
        <v>9.7148699540885293</v>
      </c>
      <c r="V31" s="7">
        <f>Prevalences!IU4</f>
        <v>12.515552455023224</v>
      </c>
      <c r="W31" s="7">
        <f>Prevalences!IV4</f>
        <v>11.652259348684018</v>
      </c>
      <c r="X31" s="7">
        <f>Prevalences!IW4</f>
        <v>10.766483165979205</v>
      </c>
      <c r="Y31" s="7">
        <f>Prevalences!IX4</f>
        <v>15.096533557204017</v>
      </c>
      <c r="Z31" s="7">
        <f>Prevalences!IY4</f>
        <v>17.142631725765071</v>
      </c>
      <c r="AA31" s="7">
        <f>Prevalences!IZ4</f>
        <v>18.636034319241016</v>
      </c>
      <c r="AB31" s="7">
        <f>Prevalences!JA4</f>
        <v>18.55552996569196</v>
      </c>
    </row>
    <row r="32" spans="1:28" x14ac:dyDescent="0.25">
      <c r="A32" t="s">
        <v>1202</v>
      </c>
      <c r="B32" t="s">
        <v>1207</v>
      </c>
      <c r="C32" s="7">
        <f>Prevalences!JB4</f>
        <v>2.6063191301688331</v>
      </c>
      <c r="D32" s="7">
        <f>Prevalences!JC4</f>
        <v>2.5232645333625729</v>
      </c>
      <c r="E32" s="7">
        <f>Prevalences!JD4</f>
        <v>2.5162195744301732</v>
      </c>
      <c r="F32" s="7">
        <f>Prevalences!JE4</f>
        <v>2.8010986855435576</v>
      </c>
      <c r="G32" s="7">
        <f>Prevalences!JF4</f>
        <v>2.8010986855435576</v>
      </c>
      <c r="H32" s="7">
        <f>Prevalences!JG4</f>
        <v>2.0322838174804474</v>
      </c>
      <c r="I32" s="7">
        <f>Prevalences!JH4</f>
        <v>2.5535681034919739</v>
      </c>
      <c r="J32" s="7">
        <f>Prevalences!JI4</f>
        <v>3.3370787636129018</v>
      </c>
      <c r="K32" s="7">
        <f>Prevalences!JJ4</f>
        <v>2.9311629051165617</v>
      </c>
      <c r="L32" s="7">
        <f>Prevalences!JK4</f>
        <v>3.9147725076921454</v>
      </c>
      <c r="M32" s="7">
        <f>Prevalences!JL4</f>
        <v>4.7779077394675493</v>
      </c>
      <c r="N32" s="7">
        <f>Prevalences!JM4</f>
        <v>4.0645676349608948</v>
      </c>
      <c r="O32" s="7">
        <f>Prevalences!JN4</f>
        <v>5.0477014512378204</v>
      </c>
      <c r="P32" s="7">
        <f>Prevalences!JO4</f>
        <v>6.8336099429270183</v>
      </c>
      <c r="Q32" s="7">
        <f>Prevalences!JP4</f>
        <v>7.3741913607426861</v>
      </c>
      <c r="R32" s="7">
        <f>Prevalences!JQ4</f>
        <v>8.1320463300938535</v>
      </c>
      <c r="S32" s="7">
        <f>Prevalences!JR4</f>
        <v>7.8935221737632633</v>
      </c>
      <c r="T32" s="7">
        <f>Prevalences!JS4</f>
        <v>10.474539432899231</v>
      </c>
      <c r="U32" s="7">
        <f>Prevalences!JT4</f>
        <v>7.7474943458548751</v>
      </c>
      <c r="V32" s="7">
        <f>Prevalences!JU4</f>
        <v>11.060350850978715</v>
      </c>
      <c r="W32" s="7">
        <f>Prevalences!JV4</f>
        <v>9.9335067429894952</v>
      </c>
      <c r="X32" s="7">
        <f>Prevalences!JW4</f>
        <v>8.7001326249838105</v>
      </c>
      <c r="Y32" s="7">
        <f>Prevalences!JX4</f>
        <v>13.153171372705645</v>
      </c>
      <c r="Z32" s="7">
        <f>Prevalences!JY4</f>
        <v>14.953181371738079</v>
      </c>
      <c r="AA32" s="7">
        <f>Prevalences!JZ4</f>
        <v>15.582952299447749</v>
      </c>
      <c r="AB32" s="7">
        <f>Prevalences!KA4</f>
        <v>14.045993764358661</v>
      </c>
    </row>
    <row r="33" spans="1:28" x14ac:dyDescent="0.25">
      <c r="A33" t="s">
        <v>1202</v>
      </c>
      <c r="B33" t="s">
        <v>1208</v>
      </c>
      <c r="C33" s="7">
        <f>Prevalences!KB4</f>
        <v>2.6063191301688331</v>
      </c>
      <c r="D33" s="7">
        <f>Prevalences!KC4</f>
        <v>2.5232645333625729</v>
      </c>
      <c r="E33" s="7">
        <f>Prevalences!KD4</f>
        <v>2.5162195744301732</v>
      </c>
      <c r="F33" s="7">
        <f>Prevalences!KE4</f>
        <v>2.664693550105965</v>
      </c>
      <c r="G33" s="7">
        <f>Prevalences!KF4</f>
        <v>2.796870609645822</v>
      </c>
      <c r="H33" s="7">
        <f>Prevalences!KG4</f>
        <v>2.2134607030674092</v>
      </c>
      <c r="I33" s="7">
        <f>Prevalences!KH4</f>
        <v>2.4300875382971254</v>
      </c>
      <c r="J33" s="7">
        <f>Prevalences!KI4</f>
        <v>2.619905594757908</v>
      </c>
      <c r="K33" s="7">
        <f>Prevalences!KJ4</f>
        <v>2.6735611072281178</v>
      </c>
      <c r="L33" s="7">
        <f>Prevalences!KK4</f>
        <v>3.9343728777059757</v>
      </c>
      <c r="M33" s="7">
        <f>Prevalences!KL4</f>
        <v>4.2523922957185398</v>
      </c>
      <c r="N33" s="7">
        <f>Prevalences!KM4</f>
        <v>3.2780424234865411</v>
      </c>
      <c r="O33" s="7">
        <f>Prevalences!KN4</f>
        <v>3.3635709398577607</v>
      </c>
      <c r="P33" s="7">
        <f>Prevalences!KO4</f>
        <v>5.4468926052616862</v>
      </c>
      <c r="Q33" s="7">
        <f>Prevalences!KP4</f>
        <v>6.3423065260996268</v>
      </c>
      <c r="R33" s="7">
        <f>Prevalences!KQ4</f>
        <v>6.8672966525125059</v>
      </c>
      <c r="S33" s="7">
        <f>Prevalences!KR4</f>
        <v>6.1374782324057522</v>
      </c>
      <c r="T33" s="7">
        <f>Prevalences!KS4</f>
        <v>7.4682761015507504</v>
      </c>
      <c r="U33" s="7">
        <f>Prevalences!KT4</f>
        <v>4.817374865184977</v>
      </c>
      <c r="V33" s="7">
        <f>Prevalences!KU4</f>
        <v>7.0223649483244337</v>
      </c>
      <c r="W33" s="7">
        <f>Prevalences!KV4</f>
        <v>6.1123601616365946</v>
      </c>
      <c r="X33" s="7">
        <f>Prevalences!KW4</f>
        <v>6.1084866757205605</v>
      </c>
      <c r="Y33" s="7">
        <f>Prevalences!KX4</f>
        <v>9.7707448856933006</v>
      </c>
      <c r="Z33" s="7">
        <f>Prevalences!KY4</f>
        <v>11.283857664246844</v>
      </c>
      <c r="AA33" s="7">
        <f>Prevalences!KZ4</f>
        <v>11.50507991738108</v>
      </c>
      <c r="AB33" s="7">
        <f>Prevalences!LA4</f>
        <v>10.563978092371011</v>
      </c>
    </row>
    <row r="35" spans="1:28" x14ac:dyDescent="0.25">
      <c r="A35" s="1" t="s">
        <v>12</v>
      </c>
    </row>
    <row r="36" spans="1:28" x14ac:dyDescent="0.25">
      <c r="A36" t="s">
        <v>1236</v>
      </c>
      <c r="B36" t="s">
        <v>1206</v>
      </c>
      <c r="C36" s="7">
        <f>Prevalences!LB3</f>
        <v>1471.6923076923076</v>
      </c>
      <c r="D36" s="7">
        <f>Prevalences!LC3</f>
        <v>1514</v>
      </c>
      <c r="E36" s="7">
        <f>Prevalences!LD3</f>
        <v>1557.8461538461538</v>
      </c>
      <c r="F36" s="7">
        <f>Prevalences!LE3</f>
        <v>1595.7692307692307</v>
      </c>
      <c r="G36" s="7">
        <f>Prevalences!LF3</f>
        <v>1634.2307692307693</v>
      </c>
      <c r="H36" s="7">
        <f>Prevalences!LG3</f>
        <v>1665.7692307692307</v>
      </c>
      <c r="I36" s="7">
        <f>Prevalences!LH3</f>
        <v>1711.9230769230769</v>
      </c>
      <c r="J36" s="7">
        <f>Prevalences!LI3</f>
        <v>1748.6923076923076</v>
      </c>
      <c r="K36" s="7">
        <f>Prevalences!LJ3</f>
        <v>1777.3076923076924</v>
      </c>
      <c r="L36" s="7">
        <f>Prevalences!LK3</f>
        <v>1812.5384615384614</v>
      </c>
      <c r="M36" s="7">
        <f>Prevalences!LL3</f>
        <v>1849.0769230769231</v>
      </c>
      <c r="N36" s="7">
        <f>Prevalences!LM3</f>
        <v>1876.6923076923076</v>
      </c>
      <c r="O36" s="7">
        <f>Prevalences!LN3</f>
        <v>1911.4615384615386</v>
      </c>
      <c r="P36" s="7">
        <f>Prevalences!LO3</f>
        <v>1945.9230769230769</v>
      </c>
      <c r="Q36" s="7">
        <f>Prevalences!LP3</f>
        <v>1982.7692307692307</v>
      </c>
      <c r="R36" s="7">
        <f>Prevalences!LQ3</f>
        <v>2020.6923076923076</v>
      </c>
      <c r="S36" s="7">
        <f>Prevalences!LR3</f>
        <v>2063.8461538461538</v>
      </c>
      <c r="T36" s="7">
        <f>Prevalences!LS3</f>
        <v>2092.9230769230771</v>
      </c>
      <c r="U36" s="7">
        <f>Prevalences!LT3</f>
        <v>2129.0769230769229</v>
      </c>
      <c r="V36" s="7">
        <f>Prevalences!LU3</f>
        <v>2162</v>
      </c>
      <c r="W36" s="7">
        <f>Prevalences!LV3</f>
        <v>2200.8461538461538</v>
      </c>
      <c r="X36" s="7">
        <f>Prevalences!LW3</f>
        <v>2225.1538461538462</v>
      </c>
      <c r="Y36" s="7">
        <f>Prevalences!LX3</f>
        <v>2244.1538461538462</v>
      </c>
      <c r="Z36" s="7">
        <f>Prevalences!LY3</f>
        <v>2262.9230769230771</v>
      </c>
      <c r="AA36" s="7">
        <f>Prevalences!LZ3</f>
        <v>2290.5384615384614</v>
      </c>
      <c r="AB36" s="7">
        <f>Prevalences!MA3</f>
        <v>2310.3076923076924</v>
      </c>
    </row>
    <row r="37" spans="1:28" x14ac:dyDescent="0.25">
      <c r="A37" t="s">
        <v>1236</v>
      </c>
      <c r="B37" t="s">
        <v>1207</v>
      </c>
      <c r="C37" s="7">
        <f>Prevalences!MB3</f>
        <v>1471.6923076923076</v>
      </c>
      <c r="D37" s="7">
        <f>Prevalences!MC3</f>
        <v>1514</v>
      </c>
      <c r="E37" s="7">
        <f>Prevalences!MD3</f>
        <v>1557.3846153846155</v>
      </c>
      <c r="F37" s="7">
        <f>Prevalences!ME3</f>
        <v>1594.5384615384614</v>
      </c>
      <c r="G37" s="7">
        <f>Prevalences!MF3</f>
        <v>1631.8461538461538</v>
      </c>
      <c r="H37" s="7">
        <f>Prevalences!MG3</f>
        <v>1662.1538461538462</v>
      </c>
      <c r="I37" s="7">
        <f>Prevalences!MH3</f>
        <v>1707.5384615384614</v>
      </c>
      <c r="J37" s="7">
        <f>Prevalences!MI3</f>
        <v>1742.3846153846155</v>
      </c>
      <c r="K37" s="7">
        <f>Prevalences!MJ3</f>
        <v>1769.7692307692307</v>
      </c>
      <c r="L37" s="7">
        <f>Prevalences!MK3</f>
        <v>1802.7692307692307</v>
      </c>
      <c r="M37" s="7">
        <f>Prevalences!ML3</f>
        <v>1838</v>
      </c>
      <c r="N37" s="7">
        <f>Prevalences!MM3</f>
        <v>1863.7692307692307</v>
      </c>
      <c r="O37" s="7">
        <f>Prevalences!MN3</f>
        <v>1897.3846153846155</v>
      </c>
      <c r="P37" s="7">
        <f>Prevalences!MO3</f>
        <v>1930.6153846153845</v>
      </c>
      <c r="Q37" s="7">
        <f>Prevalences!MP3</f>
        <v>1965.1538461538462</v>
      </c>
      <c r="R37" s="7">
        <f>Prevalences!MQ3</f>
        <v>2001.1538461538462</v>
      </c>
      <c r="S37" s="7">
        <f>Prevalences!MR3</f>
        <v>2042.9230769230769</v>
      </c>
      <c r="T37" s="7">
        <f>Prevalences!MS3</f>
        <v>2069.8461538461538</v>
      </c>
      <c r="U37" s="7">
        <f>Prevalences!MT3</f>
        <v>2104.3076923076924</v>
      </c>
      <c r="V37" s="7">
        <f>Prevalences!MU3</f>
        <v>2134.6153846153848</v>
      </c>
      <c r="W37" s="7">
        <f>Prevalences!MV3</f>
        <v>2172.3846153846152</v>
      </c>
      <c r="X37" s="7">
        <f>Prevalences!MW3</f>
        <v>2196.3846153846152</v>
      </c>
      <c r="Y37" s="7">
        <f>Prevalences!MX3</f>
        <v>2213.8461538461538</v>
      </c>
      <c r="Z37" s="7">
        <f>Prevalences!MY3</f>
        <v>2232</v>
      </c>
      <c r="AA37" s="7">
        <f>Prevalences!MZ3</f>
        <v>2259.9230769230771</v>
      </c>
      <c r="AB37" s="7">
        <f>Prevalences!NA3</f>
        <v>2278.7692307692309</v>
      </c>
    </row>
    <row r="38" spans="1:28" x14ac:dyDescent="0.25">
      <c r="A38" t="s">
        <v>1236</v>
      </c>
      <c r="B38" t="s">
        <v>1208</v>
      </c>
      <c r="C38" s="7">
        <f>Prevalences!NB3</f>
        <v>1471.6923076923076</v>
      </c>
      <c r="D38" s="7">
        <f>Prevalences!NC3</f>
        <v>1514</v>
      </c>
      <c r="E38" s="7">
        <f>Prevalences!ND3</f>
        <v>1556.8461538461538</v>
      </c>
      <c r="F38" s="7">
        <f>Prevalences!NE3</f>
        <v>1593.0769230769231</v>
      </c>
      <c r="G38" s="7">
        <f>Prevalences!NF3</f>
        <v>1628</v>
      </c>
      <c r="H38" s="7">
        <f>Prevalences!NG3</f>
        <v>1654.8461538461538</v>
      </c>
      <c r="I38" s="7">
        <f>Prevalences!NH3</f>
        <v>1696.3076923076924</v>
      </c>
      <c r="J38" s="7">
        <f>Prevalences!NI3</f>
        <v>1728.6923076923076</v>
      </c>
      <c r="K38" s="7">
        <f>Prevalences!NJ3</f>
        <v>1753.2307692307693</v>
      </c>
      <c r="L38" s="7">
        <f>Prevalences!NK3</f>
        <v>1782</v>
      </c>
      <c r="M38" s="7">
        <f>Prevalences!NL3</f>
        <v>1814.7692307692307</v>
      </c>
      <c r="N38" s="7">
        <f>Prevalences!NM3</f>
        <v>1838.9230769230769</v>
      </c>
      <c r="O38" s="7">
        <f>Prevalences!NN3</f>
        <v>1869.0769230769231</v>
      </c>
      <c r="P38" s="7">
        <f>Prevalences!NO3</f>
        <v>1898.2307692307693</v>
      </c>
      <c r="Q38" s="7">
        <f>Prevalences!NP3</f>
        <v>1928.7692307692307</v>
      </c>
      <c r="R38" s="7">
        <f>Prevalences!NQ3</f>
        <v>1963.9230769230769</v>
      </c>
      <c r="S38" s="7">
        <f>Prevalences!NR3</f>
        <v>2000.9230769230769</v>
      </c>
      <c r="T38" s="7">
        <f>Prevalences!NS3</f>
        <v>2025.6923076923076</v>
      </c>
      <c r="U38" s="7">
        <f>Prevalences!NT3</f>
        <v>2058.2307692307691</v>
      </c>
      <c r="V38" s="7">
        <f>Prevalences!NU3</f>
        <v>2087.0769230769229</v>
      </c>
      <c r="W38" s="7">
        <f>Prevalences!NV3</f>
        <v>2123.1538461538462</v>
      </c>
      <c r="X38" s="7">
        <f>Prevalences!NW3</f>
        <v>2145.2307692307691</v>
      </c>
      <c r="Y38" s="7">
        <f>Prevalences!NX3</f>
        <v>2157.7692307692309</v>
      </c>
      <c r="Z38" s="7">
        <f>Prevalences!NY3</f>
        <v>2175.7692307692309</v>
      </c>
      <c r="AA38" s="7">
        <f>Prevalences!NZ3</f>
        <v>2201.3076923076924</v>
      </c>
      <c r="AB38" s="7">
        <f>Prevalences!OA3</f>
        <v>2219.7692307692309</v>
      </c>
    </row>
    <row r="39" spans="1:28" x14ac:dyDescent="0.25">
      <c r="A39" t="s">
        <v>1202</v>
      </c>
      <c r="B39" t="s">
        <v>1206</v>
      </c>
      <c r="C39" s="7">
        <f>Prevalences!LB4</f>
        <v>39.563745283130146</v>
      </c>
      <c r="D39" s="7">
        <f>Prevalences!LC4</f>
        <v>52.557660643408518</v>
      </c>
      <c r="E39" s="7">
        <f>Prevalences!LD4</f>
        <v>75.909709679781002</v>
      </c>
      <c r="F39" s="7">
        <f>Prevalences!LE4</f>
        <v>84.954425652050773</v>
      </c>
      <c r="G39" s="7">
        <f>Prevalences!LF4</f>
        <v>98.115437385023355</v>
      </c>
      <c r="H39" s="7">
        <f>Prevalences!LG4</f>
        <v>114.96899504860085</v>
      </c>
      <c r="I39" s="7">
        <f>Prevalences!LH4</f>
        <v>129.05184500124301</v>
      </c>
      <c r="J39" s="7">
        <f>Prevalences!LI4</f>
        <v>140.86184427160407</v>
      </c>
      <c r="K39" s="7">
        <f>Prevalences!LJ4</f>
        <v>156.06477186652816</v>
      </c>
      <c r="L39" s="7">
        <f>Prevalences!LK4</f>
        <v>168.7650234381955</v>
      </c>
      <c r="M39" s="7">
        <f>Prevalences!LL4</f>
        <v>184.2107745693927</v>
      </c>
      <c r="N39" s="7">
        <f>Prevalences!LM4</f>
        <v>196.59970444276422</v>
      </c>
      <c r="O39" s="7">
        <f>Prevalences!LN4</f>
        <v>205.04431617977889</v>
      </c>
      <c r="P39" s="7">
        <f>Prevalences!LO4</f>
        <v>219.08497176226169</v>
      </c>
      <c r="Q39" s="7">
        <f>Prevalences!LP4</f>
        <v>225.98133137535393</v>
      </c>
      <c r="R39" s="7">
        <f>Prevalences!LQ4</f>
        <v>242.97558744588838</v>
      </c>
      <c r="S39" s="7">
        <f>Prevalences!LR4</f>
        <v>252.13514268644661</v>
      </c>
      <c r="T39" s="7">
        <f>Prevalences!LS4</f>
        <v>261.38785256292158</v>
      </c>
      <c r="U39" s="7">
        <f>Prevalences!LT4</f>
        <v>275.00754158567014</v>
      </c>
      <c r="V39" s="7">
        <f>Prevalences!LU4</f>
        <v>276.25434211693675</v>
      </c>
      <c r="W39" s="7">
        <f>Prevalences!LV4</f>
        <v>289.63474243203052</v>
      </c>
      <c r="X39" s="7">
        <f>Prevalences!LW4</f>
        <v>303.49777496430517</v>
      </c>
      <c r="Y39" s="7">
        <f>Prevalences!LX4</f>
        <v>313.73846191566486</v>
      </c>
      <c r="Z39" s="7">
        <f>Prevalences!LY4</f>
        <v>319.47756910268885</v>
      </c>
      <c r="AA39" s="7">
        <f>Prevalences!LZ4</f>
        <v>338.32951970723076</v>
      </c>
      <c r="AB39" s="7">
        <f>Prevalences!MA4</f>
        <v>350.42883280903885</v>
      </c>
    </row>
    <row r="40" spans="1:28" x14ac:dyDescent="0.25">
      <c r="A40" t="s">
        <v>1202</v>
      </c>
      <c r="B40" t="s">
        <v>1207</v>
      </c>
      <c r="C40" s="7">
        <f>Prevalences!MB4</f>
        <v>39.563745283130146</v>
      </c>
      <c r="D40" s="7">
        <f>Prevalences!MC4</f>
        <v>52.557660643408518</v>
      </c>
      <c r="E40" s="7">
        <f>Prevalences!MD4</f>
        <v>75.765364993144317</v>
      </c>
      <c r="F40" s="7">
        <f>Prevalences!ME4</f>
        <v>84.37062502354658</v>
      </c>
      <c r="G40" s="7">
        <f>Prevalences!MF4</f>
        <v>97.57746126409296</v>
      </c>
      <c r="H40" s="7">
        <f>Prevalences!MG4</f>
        <v>113.92497271574842</v>
      </c>
      <c r="I40" s="7">
        <f>Prevalences!MH4</f>
        <v>128.57599691329841</v>
      </c>
      <c r="J40" s="7">
        <f>Prevalences!MI4</f>
        <v>140.1035542631227</v>
      </c>
      <c r="K40" s="7">
        <f>Prevalences!MJ4</f>
        <v>155.45573391515859</v>
      </c>
      <c r="L40" s="7">
        <f>Prevalences!MK4</f>
        <v>167.36884823929077</v>
      </c>
      <c r="M40" s="7">
        <f>Prevalences!ML4</f>
        <v>182.4457769817146</v>
      </c>
      <c r="N40" s="7">
        <f>Prevalences!MM4</f>
        <v>194.80055040443244</v>
      </c>
      <c r="O40" s="7">
        <f>Prevalences!MN4</f>
        <v>202.81235680058037</v>
      </c>
      <c r="P40" s="7">
        <f>Prevalences!MO4</f>
        <v>216.54366710507517</v>
      </c>
      <c r="Q40" s="7">
        <f>Prevalences!MP4</f>
        <v>223.70270317607702</v>
      </c>
      <c r="R40" s="7">
        <f>Prevalences!MQ4</f>
        <v>240.1361300319999</v>
      </c>
      <c r="S40" s="7">
        <f>Prevalences!MR4</f>
        <v>248.32963872130856</v>
      </c>
      <c r="T40" s="7">
        <f>Prevalences!MS4</f>
        <v>257.7425209401656</v>
      </c>
      <c r="U40" s="7">
        <f>Prevalences!MT4</f>
        <v>270.54969246826829</v>
      </c>
      <c r="V40" s="7">
        <f>Prevalences!MU4</f>
        <v>270.53125468846224</v>
      </c>
      <c r="W40" s="7">
        <f>Prevalences!MV4</f>
        <v>282.94808941177735</v>
      </c>
      <c r="X40" s="7">
        <f>Prevalences!MW4</f>
        <v>297.09608351547939</v>
      </c>
      <c r="Y40" s="7">
        <f>Prevalences!MX4</f>
        <v>306.18391812108018</v>
      </c>
      <c r="Z40" s="7">
        <f>Prevalences!MY4</f>
        <v>311.37289047551479</v>
      </c>
      <c r="AA40" s="7">
        <f>Prevalences!MZ4</f>
        <v>330.33792989754306</v>
      </c>
      <c r="AB40" s="7">
        <f>Prevalences!NA4</f>
        <v>339.99912982833303</v>
      </c>
    </row>
    <row r="41" spans="1:28" x14ac:dyDescent="0.25">
      <c r="A41" t="s">
        <v>1202</v>
      </c>
      <c r="B41" t="s">
        <v>1208</v>
      </c>
      <c r="C41" s="7">
        <f>Prevalences!NB4</f>
        <v>39.563745283130146</v>
      </c>
      <c r="D41" s="7">
        <f>Prevalences!NC4</f>
        <v>52.557660643408518</v>
      </c>
      <c r="E41" s="7">
        <f>Prevalences!ND4</f>
        <v>75.509394376151988</v>
      </c>
      <c r="F41" s="7">
        <f>Prevalences!NE4</f>
        <v>83.848270968331235</v>
      </c>
      <c r="G41" s="7">
        <f>Prevalences!NF4</f>
        <v>97.416631023660429</v>
      </c>
      <c r="H41" s="7">
        <f>Prevalences!NG4</f>
        <v>112.42012285916005</v>
      </c>
      <c r="I41" s="7">
        <f>Prevalences!NH4</f>
        <v>127.58851203132227</v>
      </c>
      <c r="J41" s="7">
        <f>Prevalences!NI4</f>
        <v>138.88478047835449</v>
      </c>
      <c r="K41" s="7">
        <f>Prevalences!NJ4</f>
        <v>152.73967488515768</v>
      </c>
      <c r="L41" s="7">
        <f>Prevalences!NK4</f>
        <v>164.43797053553706</v>
      </c>
      <c r="M41" s="7">
        <f>Prevalences!NL4</f>
        <v>178.66692425428161</v>
      </c>
      <c r="N41" s="7">
        <f>Prevalences!NM4</f>
        <v>190.52133397135569</v>
      </c>
      <c r="O41" s="7">
        <f>Prevalences!NN4</f>
        <v>197.37487235381911</v>
      </c>
      <c r="P41" s="7">
        <f>Prevalences!NO4</f>
        <v>209.46494248484044</v>
      </c>
      <c r="Q41" s="7">
        <f>Prevalences!NP4</f>
        <v>216.45505976855401</v>
      </c>
      <c r="R41" s="7">
        <f>Prevalences!NQ4</f>
        <v>232.31426378886707</v>
      </c>
      <c r="S41" s="7">
        <f>Prevalences!NR4</f>
        <v>238.79133521790092</v>
      </c>
      <c r="T41" s="7">
        <f>Prevalences!NS4</f>
        <v>247.06473291127713</v>
      </c>
      <c r="U41" s="7">
        <f>Prevalences!NT4</f>
        <v>258.81390815266172</v>
      </c>
      <c r="V41" s="7">
        <f>Prevalences!NU4</f>
        <v>256.41326664899668</v>
      </c>
      <c r="W41" s="7">
        <f>Prevalences!NV4</f>
        <v>268.91830219313425</v>
      </c>
      <c r="X41" s="7">
        <f>Prevalences!NW4</f>
        <v>283.2050504346912</v>
      </c>
      <c r="Y41" s="7">
        <f>Prevalences!NX4</f>
        <v>291.24352851077788</v>
      </c>
      <c r="Z41" s="7">
        <f>Prevalences!NY4</f>
        <v>295.09533110144224</v>
      </c>
      <c r="AA41" s="7">
        <f>Prevalences!NZ4</f>
        <v>315.45215036768673</v>
      </c>
      <c r="AB41" s="7">
        <f>Prevalences!OA4</f>
        <v>323.18728884137607</v>
      </c>
    </row>
    <row r="43" spans="1:28" x14ac:dyDescent="0.25">
      <c r="A43" s="1" t="s">
        <v>13</v>
      </c>
    </row>
    <row r="44" spans="1:28" x14ac:dyDescent="0.25">
      <c r="A44" t="s">
        <v>1236</v>
      </c>
      <c r="B44" t="s">
        <v>1206</v>
      </c>
      <c r="C44" s="7">
        <f>Prevalences!OB3</f>
        <v>2120.9230769230771</v>
      </c>
      <c r="D44" s="7">
        <f>Prevalences!OC3</f>
        <v>2271.5384615384614</v>
      </c>
      <c r="E44" s="7">
        <f>Prevalences!OD3</f>
        <v>2429.9230769230771</v>
      </c>
      <c r="F44" s="7">
        <f>Prevalences!OE3</f>
        <v>2587.7692307692309</v>
      </c>
      <c r="G44" s="7">
        <f>Prevalences!OF3</f>
        <v>2743.9230769230771</v>
      </c>
      <c r="H44" s="7">
        <f>Prevalences!OG3</f>
        <v>2898.6923076923076</v>
      </c>
      <c r="I44" s="7">
        <f>Prevalences!OH3</f>
        <v>3060.1538461538462</v>
      </c>
      <c r="J44" s="7">
        <f>Prevalences!OI3</f>
        <v>3200.5384615384614</v>
      </c>
      <c r="K44" s="7">
        <f>Prevalences!OJ3</f>
        <v>3352.7692307692309</v>
      </c>
      <c r="L44" s="7">
        <f>Prevalences!OK3</f>
        <v>3501.5384615384614</v>
      </c>
      <c r="M44" s="7">
        <f>Prevalences!OL3</f>
        <v>3633.0769230769229</v>
      </c>
      <c r="N44" s="7">
        <f>Prevalences!OM3</f>
        <v>3775.0769230769229</v>
      </c>
      <c r="O44" s="7">
        <f>Prevalences!ON3</f>
        <v>3890.6153846153848</v>
      </c>
      <c r="P44" s="7">
        <f>Prevalences!OO3</f>
        <v>4012.3846153846152</v>
      </c>
      <c r="Q44" s="7">
        <f>Prevalences!OP3</f>
        <v>4127.7692307692305</v>
      </c>
      <c r="R44" s="7">
        <f>Prevalences!OQ3</f>
        <v>4232.8461538461543</v>
      </c>
      <c r="S44" s="7">
        <f>Prevalences!OR3</f>
        <v>4342.2307692307695</v>
      </c>
      <c r="T44" s="7">
        <f>Prevalences!OS3</f>
        <v>4430.8461538461543</v>
      </c>
      <c r="U44" s="7">
        <f>Prevalences!OT3</f>
        <v>4514.3076923076924</v>
      </c>
      <c r="V44" s="7">
        <f>Prevalences!OU3</f>
        <v>4602</v>
      </c>
      <c r="W44" s="7">
        <f>Prevalences!OV3</f>
        <v>4677.7692307692305</v>
      </c>
      <c r="X44" s="7">
        <f>Prevalences!OW3</f>
        <v>4739.0769230769229</v>
      </c>
      <c r="Y44" s="7">
        <f>Prevalences!OX3</f>
        <v>4793.6923076923076</v>
      </c>
      <c r="Z44" s="7">
        <f>Prevalences!OY3</f>
        <v>4847.7692307692305</v>
      </c>
      <c r="AA44" s="7">
        <f>Prevalences!OZ3</f>
        <v>4907.8461538461543</v>
      </c>
      <c r="AB44" s="7">
        <f>Prevalences!PA3</f>
        <v>4960.3846153846152</v>
      </c>
    </row>
    <row r="45" spans="1:28" x14ac:dyDescent="0.25">
      <c r="A45" t="s">
        <v>1236</v>
      </c>
      <c r="B45" t="s">
        <v>1207</v>
      </c>
      <c r="C45" s="7">
        <f>Prevalences!PB3</f>
        <v>2120.9230769230771</v>
      </c>
      <c r="D45" s="7">
        <f>Prevalences!PC3</f>
        <v>2271.5384615384614</v>
      </c>
      <c r="E45" s="7">
        <f>Prevalences!PD3</f>
        <v>2427.6923076923076</v>
      </c>
      <c r="F45" s="7">
        <f>Prevalences!PE3</f>
        <v>2583.8461538461538</v>
      </c>
      <c r="G45" s="7">
        <f>Prevalences!PF3</f>
        <v>2736.5384615384614</v>
      </c>
      <c r="H45" s="7">
        <f>Prevalences!PG3</f>
        <v>2888.3846153846152</v>
      </c>
      <c r="I45" s="7">
        <f>Prevalences!PH3</f>
        <v>3044.4615384615386</v>
      </c>
      <c r="J45" s="7">
        <f>Prevalences!PI3</f>
        <v>3180.2307692307691</v>
      </c>
      <c r="K45" s="7">
        <f>Prevalences!PJ3</f>
        <v>3327.9230769230771</v>
      </c>
      <c r="L45" s="7">
        <f>Prevalences!PK3</f>
        <v>3472.5384615384614</v>
      </c>
      <c r="M45" s="7">
        <f>Prevalences!PL3</f>
        <v>3599.5384615384614</v>
      </c>
      <c r="N45" s="7">
        <f>Prevalences!PM3</f>
        <v>3737.1538461538462</v>
      </c>
      <c r="O45" s="7">
        <f>Prevalences!PN3</f>
        <v>3848.2307692307691</v>
      </c>
      <c r="P45" s="7">
        <f>Prevalences!PO3</f>
        <v>3964</v>
      </c>
      <c r="Q45" s="7">
        <f>Prevalences!PP3</f>
        <v>4074.9230769230771</v>
      </c>
      <c r="R45" s="7">
        <f>Prevalences!PQ3</f>
        <v>4176.3076923076924</v>
      </c>
      <c r="S45" s="7">
        <f>Prevalences!PR3</f>
        <v>4281.9230769230771</v>
      </c>
      <c r="T45" s="7">
        <f>Prevalences!PS3</f>
        <v>4366.8461538461543</v>
      </c>
      <c r="U45" s="7">
        <f>Prevalences!PT3</f>
        <v>4446.3076923076924</v>
      </c>
      <c r="V45" s="7">
        <f>Prevalences!PU3</f>
        <v>4529.3846153846152</v>
      </c>
      <c r="W45" s="7">
        <f>Prevalences!PV3</f>
        <v>4602.8461538461543</v>
      </c>
      <c r="X45" s="7">
        <f>Prevalences!PW3</f>
        <v>4661.7692307692305</v>
      </c>
      <c r="Y45" s="7">
        <f>Prevalences!PX3</f>
        <v>4714.6153846153848</v>
      </c>
      <c r="Z45" s="7">
        <f>Prevalences!PY3</f>
        <v>4766</v>
      </c>
      <c r="AA45" s="7">
        <f>Prevalences!PZ3</f>
        <v>4822.5384615384619</v>
      </c>
      <c r="AB45" s="7">
        <f>Prevalences!QA3</f>
        <v>4874.7692307692305</v>
      </c>
    </row>
    <row r="46" spans="1:28" x14ac:dyDescent="0.25">
      <c r="A46" t="s">
        <v>1236</v>
      </c>
      <c r="B46" t="s">
        <v>1208</v>
      </c>
      <c r="C46" s="7">
        <f>Prevalences!QB3</f>
        <v>2120.9230769230771</v>
      </c>
      <c r="D46" s="7">
        <f>Prevalences!QC3</f>
        <v>2271.5384615384614</v>
      </c>
      <c r="E46" s="7">
        <f>Prevalences!QD3</f>
        <v>2425</v>
      </c>
      <c r="F46" s="7">
        <f>Prevalences!QE3</f>
        <v>2576</v>
      </c>
      <c r="G46" s="7">
        <f>Prevalences!QF3</f>
        <v>2723.5384615384614</v>
      </c>
      <c r="H46" s="7">
        <f>Prevalences!QG3</f>
        <v>2867.7692307692309</v>
      </c>
      <c r="I46" s="7">
        <f>Prevalences!QH3</f>
        <v>3015.7692307692309</v>
      </c>
      <c r="J46" s="7">
        <f>Prevalences!QI3</f>
        <v>3142.3076923076924</v>
      </c>
      <c r="K46" s="7">
        <f>Prevalences!QJ3</f>
        <v>3279.6153846153848</v>
      </c>
      <c r="L46" s="7">
        <f>Prevalences!QK3</f>
        <v>3413.6923076923076</v>
      </c>
      <c r="M46" s="7">
        <f>Prevalences!QL3</f>
        <v>3530.4615384615386</v>
      </c>
      <c r="N46" s="7">
        <f>Prevalences!QM3</f>
        <v>3655.6153846153848</v>
      </c>
      <c r="O46" s="7">
        <f>Prevalences!QN3</f>
        <v>3758.8461538461538</v>
      </c>
      <c r="P46" s="7">
        <f>Prevalences!QO3</f>
        <v>3866.8461538461538</v>
      </c>
      <c r="Q46" s="7">
        <f>Prevalences!QP3</f>
        <v>3969.9230769230771</v>
      </c>
      <c r="R46" s="7">
        <f>Prevalences!QQ3</f>
        <v>4062.6923076923076</v>
      </c>
      <c r="S46" s="7">
        <f>Prevalences!QR3</f>
        <v>4161.5384615384619</v>
      </c>
      <c r="T46" s="7">
        <f>Prevalences!QS3</f>
        <v>4240.0769230769229</v>
      </c>
      <c r="U46" s="7">
        <f>Prevalences!QT3</f>
        <v>4311.9230769230771</v>
      </c>
      <c r="V46" s="7">
        <f>Prevalences!QU3</f>
        <v>4385.3846153846152</v>
      </c>
      <c r="W46" s="7">
        <f>Prevalences!QV3</f>
        <v>4450.6153846153848</v>
      </c>
      <c r="X46" s="7">
        <f>Prevalences!QW3</f>
        <v>4505.0769230769229</v>
      </c>
      <c r="Y46" s="7">
        <f>Prevalences!QX3</f>
        <v>4553.3076923076924</v>
      </c>
      <c r="Z46" s="7">
        <f>Prevalences!QY3</f>
        <v>4599.4615384615381</v>
      </c>
      <c r="AA46" s="7">
        <f>Prevalences!QZ3</f>
        <v>4651.4615384615381</v>
      </c>
      <c r="AB46" s="7">
        <f>Prevalences!RA3</f>
        <v>4700.6923076923076</v>
      </c>
    </row>
    <row r="47" spans="1:28" x14ac:dyDescent="0.25">
      <c r="A47" t="s">
        <v>1202</v>
      </c>
      <c r="B47" t="s">
        <v>1206</v>
      </c>
      <c r="C47" s="7">
        <f>Prevalences!OB4</f>
        <v>42.185417711048224</v>
      </c>
      <c r="D47" s="7">
        <f>Prevalences!OC4</f>
        <v>80.714706871334457</v>
      </c>
      <c r="E47" s="7">
        <f>Prevalences!OD4</f>
        <v>142.90042877604915</v>
      </c>
      <c r="F47" s="7">
        <f>Prevalences!OE4</f>
        <v>218.35016120765351</v>
      </c>
      <c r="G47" s="7">
        <f>Prevalences!OF4</f>
        <v>283.33086435865903</v>
      </c>
      <c r="H47" s="7">
        <f>Prevalences!OG4</f>
        <v>352.43665761826776</v>
      </c>
      <c r="I47" s="7">
        <f>Prevalences!OH4</f>
        <v>423.99126372600688</v>
      </c>
      <c r="J47" s="7">
        <f>Prevalences!OI4</f>
        <v>480.77767377201815</v>
      </c>
      <c r="K47" s="7">
        <f>Prevalences!OJ4</f>
        <v>538.3177720163427</v>
      </c>
      <c r="L47" s="7">
        <f>Prevalences!OK4</f>
        <v>592.72481815693493</v>
      </c>
      <c r="M47" s="7">
        <f>Prevalences!OL4</f>
        <v>636.80192084394071</v>
      </c>
      <c r="N47" s="7">
        <f>Prevalences!OM4</f>
        <v>683.23038816610722</v>
      </c>
      <c r="O47" s="7">
        <f>Prevalences!ON4</f>
        <v>715.86263599203687</v>
      </c>
      <c r="P47" s="7">
        <f>Prevalences!OO4</f>
        <v>748.39330861432632</v>
      </c>
      <c r="Q47" s="7">
        <f>Prevalences!OP4</f>
        <v>790.29119792314077</v>
      </c>
      <c r="R47" s="7">
        <f>Prevalences!OQ4</f>
        <v>826.25781468701462</v>
      </c>
      <c r="S47" s="7">
        <f>Prevalences!OR4</f>
        <v>860.08408836186152</v>
      </c>
      <c r="T47" s="7">
        <f>Prevalences!OS4</f>
        <v>893.79664234646941</v>
      </c>
      <c r="U47" s="7">
        <f>Prevalences!OT4</f>
        <v>902.81026072143493</v>
      </c>
      <c r="V47" s="7">
        <f>Prevalences!OU4</f>
        <v>933.19171086694143</v>
      </c>
      <c r="W47" s="7">
        <f>Prevalences!OV4</f>
        <v>949.58145872039972</v>
      </c>
      <c r="X47" s="7">
        <f>Prevalences!OW4</f>
        <v>974.84456051196355</v>
      </c>
      <c r="Y47" s="7">
        <f>Prevalences!OX4</f>
        <v>978.81179023858272</v>
      </c>
      <c r="Z47" s="7">
        <f>Prevalences!OY4</f>
        <v>985.73589487137474</v>
      </c>
      <c r="AA47" s="7">
        <f>Prevalences!OZ4</f>
        <v>998.07189860896267</v>
      </c>
      <c r="AB47" s="7">
        <f>Prevalences!PA4</f>
        <v>1015.481510528307</v>
      </c>
    </row>
    <row r="48" spans="1:28" x14ac:dyDescent="0.25">
      <c r="A48" t="s">
        <v>1202</v>
      </c>
      <c r="B48" t="s">
        <v>1207</v>
      </c>
      <c r="C48" s="7">
        <f>Prevalences!PB4</f>
        <v>42.185417711048224</v>
      </c>
      <c r="D48" s="7">
        <f>Prevalences!PC4</f>
        <v>80.714706871334457</v>
      </c>
      <c r="E48" s="7">
        <f>Prevalences!PD4</f>
        <v>142.57218663668894</v>
      </c>
      <c r="F48" s="7">
        <f>Prevalences!PE4</f>
        <v>217.50396854163591</v>
      </c>
      <c r="G48" s="7">
        <f>Prevalences!PF4</f>
        <v>282.13297884416011</v>
      </c>
      <c r="H48" s="7">
        <f>Prevalences!PG4</f>
        <v>351.34697696842659</v>
      </c>
      <c r="I48" s="7">
        <f>Prevalences!PH4</f>
        <v>420.75474591859063</v>
      </c>
      <c r="J48" s="7">
        <f>Prevalences!PI4</f>
        <v>475.615739185476</v>
      </c>
      <c r="K48" s="7">
        <f>Prevalences!PJ4</f>
        <v>531.74335358595715</v>
      </c>
      <c r="L48" s="7">
        <f>Prevalences!PK4</f>
        <v>585.84175014505217</v>
      </c>
      <c r="M48" s="7">
        <f>Prevalences!PL4</f>
        <v>627.84939587876124</v>
      </c>
      <c r="N48" s="7">
        <f>Prevalences!PM4</f>
        <v>674.01927000002081</v>
      </c>
      <c r="O48" s="7">
        <f>Prevalences!PN4</f>
        <v>707.32074694105677</v>
      </c>
      <c r="P48" s="7">
        <f>Prevalences!PO4</f>
        <v>737.90264106608788</v>
      </c>
      <c r="Q48" s="7">
        <f>Prevalences!PP4</f>
        <v>778.4075916242241</v>
      </c>
      <c r="R48" s="7">
        <f>Prevalences!PQ4</f>
        <v>812.93877001099054</v>
      </c>
      <c r="S48" s="7">
        <f>Prevalences!PR4</f>
        <v>847.87176656872987</v>
      </c>
      <c r="T48" s="7">
        <f>Prevalences!PS4</f>
        <v>880.68992588886249</v>
      </c>
      <c r="U48" s="7">
        <f>Prevalences!PT4</f>
        <v>889.75868678538859</v>
      </c>
      <c r="V48" s="7">
        <f>Prevalences!PU4</f>
        <v>919.91417145309629</v>
      </c>
      <c r="W48" s="7">
        <f>Prevalences!PV4</f>
        <v>937.11733492038445</v>
      </c>
      <c r="X48" s="7">
        <f>Prevalences!PW4</f>
        <v>961.96778723023726</v>
      </c>
      <c r="Y48" s="7">
        <f>Prevalences!PX4</f>
        <v>966.7553615026311</v>
      </c>
      <c r="Z48" s="7">
        <f>Prevalences!PY4</f>
        <v>974.42069575091239</v>
      </c>
      <c r="AA48" s="7">
        <f>Prevalences!PZ4</f>
        <v>985.68309897128358</v>
      </c>
      <c r="AB48" s="7">
        <f>Prevalences!QA4</f>
        <v>1002.3395059594831</v>
      </c>
    </row>
    <row r="49" spans="1:28" x14ac:dyDescent="0.25">
      <c r="A49" t="s">
        <v>1202</v>
      </c>
      <c r="B49" t="s">
        <v>1208</v>
      </c>
      <c r="C49" s="7">
        <f>Prevalences!QB4</f>
        <v>42.185417711048224</v>
      </c>
      <c r="D49" s="7">
        <f>Prevalences!QC4</f>
        <v>80.714706871334457</v>
      </c>
      <c r="E49" s="7">
        <f>Prevalences!QD4</f>
        <v>142.99757932324482</v>
      </c>
      <c r="F49" s="7">
        <f>Prevalences!QE4</f>
        <v>215.67211581115797</v>
      </c>
      <c r="G49" s="7">
        <f>Prevalences!QF4</f>
        <v>279.94604298373019</v>
      </c>
      <c r="H49" s="7">
        <f>Prevalences!QG4</f>
        <v>347.51937496538426</v>
      </c>
      <c r="I49" s="7">
        <f>Prevalences!QH4</f>
        <v>414.37555501225694</v>
      </c>
      <c r="J49" s="7">
        <f>Prevalences!QI4</f>
        <v>468.55052836715072</v>
      </c>
      <c r="K49" s="7">
        <f>Prevalences!QJ4</f>
        <v>520.41544624116466</v>
      </c>
      <c r="L49" s="7">
        <f>Prevalences!QK4</f>
        <v>574.08112326976459</v>
      </c>
      <c r="M49" s="7">
        <f>Prevalences!QL4</f>
        <v>613.39027799280836</v>
      </c>
      <c r="N49" s="7">
        <f>Prevalences!QM4</f>
        <v>659.08707706032965</v>
      </c>
      <c r="O49" s="7">
        <f>Prevalences!QN4</f>
        <v>690.18122995160832</v>
      </c>
      <c r="P49" s="7">
        <f>Prevalences!QO4</f>
        <v>719.77858199629122</v>
      </c>
      <c r="Q49" s="7">
        <f>Prevalences!QP4</f>
        <v>759.71973187874823</v>
      </c>
      <c r="R49" s="7">
        <f>Prevalences!QQ4</f>
        <v>793.92165711305302</v>
      </c>
      <c r="S49" s="7">
        <f>Prevalences!QR4</f>
        <v>831.65901068837798</v>
      </c>
      <c r="T49" s="7">
        <f>Prevalences!QS4</f>
        <v>865.84378245807238</v>
      </c>
      <c r="U49" s="7">
        <f>Prevalences!QT4</f>
        <v>873.38144469011593</v>
      </c>
      <c r="V49" s="7">
        <f>Prevalences!QU4</f>
        <v>902.9639688238301</v>
      </c>
      <c r="W49" s="7">
        <f>Prevalences!QV4</f>
        <v>922.3985905037548</v>
      </c>
      <c r="X49" s="7">
        <f>Prevalences!QW4</f>
        <v>947.50510138983589</v>
      </c>
      <c r="Y49" s="7">
        <f>Prevalences!QX4</f>
        <v>951.92666044391535</v>
      </c>
      <c r="Z49" s="7">
        <f>Prevalences!QY4</f>
        <v>957.79912904409821</v>
      </c>
      <c r="AA49" s="7">
        <f>Prevalences!QZ4</f>
        <v>969.7648101381327</v>
      </c>
      <c r="AB49" s="7">
        <f>Prevalences!RA4</f>
        <v>989.84795915762777</v>
      </c>
    </row>
    <row r="51" spans="1:28" x14ac:dyDescent="0.25">
      <c r="A51" s="1" t="s">
        <v>14</v>
      </c>
    </row>
    <row r="52" spans="1:28" x14ac:dyDescent="0.25">
      <c r="A52" t="s">
        <v>1236</v>
      </c>
      <c r="B52" t="s">
        <v>1206</v>
      </c>
      <c r="C52" s="7">
        <f>Prevalences!RB3</f>
        <v>7458.3076923076924</v>
      </c>
      <c r="D52" s="7">
        <f>Prevalences!RC3</f>
        <v>7941.6153846153848</v>
      </c>
      <c r="E52" s="7">
        <f>Prevalences!RD3</f>
        <v>8248.7692307692305</v>
      </c>
      <c r="F52" s="7">
        <f>Prevalences!RE3</f>
        <v>8433.461538461539</v>
      </c>
      <c r="G52" s="7">
        <f>Prevalences!RF3</f>
        <v>8561.6153846153848</v>
      </c>
      <c r="H52" s="7">
        <f>Prevalences!RG3</f>
        <v>8633.9230769230762</v>
      </c>
      <c r="I52" s="7">
        <f>Prevalences!RH3</f>
        <v>8686.0769230769238</v>
      </c>
      <c r="J52" s="7">
        <f>Prevalences!RI3</f>
        <v>8715.8461538461543</v>
      </c>
      <c r="K52" s="7">
        <f>Prevalences!RJ3</f>
        <v>8754.3846153846152</v>
      </c>
      <c r="L52" s="7">
        <f>Prevalences!RK3</f>
        <v>8806.0769230769238</v>
      </c>
      <c r="M52" s="7">
        <f>Prevalences!RL3</f>
        <v>8819.461538461539</v>
      </c>
      <c r="N52" s="7">
        <f>Prevalences!RM3</f>
        <v>8857.538461538461</v>
      </c>
      <c r="O52" s="7">
        <f>Prevalences!RN3</f>
        <v>8864.6923076923085</v>
      </c>
      <c r="P52" s="7">
        <f>Prevalences!RO3</f>
        <v>8865</v>
      </c>
      <c r="Q52" s="7">
        <f>Prevalences!RP3</f>
        <v>8869.0769230769238</v>
      </c>
      <c r="R52" s="7">
        <f>Prevalences!RQ3</f>
        <v>8859.8461538461543</v>
      </c>
      <c r="S52" s="7">
        <f>Prevalences!RR3</f>
        <v>8854.9230769230762</v>
      </c>
      <c r="T52" s="7">
        <f>Prevalences!RS3</f>
        <v>8859.3846153846152</v>
      </c>
      <c r="U52" s="7">
        <f>Prevalences!RT3</f>
        <v>8853.3076923076915</v>
      </c>
      <c r="V52" s="7">
        <f>Prevalences!RU3</f>
        <v>8853.9230769230762</v>
      </c>
      <c r="W52" s="7">
        <f>Prevalences!RV3</f>
        <v>8872.461538461539</v>
      </c>
      <c r="X52" s="7">
        <f>Prevalences!RW3</f>
        <v>8864.6153846153848</v>
      </c>
      <c r="Y52" s="7">
        <f>Prevalences!RX3</f>
        <v>8847.9230769230762</v>
      </c>
      <c r="Z52" s="7">
        <f>Prevalences!RY3</f>
        <v>8862.0769230769238</v>
      </c>
      <c r="AA52" s="7">
        <f>Prevalences!RZ3</f>
        <v>8869.6923076923085</v>
      </c>
      <c r="AB52" s="7">
        <f>Prevalences!SA3</f>
        <v>8877.1538461538457</v>
      </c>
    </row>
    <row r="53" spans="1:28" x14ac:dyDescent="0.25">
      <c r="A53" t="s">
        <v>1236</v>
      </c>
      <c r="B53" t="s">
        <v>1207</v>
      </c>
      <c r="C53" s="7">
        <f>Prevalences!SB3</f>
        <v>7458.3076923076924</v>
      </c>
      <c r="D53" s="7">
        <f>Prevalences!SC3</f>
        <v>7896.7692307692305</v>
      </c>
      <c r="E53" s="7">
        <f>Prevalences!SD3</f>
        <v>8189.3076923076924</v>
      </c>
      <c r="F53" s="7">
        <f>Prevalences!SE3</f>
        <v>8377.0769230769238</v>
      </c>
      <c r="G53" s="7">
        <f>Prevalences!SF3</f>
        <v>8509.6923076923085</v>
      </c>
      <c r="H53" s="7">
        <f>Prevalences!SG3</f>
        <v>8591.3846153846152</v>
      </c>
      <c r="I53" s="7">
        <f>Prevalences!SH3</f>
        <v>8646.7692307692305</v>
      </c>
      <c r="J53" s="7">
        <f>Prevalences!SI3</f>
        <v>8691.3076923076915</v>
      </c>
      <c r="K53" s="7">
        <f>Prevalences!SJ3</f>
        <v>8741.1538461538457</v>
      </c>
      <c r="L53" s="7">
        <f>Prevalences!SK3</f>
        <v>8800.8461538461543</v>
      </c>
      <c r="M53" s="7">
        <f>Prevalences!SL3</f>
        <v>8822.7692307692305</v>
      </c>
      <c r="N53" s="7">
        <f>Prevalences!SM3</f>
        <v>8869.6153846153848</v>
      </c>
      <c r="O53" s="7">
        <f>Prevalences!SN3</f>
        <v>8883.538461538461</v>
      </c>
      <c r="P53" s="7">
        <f>Prevalences!SO3</f>
        <v>8896.8461538461543</v>
      </c>
      <c r="Q53" s="7">
        <f>Prevalences!SP3</f>
        <v>8905.2307692307695</v>
      </c>
      <c r="R53" s="7">
        <f>Prevalences!SQ3</f>
        <v>8918.7692307692305</v>
      </c>
      <c r="S53" s="7">
        <f>Prevalences!SR3</f>
        <v>8919.1538461538457</v>
      </c>
      <c r="T53" s="7">
        <f>Prevalences!SS3</f>
        <v>8932.461538461539</v>
      </c>
      <c r="U53" s="7">
        <f>Prevalences!ST3</f>
        <v>8930</v>
      </c>
      <c r="V53" s="7">
        <f>Prevalences!SU3</f>
        <v>8941.7692307692305</v>
      </c>
      <c r="W53" s="7">
        <f>Prevalences!SV3</f>
        <v>8962.1538461538457</v>
      </c>
      <c r="X53" s="7">
        <f>Prevalences!SW3</f>
        <v>8962.461538461539</v>
      </c>
      <c r="Y53" s="7">
        <f>Prevalences!SX3</f>
        <v>8953.3076923076915</v>
      </c>
      <c r="Z53" s="7">
        <f>Prevalences!SY3</f>
        <v>8971.8461538461543</v>
      </c>
      <c r="AA53" s="7">
        <f>Prevalences!SZ3</f>
        <v>8984.9230769230762</v>
      </c>
      <c r="AB53" s="7">
        <f>Prevalences!TA3</f>
        <v>9005.3846153846152</v>
      </c>
    </row>
    <row r="54" spans="1:28" x14ac:dyDescent="0.25">
      <c r="A54" t="s">
        <v>1236</v>
      </c>
      <c r="B54" t="s">
        <v>1208</v>
      </c>
      <c r="C54" s="7">
        <f>Prevalences!TB3</f>
        <v>7458.3076923076924</v>
      </c>
      <c r="D54" s="7">
        <f>Prevalences!TC3</f>
        <v>7808.9230769230771</v>
      </c>
      <c r="E54" s="7">
        <f>Prevalences!TD3</f>
        <v>8065.5384615384619</v>
      </c>
      <c r="F54" s="7">
        <f>Prevalences!TE3</f>
        <v>8253.9230769230762</v>
      </c>
      <c r="G54" s="7">
        <f>Prevalences!TF3</f>
        <v>8391.7692307692305</v>
      </c>
      <c r="H54" s="7">
        <f>Prevalences!TG3</f>
        <v>8488.8461538461543</v>
      </c>
      <c r="I54" s="7">
        <f>Prevalences!TH3</f>
        <v>8573.8461538461543</v>
      </c>
      <c r="J54" s="7">
        <f>Prevalences!TI3</f>
        <v>8638.6153846153848</v>
      </c>
      <c r="K54" s="7">
        <f>Prevalences!TJ3</f>
        <v>8709.8461538461543</v>
      </c>
      <c r="L54" s="7">
        <f>Prevalences!TK3</f>
        <v>8797.3846153846152</v>
      </c>
      <c r="M54" s="7">
        <f>Prevalences!TL3</f>
        <v>8839.0769230769238</v>
      </c>
      <c r="N54" s="7">
        <f>Prevalences!TM3</f>
        <v>8900.461538461539</v>
      </c>
      <c r="O54" s="7">
        <f>Prevalences!TN3</f>
        <v>8940.2307692307695</v>
      </c>
      <c r="P54" s="7">
        <f>Prevalences!TO3</f>
        <v>8977.0769230769238</v>
      </c>
      <c r="Q54" s="7">
        <f>Prevalences!TP3</f>
        <v>9003.6153846153848</v>
      </c>
      <c r="R54" s="7">
        <f>Prevalences!TQ3</f>
        <v>9039.6153846153848</v>
      </c>
      <c r="S54" s="7">
        <f>Prevalences!TR3</f>
        <v>9060.6153846153848</v>
      </c>
      <c r="T54" s="7">
        <f>Prevalences!TS3</f>
        <v>9093</v>
      </c>
      <c r="U54" s="7">
        <f>Prevalences!TT3</f>
        <v>9101.6153846153848</v>
      </c>
      <c r="V54" s="7">
        <f>Prevalences!TU3</f>
        <v>9121.0769230769238</v>
      </c>
      <c r="W54" s="7">
        <f>Prevalences!TV3</f>
        <v>9150</v>
      </c>
      <c r="X54" s="7">
        <f>Prevalences!TW3</f>
        <v>9170.538461538461</v>
      </c>
      <c r="Y54" s="7">
        <f>Prevalences!TX3</f>
        <v>9171.461538461539</v>
      </c>
      <c r="Z54" s="7">
        <f>Prevalences!TY3</f>
        <v>9200.7692307692305</v>
      </c>
      <c r="AA54" s="7">
        <f>Prevalences!TZ3</f>
        <v>9223.3076923076915</v>
      </c>
      <c r="AB54" s="7">
        <f>Prevalences!UA3</f>
        <v>9251.9230769230762</v>
      </c>
    </row>
    <row r="55" spans="1:28" x14ac:dyDescent="0.25">
      <c r="A55" t="s">
        <v>1202</v>
      </c>
      <c r="B55" t="s">
        <v>1206</v>
      </c>
      <c r="C55" s="7">
        <f>Prevalences!RB4</f>
        <v>68.953032638595175</v>
      </c>
      <c r="D55" s="7">
        <f>Prevalences!RC4</f>
        <v>158.07327339975473</v>
      </c>
      <c r="E55" s="7">
        <f>Prevalences!RD4</f>
        <v>273.73798641602627</v>
      </c>
      <c r="F55" s="7">
        <f>Prevalences!RE4</f>
        <v>390.03424216236658</v>
      </c>
      <c r="G55" s="7">
        <f>Prevalences!RF4</f>
        <v>475.39223294867679</v>
      </c>
      <c r="H55" s="7">
        <f>Prevalences!RG4</f>
        <v>559.50396458875298</v>
      </c>
      <c r="I55" s="7">
        <f>Prevalences!RH4</f>
        <v>635.57720121022658</v>
      </c>
      <c r="J55" s="7">
        <f>Prevalences!RI4</f>
        <v>706.89481821814809</v>
      </c>
      <c r="K55" s="7">
        <f>Prevalences!RJ4</f>
        <v>790.24295567507772</v>
      </c>
      <c r="L55" s="7">
        <f>Prevalences!RK4</f>
        <v>872.73085652393092</v>
      </c>
      <c r="M55" s="7">
        <f>Prevalences!RL4</f>
        <v>939.50466616801816</v>
      </c>
      <c r="N55" s="7">
        <f>Prevalences!RM4</f>
        <v>997.57171443650452</v>
      </c>
      <c r="O55" s="7">
        <f>Prevalences!RN4</f>
        <v>1050.8710222122616</v>
      </c>
      <c r="P55" s="7">
        <f>Prevalences!RO4</f>
        <v>1099.3584142930472</v>
      </c>
      <c r="Q55" s="7">
        <f>Prevalences!RP4</f>
        <v>1127.8827995263762</v>
      </c>
      <c r="R55" s="7">
        <f>Prevalences!RQ4</f>
        <v>1179.2793657506295</v>
      </c>
      <c r="S55" s="7">
        <f>Prevalences!RR4</f>
        <v>1197.9934160303515</v>
      </c>
      <c r="T55" s="7">
        <f>Prevalences!RS4</f>
        <v>1242.7336826195547</v>
      </c>
      <c r="U55" s="7">
        <f>Prevalences!RT4</f>
        <v>1255.9728919548556</v>
      </c>
      <c r="V55" s="7">
        <f>Prevalences!RU4</f>
        <v>1278.5825361607078</v>
      </c>
      <c r="W55" s="7">
        <f>Prevalences!RV4</f>
        <v>1279.4579751047595</v>
      </c>
      <c r="X55" s="7">
        <f>Prevalences!RW4</f>
        <v>1299.1793586403533</v>
      </c>
      <c r="Y55" s="7">
        <f>Prevalences!RX4</f>
        <v>1325.1342144818889</v>
      </c>
      <c r="Z55" s="7">
        <f>Prevalences!RY4</f>
        <v>1339.8279718243086</v>
      </c>
      <c r="AA55" s="7">
        <f>Prevalences!RZ4</f>
        <v>1358.3333897218076</v>
      </c>
      <c r="AB55" s="7">
        <f>Prevalences!SA4</f>
        <v>1386.5562124117127</v>
      </c>
    </row>
    <row r="56" spans="1:28" x14ac:dyDescent="0.25">
      <c r="A56" t="s">
        <v>1202</v>
      </c>
      <c r="B56" t="s">
        <v>1207</v>
      </c>
      <c r="C56" s="7">
        <f>Prevalences!SB4</f>
        <v>68.953032638595175</v>
      </c>
      <c r="D56" s="7">
        <f>Prevalences!SC4</f>
        <v>150.44148049409256</v>
      </c>
      <c r="E56" s="7">
        <f>Prevalences!SD4</f>
        <v>265.51818266447179</v>
      </c>
      <c r="F56" s="7">
        <f>Prevalences!SE4</f>
        <v>380.69722706926149</v>
      </c>
      <c r="G56" s="7">
        <f>Prevalences!SF4</f>
        <v>465.26772848715569</v>
      </c>
      <c r="H56" s="7">
        <f>Prevalences!SG4</f>
        <v>542.62659472401015</v>
      </c>
      <c r="I56" s="7">
        <f>Prevalences!SH4</f>
        <v>615.05173689150286</v>
      </c>
      <c r="J56" s="7">
        <f>Prevalences!SI4</f>
        <v>680.28968768576635</v>
      </c>
      <c r="K56" s="7">
        <f>Prevalences!SJ4</f>
        <v>759.33795518037607</v>
      </c>
      <c r="L56" s="7">
        <f>Prevalences!SK4</f>
        <v>835.23758445439159</v>
      </c>
      <c r="M56" s="7">
        <f>Prevalences!SL4</f>
        <v>894.46917252173421</v>
      </c>
      <c r="N56" s="7">
        <f>Prevalences!SM4</f>
        <v>944.49307025690428</v>
      </c>
      <c r="O56" s="7">
        <f>Prevalences!SN4</f>
        <v>997.73363297368292</v>
      </c>
      <c r="P56" s="7">
        <f>Prevalences!SO4</f>
        <v>1045.1123492166798</v>
      </c>
      <c r="Q56" s="7">
        <f>Prevalences!SP4</f>
        <v>1070.0483924244629</v>
      </c>
      <c r="R56" s="7">
        <f>Prevalences!SQ4</f>
        <v>1117.6127135617207</v>
      </c>
      <c r="S56" s="7">
        <f>Prevalences!SR4</f>
        <v>1125.4243538911714</v>
      </c>
      <c r="T56" s="7">
        <f>Prevalences!SS4</f>
        <v>1168.3130254532759</v>
      </c>
      <c r="U56" s="7">
        <f>Prevalences!ST4</f>
        <v>1180.4861449680545</v>
      </c>
      <c r="V56" s="7">
        <f>Prevalences!SU4</f>
        <v>1196.4496295190747</v>
      </c>
      <c r="W56" s="7">
        <f>Prevalences!SV4</f>
        <v>1199.9635152244514</v>
      </c>
      <c r="X56" s="7">
        <f>Prevalences!SW4</f>
        <v>1221.9583661159286</v>
      </c>
      <c r="Y56" s="7">
        <f>Prevalences!SX4</f>
        <v>1244.9884389092742</v>
      </c>
      <c r="Z56" s="7">
        <f>Prevalences!SY4</f>
        <v>1252.2163640861779</v>
      </c>
      <c r="AA56" s="7">
        <f>Prevalences!SZ4</f>
        <v>1270.5952246298075</v>
      </c>
      <c r="AB56" s="7">
        <f>Prevalences!TA4</f>
        <v>1291.755307768437</v>
      </c>
    </row>
    <row r="57" spans="1:28" x14ac:dyDescent="0.25">
      <c r="A57" t="s">
        <v>1202</v>
      </c>
      <c r="B57" t="s">
        <v>1208</v>
      </c>
      <c r="C57" s="7">
        <f>Prevalences!TB4</f>
        <v>68.953032638595175</v>
      </c>
      <c r="D57" s="7">
        <f>Prevalences!TC4</f>
        <v>137.08417489235276</v>
      </c>
      <c r="E57" s="7">
        <f>Prevalences!TD4</f>
        <v>247.48818631777942</v>
      </c>
      <c r="F57" s="7">
        <f>Prevalences!TE4</f>
        <v>363.43478126988128</v>
      </c>
      <c r="G57" s="7">
        <f>Prevalences!TF4</f>
        <v>446.32605429838191</v>
      </c>
      <c r="H57" s="7">
        <f>Prevalences!TG4</f>
        <v>514.45039323591902</v>
      </c>
      <c r="I57" s="7">
        <f>Prevalences!TH4</f>
        <v>571.64564684962852</v>
      </c>
      <c r="J57" s="7">
        <f>Prevalences!TI4</f>
        <v>627.93134588737416</v>
      </c>
      <c r="K57" s="7">
        <f>Prevalences!TJ4</f>
        <v>694.00219974754964</v>
      </c>
      <c r="L57" s="7">
        <f>Prevalences!TK4</f>
        <v>754.19417398373344</v>
      </c>
      <c r="M57" s="7">
        <f>Prevalences!TL4</f>
        <v>805.0063985926746</v>
      </c>
      <c r="N57" s="7">
        <f>Prevalences!TM4</f>
        <v>847.29884069541072</v>
      </c>
      <c r="O57" s="7">
        <f>Prevalences!TN4</f>
        <v>891.33539865721036</v>
      </c>
      <c r="P57" s="7">
        <f>Prevalences!TO4</f>
        <v>927.25214076020268</v>
      </c>
      <c r="Q57" s="7">
        <f>Prevalences!TP4</f>
        <v>947.29855081631911</v>
      </c>
      <c r="R57" s="7">
        <f>Prevalences!TQ4</f>
        <v>987.90380553679563</v>
      </c>
      <c r="S57" s="7">
        <f>Prevalences!TR4</f>
        <v>991.41270909914886</v>
      </c>
      <c r="T57" s="7">
        <f>Prevalences!TS4</f>
        <v>1027.9226250437935</v>
      </c>
      <c r="U57" s="7">
        <f>Prevalences!TT4</f>
        <v>1042.9651176747909</v>
      </c>
      <c r="V57" s="7">
        <f>Prevalences!TU4</f>
        <v>1061.4925965565556</v>
      </c>
      <c r="W57" s="7">
        <f>Prevalences!TV4</f>
        <v>1061.0684745539788</v>
      </c>
      <c r="X57" s="7">
        <f>Prevalences!TW4</f>
        <v>1071.6770908171213</v>
      </c>
      <c r="Y57" s="7">
        <f>Prevalences!TX4</f>
        <v>1094.6267797666237</v>
      </c>
      <c r="Z57" s="7">
        <f>Prevalences!TY4</f>
        <v>1113.4310903236933</v>
      </c>
      <c r="AA57" s="7">
        <f>Prevalences!TZ4</f>
        <v>1119.1677804109888</v>
      </c>
      <c r="AB57" s="7">
        <f>Prevalences!UA4</f>
        <v>1141.2419322514372</v>
      </c>
    </row>
    <row r="59" spans="1:28" x14ac:dyDescent="0.25">
      <c r="A59" s="1" t="s">
        <v>1238</v>
      </c>
    </row>
    <row r="60" spans="1:28" x14ac:dyDescent="0.25">
      <c r="A60" t="s">
        <v>1236</v>
      </c>
      <c r="B60" t="s">
        <v>1206</v>
      </c>
      <c r="C60" s="7">
        <f>Prevalences!UB3</f>
        <v>8417.8461538461543</v>
      </c>
      <c r="D60" s="7">
        <f>Prevalences!UC3</f>
        <v>8479.3076923076915</v>
      </c>
      <c r="E60" s="7">
        <f>Prevalences!UD3</f>
        <v>8566</v>
      </c>
      <c r="F60" s="7">
        <f>Prevalences!UE3</f>
        <v>8671.1538461538457</v>
      </c>
      <c r="G60" s="7">
        <f>Prevalences!UF3</f>
        <v>8771.0769230769238</v>
      </c>
      <c r="H60" s="7">
        <f>Prevalences!UG3</f>
        <v>8871.1538461538457</v>
      </c>
      <c r="I60" s="7">
        <f>Prevalences!UH3</f>
        <v>8953.2307692307695</v>
      </c>
      <c r="J60" s="7">
        <f>Prevalences!UI3</f>
        <v>9048.2307692307695</v>
      </c>
      <c r="K60" s="7">
        <f>Prevalences!UJ3</f>
        <v>9133.2307692307695</v>
      </c>
      <c r="L60" s="7">
        <f>Prevalences!UK3</f>
        <v>9192.1538461538457</v>
      </c>
      <c r="M60" s="7">
        <f>Prevalences!UL3</f>
        <v>9272.9230769230762</v>
      </c>
      <c r="N60" s="7">
        <f>Prevalences!UM3</f>
        <v>9334.1538461538457</v>
      </c>
      <c r="O60" s="7">
        <f>Prevalences!UN3</f>
        <v>9395</v>
      </c>
      <c r="P60" s="7">
        <f>Prevalences!UO3</f>
        <v>9459.9230769230762</v>
      </c>
      <c r="Q60" s="7">
        <f>Prevalences!UP3</f>
        <v>9498.9230769230762</v>
      </c>
      <c r="R60" s="7">
        <f>Prevalences!UQ3</f>
        <v>9560.2307692307695</v>
      </c>
      <c r="S60" s="7">
        <f>Prevalences!UR3</f>
        <v>9609</v>
      </c>
      <c r="T60" s="7">
        <f>Prevalences!US3</f>
        <v>9648.461538461539</v>
      </c>
      <c r="U60" s="7">
        <f>Prevalences!UT3</f>
        <v>9679.0769230769238</v>
      </c>
      <c r="V60" s="7">
        <f>Prevalences!UU3</f>
        <v>9708.9230769230762</v>
      </c>
      <c r="W60" s="7">
        <f>Prevalences!UV3</f>
        <v>9724.2307692307695</v>
      </c>
      <c r="X60" s="7">
        <f>Prevalences!UW3</f>
        <v>9747.6923076923085</v>
      </c>
      <c r="Y60" s="7">
        <f>Prevalences!UX3</f>
        <v>9764.1538461538457</v>
      </c>
      <c r="Z60" s="7">
        <f>Prevalences!UY3</f>
        <v>9757.3846153846152</v>
      </c>
      <c r="AA60" s="7">
        <f>Prevalences!UZ3</f>
        <v>9761.6153846153848</v>
      </c>
      <c r="AB60" s="7">
        <f>Prevalences!VA3</f>
        <v>9758.3076923076915</v>
      </c>
    </row>
    <row r="61" spans="1:28" x14ac:dyDescent="0.25">
      <c r="A61" t="s">
        <v>1236</v>
      </c>
      <c r="B61" t="s">
        <v>1207</v>
      </c>
      <c r="C61" s="7">
        <f>Prevalences!VB3</f>
        <v>8417.8461538461543</v>
      </c>
      <c r="D61" s="7">
        <f>Prevalences!VC3</f>
        <v>8444.2307692307695</v>
      </c>
      <c r="E61" s="7">
        <f>Prevalences!VD3</f>
        <v>8494</v>
      </c>
      <c r="F61" s="7">
        <f>Prevalences!VE3</f>
        <v>8561.6153846153848</v>
      </c>
      <c r="G61" s="7">
        <f>Prevalences!VF3</f>
        <v>8630.461538461539</v>
      </c>
      <c r="H61" s="7">
        <f>Prevalences!VG3</f>
        <v>8696.6923076923085</v>
      </c>
      <c r="I61" s="7">
        <f>Prevalences!VH3</f>
        <v>8753.3846153846152</v>
      </c>
      <c r="J61" s="7">
        <f>Prevalences!VI3</f>
        <v>8820.1538461538457</v>
      </c>
      <c r="K61" s="7">
        <f>Prevalences!VJ3</f>
        <v>8880.0769230769238</v>
      </c>
      <c r="L61" s="7">
        <f>Prevalences!VK3</f>
        <v>8918.1538461538457</v>
      </c>
      <c r="M61" s="7">
        <f>Prevalences!VL3</f>
        <v>8982.1538461538457</v>
      </c>
      <c r="N61" s="7">
        <f>Prevalences!VM3</f>
        <v>9028.538461538461</v>
      </c>
      <c r="O61" s="7">
        <f>Prevalences!VN3</f>
        <v>9073.3076923076915</v>
      </c>
      <c r="P61" s="7">
        <f>Prevalences!VO3</f>
        <v>9119.1538461538457</v>
      </c>
      <c r="Q61" s="7">
        <f>Prevalences!VP3</f>
        <v>9147.0769230769238</v>
      </c>
      <c r="R61" s="7">
        <f>Prevalences!VQ3</f>
        <v>9189.538461538461</v>
      </c>
      <c r="S61" s="7">
        <f>Prevalences!VR3</f>
        <v>9230.1538461538457</v>
      </c>
      <c r="T61" s="7">
        <f>Prevalences!VS3</f>
        <v>9258</v>
      </c>
      <c r="U61" s="7">
        <f>Prevalences!VT3</f>
        <v>9282.461538461539</v>
      </c>
      <c r="V61" s="7">
        <f>Prevalences!VU3</f>
        <v>9304.6923076923085</v>
      </c>
      <c r="W61" s="7">
        <f>Prevalences!VV3</f>
        <v>9315.538461538461</v>
      </c>
      <c r="X61" s="7">
        <f>Prevalences!VW3</f>
        <v>9331.8461538461543</v>
      </c>
      <c r="Y61" s="7">
        <f>Prevalences!VX3</f>
        <v>9342.6923076923085</v>
      </c>
      <c r="Z61" s="7">
        <f>Prevalences!VY3</f>
        <v>9332.7692307692305</v>
      </c>
      <c r="AA61" s="7">
        <f>Prevalences!VZ3</f>
        <v>9334.1538461538457</v>
      </c>
      <c r="AB61" s="7">
        <f>Prevalences!WA3</f>
        <v>9325.2307692307695</v>
      </c>
    </row>
    <row r="62" spans="1:28" x14ac:dyDescent="0.25">
      <c r="A62" t="s">
        <v>1236</v>
      </c>
      <c r="B62" t="s">
        <v>1208</v>
      </c>
      <c r="C62" s="7">
        <f>Prevalences!WB3</f>
        <v>8417.8461538461543</v>
      </c>
      <c r="D62" s="7">
        <f>Prevalences!WC3</f>
        <v>8370.538461538461</v>
      </c>
      <c r="E62" s="7">
        <f>Prevalences!WD3</f>
        <v>8347.538461538461</v>
      </c>
      <c r="F62" s="7">
        <f>Prevalences!WE3</f>
        <v>8339.2307692307695</v>
      </c>
      <c r="G62" s="7">
        <f>Prevalences!WF3</f>
        <v>8341.0769230769238</v>
      </c>
      <c r="H62" s="7">
        <f>Prevalences!WG3</f>
        <v>8348.7692307692305</v>
      </c>
      <c r="I62" s="7">
        <f>Prevalences!WH3</f>
        <v>8342.3846153846152</v>
      </c>
      <c r="J62" s="7">
        <f>Prevalences!WI3</f>
        <v>8356</v>
      </c>
      <c r="K62" s="7">
        <f>Prevalences!WJ3</f>
        <v>8362.0769230769238</v>
      </c>
      <c r="L62" s="7">
        <f>Prevalences!WK3</f>
        <v>8351.461538461539</v>
      </c>
      <c r="M62" s="7">
        <f>Prevalences!WL3</f>
        <v>8374.461538461539</v>
      </c>
      <c r="N62" s="7">
        <f>Prevalences!WM3</f>
        <v>8388.6153846153848</v>
      </c>
      <c r="O62" s="7">
        <f>Prevalences!WN3</f>
        <v>8399.6153846153848</v>
      </c>
      <c r="P62" s="7">
        <f>Prevalences!WO3</f>
        <v>8414.3846153846152</v>
      </c>
      <c r="Q62" s="7">
        <f>Prevalences!WP3</f>
        <v>8416.3846153846152</v>
      </c>
      <c r="R62" s="7">
        <f>Prevalences!WQ3</f>
        <v>8429.8461538461543</v>
      </c>
      <c r="S62" s="7">
        <f>Prevalences!WR3</f>
        <v>8444.3076923076915</v>
      </c>
      <c r="T62" s="7">
        <f>Prevalences!WS3</f>
        <v>8450</v>
      </c>
      <c r="U62" s="7">
        <f>Prevalences!WT3</f>
        <v>8458.2307692307695</v>
      </c>
      <c r="V62" s="7">
        <f>Prevalences!WU3</f>
        <v>8467.0769230769238</v>
      </c>
      <c r="W62" s="7">
        <f>Prevalences!WV3</f>
        <v>8468.0769230769238</v>
      </c>
      <c r="X62" s="7">
        <f>Prevalences!WW3</f>
        <v>8472.461538461539</v>
      </c>
      <c r="Y62" s="7">
        <f>Prevalences!WX3</f>
        <v>8474.6153846153848</v>
      </c>
      <c r="Z62" s="7">
        <f>Prevalences!WY3</f>
        <v>8455.8461538461543</v>
      </c>
      <c r="AA62" s="7">
        <f>Prevalences!WZ3</f>
        <v>8447.7692307692305</v>
      </c>
      <c r="AB62" s="7">
        <f>Prevalences!XA3</f>
        <v>8435.2307692307695</v>
      </c>
    </row>
    <row r="63" spans="1:28" x14ac:dyDescent="0.25">
      <c r="A63" t="s">
        <v>1202</v>
      </c>
      <c r="B63" t="s">
        <v>1206</v>
      </c>
      <c r="C63" s="7">
        <f>Prevalences!UB4</f>
        <v>72.952931246899141</v>
      </c>
      <c r="D63" s="7">
        <f>Prevalences!UC4</f>
        <v>229.95497372491948</v>
      </c>
      <c r="E63" s="7">
        <f>Prevalences!UD4</f>
        <v>411.62361448293996</v>
      </c>
      <c r="F63" s="7">
        <f>Prevalences!UE4</f>
        <v>584.56477513733319</v>
      </c>
      <c r="G63" s="7">
        <f>Prevalences!UF4</f>
        <v>727.73224805011284</v>
      </c>
      <c r="H63" s="7">
        <f>Prevalences!UG4</f>
        <v>870.05197423477102</v>
      </c>
      <c r="I63" s="7">
        <f>Prevalences!UH4</f>
        <v>1001.1034799234258</v>
      </c>
      <c r="J63" s="7">
        <f>Prevalences!UI4</f>
        <v>1131.5828365507898</v>
      </c>
      <c r="K63" s="7">
        <f>Prevalences!UJ4</f>
        <v>1250.1163117483943</v>
      </c>
      <c r="L63" s="7">
        <f>Prevalences!UK4</f>
        <v>1363.0971434513415</v>
      </c>
      <c r="M63" s="7">
        <f>Prevalences!UL4</f>
        <v>1448.0733333288838</v>
      </c>
      <c r="N63" s="7">
        <f>Prevalences!UM4</f>
        <v>1538.7903763947859</v>
      </c>
      <c r="O63" s="7">
        <f>Prevalences!UN4</f>
        <v>1633.7675194752487</v>
      </c>
      <c r="P63" s="7">
        <f>Prevalences!UO4</f>
        <v>1695.2635584310715</v>
      </c>
      <c r="Q63" s="7">
        <f>Prevalences!UP4</f>
        <v>1761.1106400196816</v>
      </c>
      <c r="R63" s="7">
        <f>Prevalences!UQ4</f>
        <v>1828.6167598591755</v>
      </c>
      <c r="S63" s="7">
        <f>Prevalences!UR4</f>
        <v>1873.1442919491117</v>
      </c>
      <c r="T63" s="7">
        <f>Prevalences!US4</f>
        <v>1915.1376176856211</v>
      </c>
      <c r="U63" s="7">
        <f>Prevalences!UT4</f>
        <v>1931.976208705976</v>
      </c>
      <c r="V63" s="7">
        <f>Prevalences!UU4</f>
        <v>1972.2222710411047</v>
      </c>
      <c r="W63" s="7">
        <f>Prevalences!UV4</f>
        <v>1987.7337367675843</v>
      </c>
      <c r="X63" s="7">
        <f>Prevalences!UW4</f>
        <v>2020.7110852224343</v>
      </c>
      <c r="Y63" s="7">
        <f>Prevalences!UX4</f>
        <v>2043.268303710197</v>
      </c>
      <c r="Z63" s="7">
        <f>Prevalences!UY4</f>
        <v>2065.0262258890243</v>
      </c>
      <c r="AA63" s="7">
        <f>Prevalences!UZ4</f>
        <v>2075.6513913046315</v>
      </c>
      <c r="AB63" s="7">
        <f>Prevalences!VA4</f>
        <v>2087.9093107558165</v>
      </c>
    </row>
    <row r="64" spans="1:28" x14ac:dyDescent="0.25">
      <c r="A64" t="s">
        <v>1202</v>
      </c>
      <c r="B64" t="s">
        <v>1207</v>
      </c>
      <c r="C64" s="7">
        <f>Prevalences!VB4</f>
        <v>72.952931246899141</v>
      </c>
      <c r="D64" s="7">
        <f>Prevalences!VC4</f>
        <v>213.83572193703125</v>
      </c>
      <c r="E64" s="7">
        <f>Prevalences!VD4</f>
        <v>375.63443767741899</v>
      </c>
      <c r="F64" s="7">
        <f>Prevalences!VE4</f>
        <v>528.16307773867584</v>
      </c>
      <c r="G64" s="7">
        <f>Prevalences!VF4</f>
        <v>657.50222174349574</v>
      </c>
      <c r="H64" s="7">
        <f>Prevalences!VG4</f>
        <v>783.13476437430472</v>
      </c>
      <c r="I64" s="7">
        <f>Prevalences!VH4</f>
        <v>898.97544575533652</v>
      </c>
      <c r="J64" s="7">
        <f>Prevalences!VI4</f>
        <v>1015.1554519953958</v>
      </c>
      <c r="K64" s="7">
        <f>Prevalences!VJ4</f>
        <v>1119.8931584711697</v>
      </c>
      <c r="L64" s="7">
        <f>Prevalences!VK4</f>
        <v>1218.6274653922274</v>
      </c>
      <c r="M64" s="7">
        <f>Prevalences!VL4</f>
        <v>1295.6794977720167</v>
      </c>
      <c r="N64" s="7">
        <f>Prevalences!VM4</f>
        <v>1378.550889961273</v>
      </c>
      <c r="O64" s="7">
        <f>Prevalences!VN4</f>
        <v>1466.7671088074242</v>
      </c>
      <c r="P64" s="7">
        <f>Prevalences!VO4</f>
        <v>1523.8444724877145</v>
      </c>
      <c r="Q64" s="7">
        <f>Prevalences!VP4</f>
        <v>1581.5461987239655</v>
      </c>
      <c r="R64" s="7">
        <f>Prevalences!VQ4</f>
        <v>1640.8937815613976</v>
      </c>
      <c r="S64" s="7">
        <f>Prevalences!VR4</f>
        <v>1680.4435241536155</v>
      </c>
      <c r="T64" s="7">
        <f>Prevalences!VS4</f>
        <v>1716.5249331582243</v>
      </c>
      <c r="U64" s="7">
        <f>Prevalences!VT4</f>
        <v>1733.100272982789</v>
      </c>
      <c r="V64" s="7">
        <f>Prevalences!VU4</f>
        <v>1770.4837837162945</v>
      </c>
      <c r="W64" s="7">
        <f>Prevalences!VV4</f>
        <v>1787.299235218607</v>
      </c>
      <c r="X64" s="7">
        <f>Prevalences!VW4</f>
        <v>1819.3187163649959</v>
      </c>
      <c r="Y64" s="7">
        <f>Prevalences!VX4</f>
        <v>1841.0892839510229</v>
      </c>
      <c r="Z64" s="7">
        <f>Prevalences!VY4</f>
        <v>1856.5902639742631</v>
      </c>
      <c r="AA64" s="7">
        <f>Prevalences!VZ4</f>
        <v>1870.1950472592155</v>
      </c>
      <c r="AB64" s="7">
        <f>Prevalences!WA4</f>
        <v>1880.5091844762173</v>
      </c>
    </row>
    <row r="65" spans="1:28" x14ac:dyDescent="0.25">
      <c r="A65" t="s">
        <v>1202</v>
      </c>
      <c r="B65" t="s">
        <v>1208</v>
      </c>
      <c r="C65" s="7">
        <f>Prevalences!WB4</f>
        <v>72.952931246899141</v>
      </c>
      <c r="D65" s="7">
        <f>Prevalences!WC4</f>
        <v>179.84421266307785</v>
      </c>
      <c r="E65" s="7">
        <f>Prevalences!WD4</f>
        <v>305.35820463202668</v>
      </c>
      <c r="F65" s="7">
        <f>Prevalences!WE4</f>
        <v>413.09845238265751</v>
      </c>
      <c r="G65" s="7">
        <f>Prevalences!WF4</f>
        <v>505.88421623597463</v>
      </c>
      <c r="H65" s="7">
        <f>Prevalences!WG4</f>
        <v>602.58611307317642</v>
      </c>
      <c r="I65" s="7">
        <f>Prevalences!WH4</f>
        <v>689.29166969952553</v>
      </c>
      <c r="J65" s="7">
        <f>Prevalences!WI4</f>
        <v>782.00432814068824</v>
      </c>
      <c r="K65" s="7">
        <f>Prevalences!WJ4</f>
        <v>856.33687310350376</v>
      </c>
      <c r="L65" s="7">
        <f>Prevalences!WK4</f>
        <v>924.07006189462754</v>
      </c>
      <c r="M65" s="7">
        <f>Prevalences!WL4</f>
        <v>983.88457854838111</v>
      </c>
      <c r="N65" s="7">
        <f>Prevalences!WM4</f>
        <v>1055.0585502135407</v>
      </c>
      <c r="O65" s="7">
        <f>Prevalences!WN4</f>
        <v>1128.9003865887532</v>
      </c>
      <c r="P65" s="7">
        <f>Prevalences!WO4</f>
        <v>1171.6853435879013</v>
      </c>
      <c r="Q65" s="7">
        <f>Prevalences!WP4</f>
        <v>1220.1549421447412</v>
      </c>
      <c r="R65" s="7">
        <f>Prevalences!WQ4</f>
        <v>1272.1825489566434</v>
      </c>
      <c r="S65" s="7">
        <f>Prevalences!WR4</f>
        <v>1301.1464403254531</v>
      </c>
      <c r="T65" s="7">
        <f>Prevalences!WS4</f>
        <v>1330.0506063246673</v>
      </c>
      <c r="U65" s="7">
        <f>Prevalences!WT4</f>
        <v>1338.0528421120084</v>
      </c>
      <c r="V65" s="7">
        <f>Prevalences!WU4</f>
        <v>1376.2498354105098</v>
      </c>
      <c r="W65" s="7">
        <f>Prevalences!WV4</f>
        <v>1391.7183878234553</v>
      </c>
      <c r="X65" s="7">
        <f>Prevalences!WW4</f>
        <v>1419.8624860492444</v>
      </c>
      <c r="Y65" s="7">
        <f>Prevalences!WX4</f>
        <v>1435.0104549853147</v>
      </c>
      <c r="Z65" s="7">
        <f>Prevalences!WY4</f>
        <v>1451.4857028445476</v>
      </c>
      <c r="AA65" s="7">
        <f>Prevalences!WZ4</f>
        <v>1464.0359996543882</v>
      </c>
      <c r="AB65" s="7">
        <f>Prevalences!XA4</f>
        <v>1468.7535350580647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workbookViewId="0">
      <selection activeCell="A5" sqref="A1:XFD5"/>
    </sheetView>
  </sheetViews>
  <sheetFormatPr defaultRowHeight="15" x14ac:dyDescent="0.25"/>
  <cols>
    <col min="1" max="1" width="22.5703125" bestFit="1" customWidth="1"/>
    <col min="26" max="28" width="10" bestFit="1" customWidth="1"/>
    <col min="32" max="34" width="10" bestFit="1" customWidth="1"/>
    <col min="44" max="46" width="10" bestFit="1" customWidth="1"/>
  </cols>
  <sheetData>
    <row r="1" spans="1:49" x14ac:dyDescent="0.25">
      <c r="B1" s="1" t="s">
        <v>9</v>
      </c>
      <c r="C1" s="1" t="s">
        <v>1239</v>
      </c>
      <c r="E1" s="1" t="s">
        <v>9</v>
      </c>
      <c r="F1" s="1">
        <v>2035</v>
      </c>
      <c r="H1" s="1" t="s">
        <v>10</v>
      </c>
      <c r="I1" s="1" t="s">
        <v>1239</v>
      </c>
      <c r="K1" s="1" t="s">
        <v>10</v>
      </c>
      <c r="L1" s="1">
        <v>2035</v>
      </c>
      <c r="N1" s="1" t="s">
        <v>11</v>
      </c>
      <c r="O1" s="1" t="s">
        <v>1239</v>
      </c>
      <c r="Q1" s="1" t="s">
        <v>11</v>
      </c>
      <c r="R1" s="1">
        <v>2035</v>
      </c>
      <c r="T1" s="1" t="s">
        <v>1237</v>
      </c>
      <c r="U1" s="1" t="s">
        <v>1239</v>
      </c>
      <c r="W1" s="1" t="s">
        <v>1237</v>
      </c>
      <c r="X1" s="1">
        <v>2035</v>
      </c>
      <c r="Z1" s="1" t="s">
        <v>12</v>
      </c>
      <c r="AA1" s="1" t="s">
        <v>1239</v>
      </c>
      <c r="AC1" s="1" t="s">
        <v>12</v>
      </c>
      <c r="AD1" s="1">
        <v>2035</v>
      </c>
      <c r="AF1" s="1" t="s">
        <v>13</v>
      </c>
      <c r="AG1" s="1" t="s">
        <v>1239</v>
      </c>
      <c r="AI1" s="1" t="s">
        <v>13</v>
      </c>
      <c r="AJ1" s="1">
        <v>2035</v>
      </c>
      <c r="AL1" s="1" t="s">
        <v>14</v>
      </c>
      <c r="AM1" s="1" t="s">
        <v>1239</v>
      </c>
      <c r="AO1" s="1" t="s">
        <v>14</v>
      </c>
      <c r="AP1" s="1">
        <v>2035</v>
      </c>
      <c r="AR1" s="1" t="s">
        <v>1238</v>
      </c>
      <c r="AS1" s="1" t="s">
        <v>1239</v>
      </c>
      <c r="AU1" s="1" t="s">
        <v>1238</v>
      </c>
      <c r="AV1" s="1">
        <v>2035</v>
      </c>
    </row>
    <row r="2" spans="1:49" x14ac:dyDescent="0.25">
      <c r="B2" t="s">
        <v>1206</v>
      </c>
      <c r="C2" t="s">
        <v>1207</v>
      </c>
      <c r="D2" t="s">
        <v>1208</v>
      </c>
      <c r="E2" t="s">
        <v>1206</v>
      </c>
      <c r="F2" t="s">
        <v>1207</v>
      </c>
      <c r="G2" t="s">
        <v>1208</v>
      </c>
      <c r="H2" t="s">
        <v>1206</v>
      </c>
      <c r="I2" t="s">
        <v>1207</v>
      </c>
      <c r="J2" t="s">
        <v>1208</v>
      </c>
      <c r="K2" t="s">
        <v>1206</v>
      </c>
      <c r="L2" t="s">
        <v>1207</v>
      </c>
      <c r="M2" t="s">
        <v>1208</v>
      </c>
      <c r="N2" t="s">
        <v>1206</v>
      </c>
      <c r="O2" t="s">
        <v>1207</v>
      </c>
      <c r="P2" t="s">
        <v>1208</v>
      </c>
      <c r="Q2" t="s">
        <v>1206</v>
      </c>
      <c r="R2" t="s">
        <v>1207</v>
      </c>
      <c r="S2" t="s">
        <v>1208</v>
      </c>
      <c r="T2" t="s">
        <v>1206</v>
      </c>
      <c r="U2" t="s">
        <v>1207</v>
      </c>
      <c r="V2" t="s">
        <v>1208</v>
      </c>
      <c r="W2" t="s">
        <v>1206</v>
      </c>
      <c r="X2" t="s">
        <v>1207</v>
      </c>
      <c r="Y2" t="s">
        <v>1208</v>
      </c>
      <c r="Z2" t="s">
        <v>1206</v>
      </c>
      <c r="AA2" t="s">
        <v>1207</v>
      </c>
      <c r="AB2" t="s">
        <v>1208</v>
      </c>
      <c r="AC2" t="s">
        <v>1206</v>
      </c>
      <c r="AD2" t="s">
        <v>1207</v>
      </c>
      <c r="AE2" t="s">
        <v>1208</v>
      </c>
      <c r="AF2" t="s">
        <v>1206</v>
      </c>
      <c r="AG2" t="s">
        <v>1207</v>
      </c>
      <c r="AH2" t="s">
        <v>1208</v>
      </c>
      <c r="AI2" t="s">
        <v>1206</v>
      </c>
      <c r="AJ2" t="s">
        <v>1207</v>
      </c>
      <c r="AK2" t="s">
        <v>1208</v>
      </c>
      <c r="AL2" t="s">
        <v>1206</v>
      </c>
      <c r="AM2" t="s">
        <v>1207</v>
      </c>
      <c r="AN2" t="s">
        <v>1208</v>
      </c>
      <c r="AO2" t="s">
        <v>1206</v>
      </c>
      <c r="AP2" t="s">
        <v>1207</v>
      </c>
      <c r="AQ2" t="s">
        <v>1208</v>
      </c>
      <c r="AR2" t="s">
        <v>1206</v>
      </c>
      <c r="AS2" t="s">
        <v>1207</v>
      </c>
      <c r="AT2" t="s">
        <v>1208</v>
      </c>
      <c r="AU2" t="s">
        <v>1206</v>
      </c>
      <c r="AV2" t="s">
        <v>1207</v>
      </c>
      <c r="AW2" t="s">
        <v>1208</v>
      </c>
    </row>
    <row r="3" spans="1:49" x14ac:dyDescent="0.25">
      <c r="A3" s="1" t="s">
        <v>0</v>
      </c>
      <c r="B3" s="7">
        <f>AVERAGE(B5:B17)</f>
        <v>16174903.075107694</v>
      </c>
      <c r="C3" s="7">
        <f t="shared" ref="C3:D3" si="0">AVERAGE(C5:C17)</f>
        <v>15956332.522784617</v>
      </c>
      <c r="D3" s="7">
        <f t="shared" si="0"/>
        <v>15514671.311676923</v>
      </c>
      <c r="E3" s="7">
        <f t="shared" ref="E3:G3" si="1">AVERAGE(E5:E17)</f>
        <v>584674.28439230775</v>
      </c>
      <c r="F3" s="7">
        <f t="shared" si="1"/>
        <v>578478.49126153835</v>
      </c>
      <c r="G3" s="7">
        <f t="shared" si="1"/>
        <v>564824.8342076923</v>
      </c>
      <c r="H3" s="7">
        <f t="shared" ref="H3:AW3" si="2">AVERAGE(H5:H17)</f>
        <v>9663687.1462846156</v>
      </c>
      <c r="I3" s="7">
        <f t="shared" si="2"/>
        <v>9079740.1851076912</v>
      </c>
      <c r="J3" s="7">
        <f t="shared" si="2"/>
        <v>7837222.7105307709</v>
      </c>
      <c r="K3" s="7">
        <f t="shared" si="2"/>
        <v>458432.86063076917</v>
      </c>
      <c r="L3" s="7">
        <f t="shared" si="2"/>
        <v>428528.18546923075</v>
      </c>
      <c r="M3" s="7">
        <f t="shared" si="2"/>
        <v>367378.0692153846</v>
      </c>
      <c r="N3" s="7">
        <f t="shared" si="2"/>
        <v>13475867.546307692</v>
      </c>
      <c r="O3" s="7">
        <f t="shared" si="2"/>
        <v>12199965.072723074</v>
      </c>
      <c r="P3" s="7">
        <f t="shared" si="2"/>
        <v>9364398.1501076929</v>
      </c>
      <c r="Q3" s="7">
        <f t="shared" si="2"/>
        <v>771242.77122307685</v>
      </c>
      <c r="R3" s="7">
        <f t="shared" si="2"/>
        <v>685434.13953076932</v>
      </c>
      <c r="S3" s="7">
        <f t="shared" si="2"/>
        <v>502490.1286538461</v>
      </c>
      <c r="T3" s="7">
        <f t="shared" si="2"/>
        <v>9571080.9132838473</v>
      </c>
      <c r="U3" s="7">
        <f t="shared" si="2"/>
        <v>8661903.473410001</v>
      </c>
      <c r="V3" s="7">
        <f t="shared" si="2"/>
        <v>6971310.9768638462</v>
      </c>
      <c r="W3" s="7">
        <f t="shared" si="2"/>
        <v>634550.11296153837</v>
      </c>
      <c r="X3" s="7">
        <f t="shared" si="2"/>
        <v>543768.13271538459</v>
      </c>
      <c r="Y3" s="7">
        <f t="shared" si="2"/>
        <v>420771.431223077</v>
      </c>
      <c r="Z3" s="7">
        <f t="shared" si="2"/>
        <v>482300000</v>
      </c>
      <c r="AA3" s="7">
        <f t="shared" si="2"/>
        <v>477907692.30769229</v>
      </c>
      <c r="AB3" s="7">
        <f t="shared" si="2"/>
        <v>469338461.53846157</v>
      </c>
      <c r="AC3" s="7">
        <f t="shared" si="2"/>
        <v>19769230.769230768</v>
      </c>
      <c r="AD3" s="7">
        <f t="shared" si="2"/>
        <v>19500000</v>
      </c>
      <c r="AE3" s="7">
        <f t="shared" si="2"/>
        <v>18961538.46153846</v>
      </c>
      <c r="AF3" s="7">
        <f t="shared" si="2"/>
        <v>502091538.46153843</v>
      </c>
      <c r="AG3" s="7">
        <f t="shared" si="2"/>
        <v>495813846.15384614</v>
      </c>
      <c r="AH3" s="7">
        <f t="shared" si="2"/>
        <v>483479230.76923078</v>
      </c>
      <c r="AI3" s="7">
        <f t="shared" si="2"/>
        <v>21736153.846153848</v>
      </c>
      <c r="AJ3" s="7">
        <f t="shared" si="2"/>
        <v>21363846.153846152</v>
      </c>
      <c r="AK3" s="7">
        <f t="shared" si="2"/>
        <v>20593076.923076924</v>
      </c>
      <c r="AL3" s="7">
        <f t="shared" si="2"/>
        <v>48926781.608092308</v>
      </c>
      <c r="AM3" s="7">
        <f t="shared" si="2"/>
        <v>49114052.512823075</v>
      </c>
      <c r="AN3" s="7">
        <f t="shared" si="2"/>
        <v>49499260.338953845</v>
      </c>
      <c r="AO3" s="7">
        <f t="shared" si="2"/>
        <v>1726661.5990461537</v>
      </c>
      <c r="AP3" s="7">
        <f t="shared" si="2"/>
        <v>1750040.4446846156</v>
      </c>
      <c r="AQ3" s="7">
        <f t="shared" si="2"/>
        <v>1793875.7235692306</v>
      </c>
      <c r="AR3" s="7">
        <f t="shared" si="2"/>
        <v>117955384.61538461</v>
      </c>
      <c r="AS3" s="7">
        <f t="shared" si="2"/>
        <v>113965384.61538461</v>
      </c>
      <c r="AT3" s="7">
        <f t="shared" si="2"/>
        <v>105721538.46153846</v>
      </c>
      <c r="AU3" s="7">
        <f t="shared" si="2"/>
        <v>4240769.230769231</v>
      </c>
      <c r="AV3" s="7">
        <f t="shared" si="2"/>
        <v>4058461.5384615385</v>
      </c>
      <c r="AW3" s="7">
        <f t="shared" si="2"/>
        <v>3686923.076923077</v>
      </c>
    </row>
    <row r="4" spans="1:49" x14ac:dyDescent="0.25">
      <c r="A4" s="2" t="s">
        <v>2</v>
      </c>
      <c r="B4" s="7">
        <f>_xlfn.STDEV.P(B5:B17)</f>
        <v>5588455.1273241518</v>
      </c>
      <c r="C4" s="7">
        <f t="shared" ref="C4:D4" si="3">_xlfn.STDEV.P(C5:C17)</f>
        <v>5528383.8956845719</v>
      </c>
      <c r="D4" s="7">
        <f t="shared" si="3"/>
        <v>5406119.413526698</v>
      </c>
      <c r="E4" s="7">
        <f t="shared" ref="E4" si="4">_xlfn.STDEV.P(E5:E17)</f>
        <v>203819.68800584995</v>
      </c>
      <c r="F4" s="7">
        <f t="shared" ref="F4" si="5">_xlfn.STDEV.P(F5:F17)</f>
        <v>200526.59709412511</v>
      </c>
      <c r="G4" s="7">
        <f t="shared" ref="G4" si="6">_xlfn.STDEV.P(G5:G17)</f>
        <v>193760.57087772089</v>
      </c>
      <c r="H4" s="7">
        <f t="shared" ref="H4" si="7">_xlfn.STDEV.P(H5:H17)</f>
        <v>5169679.1684795097</v>
      </c>
      <c r="I4" s="7">
        <f t="shared" ref="I4" si="8">_xlfn.STDEV.P(I5:I17)</f>
        <v>4760785.6999286683</v>
      </c>
      <c r="J4" s="7">
        <f t="shared" ref="J4" si="9">_xlfn.STDEV.P(J5:J17)</f>
        <v>3900264.0642550401</v>
      </c>
      <c r="K4" s="7">
        <f t="shared" ref="K4" si="10">_xlfn.STDEV.P(K5:K17)</f>
        <v>238896.46333605889</v>
      </c>
      <c r="L4" s="7">
        <f t="shared" ref="L4" si="11">_xlfn.STDEV.P(L5:L17)</f>
        <v>222136.89139587412</v>
      </c>
      <c r="M4" s="7">
        <f t="shared" ref="M4" si="12">_xlfn.STDEV.P(M5:M17)</f>
        <v>186064.64308725996</v>
      </c>
      <c r="N4" s="7">
        <f t="shared" ref="N4" si="13">_xlfn.STDEV.P(N5:N17)</f>
        <v>11669533.777164299</v>
      </c>
      <c r="O4" s="7">
        <f t="shared" ref="O4" si="14">_xlfn.STDEV.P(O5:O17)</f>
        <v>10267604.240070026</v>
      </c>
      <c r="P4" s="7">
        <f t="shared" ref="P4" si="15">_xlfn.STDEV.P(P5:P17)</f>
        <v>7214675.4601959866</v>
      </c>
      <c r="Q4" s="7">
        <f t="shared" ref="Q4" si="16">_xlfn.STDEV.P(Q5:Q17)</f>
        <v>761313.2081438743</v>
      </c>
      <c r="R4" s="7">
        <f t="shared" ref="R4" si="17">_xlfn.STDEV.P(R5:R17)</f>
        <v>665874.3968418712</v>
      </c>
      <c r="S4" s="7">
        <f t="shared" ref="S4" si="18">_xlfn.STDEV.P(S5:S17)</f>
        <v>453290.75163985428</v>
      </c>
      <c r="T4" s="7">
        <f t="shared" ref="T4" si="19">_xlfn.STDEV.P(T5:T17)</f>
        <v>7199231.568272301</v>
      </c>
      <c r="U4" s="7">
        <f t="shared" ref="U4" si="20">_xlfn.STDEV.P(U5:U17)</f>
        <v>6237104.0860935031</v>
      </c>
      <c r="V4" s="7">
        <f t="shared" ref="V4" si="21">_xlfn.STDEV.P(V5:V17)</f>
        <v>4557526.9506813856</v>
      </c>
      <c r="W4" s="7">
        <f t="shared" ref="W4" si="22">_xlfn.STDEV.P(W5:W17)</f>
        <v>605766.5498241575</v>
      </c>
      <c r="X4" s="7">
        <f t="shared" ref="X4" si="23">_xlfn.STDEV.P(X5:X17)</f>
        <v>467580.20245571283</v>
      </c>
      <c r="Y4" s="7">
        <f t="shared" ref="Y4" si="24">_xlfn.STDEV.P(Y5:Y17)</f>
        <v>349614.00663011655</v>
      </c>
      <c r="Z4" s="7">
        <f t="shared" ref="Z4" si="25">_xlfn.STDEV.P(Z5:Z17)</f>
        <v>160975301.4978002</v>
      </c>
      <c r="AA4" s="7">
        <f t="shared" ref="AA4" si="26">_xlfn.STDEV.P(AA5:AA17)</f>
        <v>159017408.14978272</v>
      </c>
      <c r="AB4" s="7">
        <f t="shared" ref="AB4" si="27">_xlfn.STDEV.P(AB5:AB17)</f>
        <v>153997135.53011084</v>
      </c>
      <c r="AC4" s="7">
        <f t="shared" ref="AC4" si="28">_xlfn.STDEV.P(AC5:AC17)</f>
        <v>7293873.5741700605</v>
      </c>
      <c r="AD4" s="7">
        <f t="shared" ref="AD4" si="29">_xlfn.STDEV.P(AD5:AD17)</f>
        <v>7123741.4542985978</v>
      </c>
      <c r="AE4" s="7">
        <f t="shared" ref="AE4" si="30">_xlfn.STDEV.P(AE5:AE17)</f>
        <v>6849990.282029992</v>
      </c>
      <c r="AF4" s="7">
        <f t="shared" ref="AF4" si="31">_xlfn.STDEV.P(AF5:AF17)</f>
        <v>278274396.34140182</v>
      </c>
      <c r="AG4" s="7">
        <f t="shared" ref="AG4" si="32">_xlfn.STDEV.P(AG5:AG17)</f>
        <v>275035718.8701821</v>
      </c>
      <c r="AH4" s="7">
        <f t="shared" ref="AH4" si="33">_xlfn.STDEV.P(AH5:AH17)</f>
        <v>269302476.33645463</v>
      </c>
      <c r="AI4" s="7">
        <f t="shared" ref="AI4" si="34">_xlfn.STDEV.P(AI5:AI17)</f>
        <v>12224818.726648191</v>
      </c>
      <c r="AJ4" s="7">
        <f t="shared" ref="AJ4" si="35">_xlfn.STDEV.P(AJ5:AJ17)</f>
        <v>12005902.098847074</v>
      </c>
      <c r="AK4" s="7">
        <f t="shared" ref="AK4" si="36">_xlfn.STDEV.P(AK5:AK17)</f>
        <v>11603337.30813642</v>
      </c>
      <c r="AL4" s="7">
        <f t="shared" ref="AL4" si="37">_xlfn.STDEV.P(AL5:AL17)</f>
        <v>19935288.973740052</v>
      </c>
      <c r="AM4" s="7">
        <f t="shared" ref="AM4" si="38">_xlfn.STDEV.P(AM5:AM17)</f>
        <v>19827783.539899252</v>
      </c>
      <c r="AN4" s="7">
        <f t="shared" ref="AN4" si="39">_xlfn.STDEV.P(AN5:AN17)</f>
        <v>19571575.410411347</v>
      </c>
      <c r="AO4" s="7">
        <f t="shared" ref="AO4" si="40">_xlfn.STDEV.P(AO5:AO17)</f>
        <v>752877.46418907982</v>
      </c>
      <c r="AP4" s="7">
        <f t="shared" ref="AP4" si="41">_xlfn.STDEV.P(AP5:AP17)</f>
        <v>745775.57433219766</v>
      </c>
      <c r="AQ4" s="7">
        <f t="shared" ref="AQ4" si="42">_xlfn.STDEV.P(AQ5:AQ17)</f>
        <v>735928.61972888873</v>
      </c>
      <c r="AR4" s="7">
        <f t="shared" ref="AR4" si="43">_xlfn.STDEV.P(AR5:AR17)</f>
        <v>37238081.338532306</v>
      </c>
      <c r="AS4" s="7">
        <f t="shared" ref="AS4" si="44">_xlfn.STDEV.P(AS5:AS17)</f>
        <v>35558731.615214266</v>
      </c>
      <c r="AT4" s="7">
        <f t="shared" ref="AT4" si="45">_xlfn.STDEV.P(AT5:AT17)</f>
        <v>32261527.658558041</v>
      </c>
      <c r="AU4" s="7">
        <f t="shared" ref="AU4" si="46">_xlfn.STDEV.P(AU5:AU17)</f>
        <v>1384526.9202508877</v>
      </c>
      <c r="AV4" s="7">
        <f t="shared" ref="AV4" si="47">_xlfn.STDEV.P(AV5:AV17)</f>
        <v>1311733.123383811</v>
      </c>
      <c r="AW4" s="7">
        <f t="shared" ref="AW4" si="48">_xlfn.STDEV.P(AW5:AW17)</f>
        <v>1173668.7031918636</v>
      </c>
    </row>
    <row r="5" spans="1:49" s="9" customFormat="1" x14ac:dyDescent="0.25">
      <c r="A5" s="9">
        <v>1</v>
      </c>
      <c r="B5" s="10">
        <f>SUM(Reg[[#This Row],[STECo2]:[STECo27]])</f>
        <v>15414340.150999999</v>
      </c>
      <c r="C5" s="10">
        <f>SUM(Sug0.2[[#This Row],[STECo2]:[STECo27]])</f>
        <v>15293985.020399997</v>
      </c>
      <c r="D5" s="10">
        <f>SUM(Sug0.5[[#This Row],[STECo2]:[STECo27]])</f>
        <v>14970020.034800002</v>
      </c>
      <c r="E5" s="9">
        <f>Reg[[#This Row],[STECo27]]</f>
        <v>535386.91440000001</v>
      </c>
      <c r="F5" s="9">
        <f>Sug0.2[[#This Row],[STECo27]]</f>
        <v>530790.78540000005</v>
      </c>
      <c r="G5" s="9">
        <f>Sug0.5[[#This Row],[STECo27]]</f>
        <v>517126.61820000003</v>
      </c>
      <c r="H5" s="9">
        <f>SUM(Reg[[#This Row],[NASCo2]:[NASCo27]])</f>
        <v>7843895.1484000012</v>
      </c>
      <c r="I5" s="9">
        <f>SUM(Sug0.2[[#This Row],[NASCo2]:[NASCo27]])</f>
        <v>7441327.4039000003</v>
      </c>
      <c r="J5" s="9">
        <f>SUM(Sug0.5[[#This Row],[NASCo2]:[NASCo27]])</f>
        <v>6676513.9341000002</v>
      </c>
      <c r="K5" s="9">
        <f>Reg[[#This Row],[NASCo27]]</f>
        <v>353134.19439999998</v>
      </c>
      <c r="L5" s="9">
        <f>Sug0.2[[#This Row],[NASCo27]]</f>
        <v>334611.30650000001</v>
      </c>
      <c r="M5" s="9">
        <f>Sug0.5[[#This Row],[NASCo27]]</f>
        <v>296232.94870000001</v>
      </c>
      <c r="N5" s="9">
        <f>SUM(Reg[[#This Row],[CIRCo2]:[CIRCo27]])</f>
        <v>5480304.6813000003</v>
      </c>
      <c r="O5" s="9">
        <f>SUM(Sug0.2[[#This Row],[CIRCo2]:[CIRCo27]])</f>
        <v>5166741.1351000015</v>
      </c>
      <c r="P5" s="9">
        <f>SUM(Sug0.5[[#This Row],[CIRCo2]:[CIRCo27]])</f>
        <v>4280473.5988999996</v>
      </c>
      <c r="Q5" s="9">
        <f>Reg[[#This Row],[CIRCo27]]</f>
        <v>329575.85690000001</v>
      </c>
      <c r="R5" s="9">
        <f>Sug0.2[[#This Row],[CIRCo27]]</f>
        <v>301301.25260000001</v>
      </c>
      <c r="S5" s="9">
        <f>Sug0.5[[#This Row],[CIRCo27]]</f>
        <v>244752.04389999999</v>
      </c>
      <c r="T5" s="9">
        <f>SUM(Reg[[#This Row],[HCCCo2]:[HCCCo27]])</f>
        <v>3243485.6244000006</v>
      </c>
      <c r="U5" s="9">
        <f>SUM(Sug0.2[[#This Row],[HCCCo2]:[HCCCo27]])</f>
        <v>3015423.3879000009</v>
      </c>
      <c r="V5" s="9">
        <f>SUM(Sug0.5[[#This Row],[HCCCo2]:[HCCCo27]])</f>
        <v>2509682.6988599999</v>
      </c>
      <c r="W5" s="9">
        <f>Reg[[#This Row],[HCCCo27]]</f>
        <v>154187.09940000001</v>
      </c>
      <c r="X5" s="9">
        <f>Sug0.2[[#This Row],[HCCCo27]]</f>
        <v>154187.09940000001</v>
      </c>
      <c r="Y5" s="9">
        <f>Sug0.5[[#This Row],[HCCCo27]]</f>
        <v>128489.24950000001</v>
      </c>
      <c r="Z5" s="9">
        <f>SUM(Reg[[#This Row],[CHDCo2]:[CHDCo27]])</f>
        <v>401800000</v>
      </c>
      <c r="AA5" s="9">
        <f>SUM(Sug0.2[[#This Row],[CHDCo2]:[CHDCo27]])</f>
        <v>398400000</v>
      </c>
      <c r="AB5" s="9">
        <f>SUM(Sug0.5[[#This Row],[CHDCo2]:[CHDCo27]])</f>
        <v>392900000</v>
      </c>
      <c r="AC5" s="9">
        <f>Reg[[#This Row],[CHDCo27]]</f>
        <v>15400000</v>
      </c>
      <c r="AD5" s="9">
        <f>Sug0.2[[#This Row],[CHDCo27]]</f>
        <v>15300000</v>
      </c>
      <c r="AE5" s="9">
        <f>Sug0.5[[#This Row],[CHDCo27]]</f>
        <v>14900000</v>
      </c>
      <c r="AF5" s="9">
        <f>SUM(Reg[[#This Row],[T2DCo2]:[T2DCo27]])</f>
        <v>280100000</v>
      </c>
      <c r="AG5" s="9">
        <f>SUM(Sug0.2[[#This Row],[T2DCo2]:[T2DCo27]])</f>
        <v>276500000</v>
      </c>
      <c r="AH5" s="9">
        <f>SUM(Sug0.5[[#This Row],[T2DCo2]:[T2DCo27]])</f>
        <v>267600000</v>
      </c>
      <c r="AI5" s="9">
        <f>Reg[[#This Row],[T2DCo27]]</f>
        <v>11700000</v>
      </c>
      <c r="AJ5" s="9">
        <f>Sug0.2[[#This Row],[T2DCo27]]</f>
        <v>11500000</v>
      </c>
      <c r="AK5" s="9">
        <f>Sug0.5[[#This Row],[T2DCo27]]</f>
        <v>11000000</v>
      </c>
      <c r="AL5" s="9">
        <f>SUM(Reg[[#This Row],[OveCo2]:[OveCo27]])</f>
        <v>27162789.745300002</v>
      </c>
      <c r="AM5" s="9">
        <f>SUM(Sug0.2[[#This Row],[OveCo2]:[OveCo27]])</f>
        <v>27592468.117599998</v>
      </c>
      <c r="AN5" s="9">
        <f>SUM(Sug0.5[[#This Row],[OveCo2]:[OveCo27]])</f>
        <v>28480384.406399999</v>
      </c>
      <c r="AO5" s="9">
        <f>Reg[[#This Row],[OveCo27]]</f>
        <v>892766.76249999995</v>
      </c>
      <c r="AP5" s="9">
        <f>Sug0.2[[#This Row],[OveCo27]]</f>
        <v>922836.72309999994</v>
      </c>
      <c r="AQ5" s="9">
        <f>Sug0.5[[#This Row],[OveCo27]]</f>
        <v>980384.40639999998</v>
      </c>
      <c r="AR5" s="9">
        <f>SUM(Reg[[#This Row],[ObeCo2]:[ObeCo27]])</f>
        <v>136060000</v>
      </c>
      <c r="AS5" s="9">
        <f>SUM(Sug0.2[[#This Row],[ObeCo2]:[ObeCo27]])</f>
        <v>130510000</v>
      </c>
      <c r="AT5" s="9">
        <f>SUM(Sug0.5[[#This Row],[ObeCo2]:[ObeCo27]])</f>
        <v>119040000</v>
      </c>
      <c r="AU5" s="9">
        <f>Reg[[#This Row],[ObeCo27]]</f>
        <v>5010000</v>
      </c>
      <c r="AV5" s="9">
        <f>Sug0.2[[#This Row],[ObeCo27]]</f>
        <v>4770000</v>
      </c>
      <c r="AW5" s="9">
        <f>Sug0.5[[#This Row],[ObeCo27]]</f>
        <v>4260000</v>
      </c>
    </row>
    <row r="6" spans="1:49" x14ac:dyDescent="0.25">
      <c r="A6">
        <v>2</v>
      </c>
      <c r="B6" s="10">
        <f>SUM(Reg[[#This Row],[STECo2]:[STECo27]])</f>
        <v>9202179.8621999994</v>
      </c>
      <c r="C6" s="10">
        <f>SUM(Sug0.2[[#This Row],[STECo2]:[STECo27]])</f>
        <v>9060506.3354999982</v>
      </c>
      <c r="D6" s="10">
        <f>SUM(Sug0.5[[#This Row],[STECo2]:[STECo27]])</f>
        <v>8750229.6324000023</v>
      </c>
      <c r="E6">
        <f>Reg[[#This Row],[STECo27]]</f>
        <v>339444.84519999998</v>
      </c>
      <c r="F6">
        <f>Sug0.2[[#This Row],[STECo27]]</f>
        <v>334241.6495</v>
      </c>
      <c r="G6">
        <f>Sug0.5[[#This Row],[STECo27]]</f>
        <v>322270.66070000001</v>
      </c>
      <c r="H6">
        <f>SUM(Reg[[#This Row],[NASCo2]:[NASCo27]])</f>
        <v>8700789.5976999998</v>
      </c>
      <c r="I6">
        <f>SUM(Sug0.2[[#This Row],[NASCo2]:[NASCo27]])</f>
        <v>8189572.7992000002</v>
      </c>
      <c r="J6">
        <f>SUM(Sug0.5[[#This Row],[NASCo2]:[NASCo27]])</f>
        <v>7236980.1975000007</v>
      </c>
      <c r="K6">
        <f>Reg[[#This Row],[NASCo27]]</f>
        <v>429514.73320000002</v>
      </c>
      <c r="L6">
        <f>Sug0.2[[#This Row],[NASCo27]]</f>
        <v>400987.15350000001</v>
      </c>
      <c r="M6">
        <f>Sug0.5[[#This Row],[NASCo27]]</f>
        <v>351354.98670000001</v>
      </c>
      <c r="N6">
        <f>SUM(Reg[[#This Row],[CIRCo2]:[CIRCo27]])</f>
        <v>12682587.146400001</v>
      </c>
      <c r="O6">
        <f>SUM(Sug0.2[[#This Row],[CIRCo2]:[CIRCo27]])</f>
        <v>11790228.232100001</v>
      </c>
      <c r="P6">
        <f>SUM(Sug0.5[[#This Row],[CIRCo2]:[CIRCo27]])</f>
        <v>9962559.9659000002</v>
      </c>
      <c r="Q6">
        <f>Reg[[#This Row],[CIRCo27]]</f>
        <v>606947.47270000004</v>
      </c>
      <c r="R6">
        <f>Sug0.2[[#This Row],[CIRCo27]]</f>
        <v>550243.03749999998</v>
      </c>
      <c r="S6">
        <f>Sug0.5[[#This Row],[CIRCo27]]</f>
        <v>430533.67440000002</v>
      </c>
      <c r="T6">
        <f>SUM(Reg[[#This Row],[HCCCo2]:[HCCCo27]])</f>
        <v>5333691.8988699997</v>
      </c>
      <c r="U6">
        <f>SUM(Sug0.2[[#This Row],[HCCCo2]:[HCCCo27]])</f>
        <v>5040874.6140699992</v>
      </c>
      <c r="V6">
        <f>SUM(Sug0.5[[#This Row],[HCCCo2]:[HCCCo27]])</f>
        <v>4176672.8903000001</v>
      </c>
      <c r="W6">
        <f>Reg[[#This Row],[HCCCo27]]</f>
        <v>220169.28469999999</v>
      </c>
      <c r="X6">
        <f>Sug0.2[[#This Row],[HCCCo27]]</f>
        <v>220169.28469999999</v>
      </c>
      <c r="Y6">
        <f>Sug0.5[[#This Row],[HCCCo27]]</f>
        <v>171242.777</v>
      </c>
      <c r="Z6">
        <f>SUM(Reg[[#This Row],[CHDCo2]:[CHDCo27]])</f>
        <v>394200000</v>
      </c>
      <c r="AA6">
        <f>SUM(Sug0.2[[#This Row],[CHDCo2]:[CHDCo27]])</f>
        <v>391900000</v>
      </c>
      <c r="AB6">
        <f>SUM(Sug0.5[[#This Row],[CHDCo2]:[CHDCo27]])</f>
        <v>387300000</v>
      </c>
      <c r="AC6">
        <f>Reg[[#This Row],[CHDCo27]]</f>
        <v>16100000</v>
      </c>
      <c r="AD6">
        <f>Sug0.2[[#This Row],[CHDCo27]]</f>
        <v>16000000</v>
      </c>
      <c r="AE6">
        <f>Sug0.5[[#This Row],[CHDCo27]]</f>
        <v>15700000</v>
      </c>
      <c r="AF6">
        <f>SUM(Reg[[#This Row],[T2DCo2]:[T2DCo27]])</f>
        <v>953400000</v>
      </c>
      <c r="AG6">
        <f>SUM(Sug0.2[[#This Row],[T2DCo2]:[T2DCo27]])</f>
        <v>944500000</v>
      </c>
      <c r="AH6">
        <f>SUM(Sug0.5[[#This Row],[T2DCo2]:[T2DCo27]])</f>
        <v>929900000</v>
      </c>
      <c r="AI6">
        <f>Reg[[#This Row],[T2DCo27]]</f>
        <v>40600000</v>
      </c>
      <c r="AJ6">
        <f>Sug0.2[[#This Row],[T2DCo27]]</f>
        <v>40000000</v>
      </c>
      <c r="AK6">
        <f>Sug0.5[[#This Row],[T2DCo27]]</f>
        <v>38900000</v>
      </c>
      <c r="AL6">
        <f>SUM(Reg[[#This Row],[OveCo2]:[OveCo27]])</f>
        <v>47190000</v>
      </c>
      <c r="AM6">
        <f>SUM(Sug0.2[[#This Row],[OveCo2]:[OveCo27]])</f>
        <v>47130000</v>
      </c>
      <c r="AN6">
        <f>SUM(Sug0.5[[#This Row],[OveCo2]:[OveCo27]])</f>
        <v>47010000</v>
      </c>
      <c r="AO6">
        <f>Reg[[#This Row],[OveCo27]]</f>
        <v>1760000</v>
      </c>
      <c r="AP6">
        <f>Sug0.2[[#This Row],[OveCo27]]</f>
        <v>1760000</v>
      </c>
      <c r="AQ6">
        <f>Sug0.5[[#This Row],[OveCo27]]</f>
        <v>1770000</v>
      </c>
      <c r="AR6">
        <f>SUM(Reg[[#This Row],[ObeCo2]:[ObeCo27]])</f>
        <v>115170000</v>
      </c>
      <c r="AS6">
        <f>SUM(Sug0.2[[#This Row],[ObeCo2]:[ObeCo27]])</f>
        <v>113390000</v>
      </c>
      <c r="AT6">
        <f>SUM(Sug0.5[[#This Row],[ObeCo2]:[ObeCo27]])</f>
        <v>109820000</v>
      </c>
      <c r="AU6">
        <f>Reg[[#This Row],[ObeCo27]]</f>
        <v>3950000</v>
      </c>
      <c r="AV6">
        <f>Sug0.2[[#This Row],[ObeCo27]]</f>
        <v>3860000</v>
      </c>
      <c r="AW6">
        <f>Sug0.5[[#This Row],[ObeCo27]]</f>
        <v>3680000</v>
      </c>
    </row>
    <row r="7" spans="1:49" x14ac:dyDescent="0.25">
      <c r="A7">
        <v>3</v>
      </c>
      <c r="B7" s="10">
        <f>SUM(Reg[[#This Row],[STECo2]:[STECo27]])</f>
        <v>15202844.044099998</v>
      </c>
      <c r="C7" s="10">
        <f>SUM(Sug0.2[[#This Row],[STECo2]:[STECo27]])</f>
        <v>14715533.405499998</v>
      </c>
      <c r="D7" s="10">
        <f>SUM(Sug0.5[[#This Row],[STECo2]:[STECo27]])</f>
        <v>13807861.1128</v>
      </c>
      <c r="E7">
        <f>Reg[[#This Row],[STECo27]]</f>
        <v>573803.90130000003</v>
      </c>
      <c r="F7">
        <f>Sug0.2[[#This Row],[STECo27]]</f>
        <v>560283.27579999994</v>
      </c>
      <c r="G7">
        <f>Sug0.5[[#This Row],[STECo27]]</f>
        <v>527304.39549999998</v>
      </c>
      <c r="H7">
        <f>SUM(Reg[[#This Row],[NASCo2]:[NASCo27]])</f>
        <v>7090201.0845999997</v>
      </c>
      <c r="I7">
        <f>SUM(Sug0.2[[#This Row],[NASCo2]:[NASCo27]])</f>
        <v>6494987.5929000005</v>
      </c>
      <c r="J7">
        <f>SUM(Sug0.5[[#This Row],[NASCo2]:[NASCo27]])</f>
        <v>5293141.2403000006</v>
      </c>
      <c r="K7">
        <f>Reg[[#This Row],[NASCo27]]</f>
        <v>355951.89569999999</v>
      </c>
      <c r="L7">
        <f>Sug0.2[[#This Row],[NASCo27]]</f>
        <v>321542.11489999999</v>
      </c>
      <c r="M7">
        <f>Sug0.5[[#This Row],[NASCo27]]</f>
        <v>257497.11600000001</v>
      </c>
      <c r="N7">
        <f>SUM(Reg[[#This Row],[CIRCo2]:[CIRCo27]])</f>
        <v>10414144.147</v>
      </c>
      <c r="O7">
        <f>SUM(Sug0.2[[#This Row],[CIRCo2]:[CIRCo27]])</f>
        <v>9484335.3340999968</v>
      </c>
      <c r="P7">
        <f>SUM(Sug0.5[[#This Row],[CIRCo2]:[CIRCo27]])</f>
        <v>7205536.1252000006</v>
      </c>
      <c r="Q7">
        <f>Reg[[#This Row],[CIRCo27]]</f>
        <v>621016.29689999996</v>
      </c>
      <c r="R7">
        <f>Sug0.2[[#This Row],[CIRCo27]]</f>
        <v>550374.37520000001</v>
      </c>
      <c r="S7">
        <f>Sug0.5[[#This Row],[CIRCo27]]</f>
        <v>398546.96130000002</v>
      </c>
      <c r="T7">
        <f>SUM(Reg[[#This Row],[HCCCo2]:[HCCCo27]])</f>
        <v>4376860.1515000006</v>
      </c>
      <c r="U7">
        <f>SUM(Sug0.2[[#This Row],[HCCCo2]:[HCCCo27]])</f>
        <v>3987351.8507999997</v>
      </c>
      <c r="V7">
        <f>SUM(Sug0.5[[#This Row],[HCCCo2]:[HCCCo27]])</f>
        <v>2775421.73857</v>
      </c>
      <c r="W7">
        <f>Reg[[#This Row],[HCCCo27]]</f>
        <v>259309.04629999999</v>
      </c>
      <c r="X7">
        <f>Sug0.2[[#This Row],[HCCCo27]]</f>
        <v>249705.00750000001</v>
      </c>
      <c r="Y7">
        <f>Sug0.5[[#This Row],[HCCCo27]]</f>
        <v>211288.85250000001</v>
      </c>
      <c r="Z7">
        <f>SUM(Reg[[#This Row],[CHDCo2]:[CHDCo27]])</f>
        <v>389100000</v>
      </c>
      <c r="AA7">
        <f>SUM(Sug0.2[[#This Row],[CHDCo2]:[CHDCo27]])</f>
        <v>382600000</v>
      </c>
      <c r="AB7">
        <f>SUM(Sug0.5[[#This Row],[CHDCo2]:[CHDCo27]])</f>
        <v>374800000</v>
      </c>
      <c r="AC7">
        <f>Reg[[#This Row],[CHDCo27]]</f>
        <v>17200000</v>
      </c>
      <c r="AD7">
        <f>Sug0.2[[#This Row],[CHDCo27]]</f>
        <v>16800000</v>
      </c>
      <c r="AE7">
        <f>Sug0.5[[#This Row],[CHDCo27]]</f>
        <v>16300000</v>
      </c>
      <c r="AF7">
        <f>SUM(Reg[[#This Row],[T2DCo2]:[T2DCo27]])</f>
        <v>573300000</v>
      </c>
      <c r="AG7">
        <f>SUM(Sug0.2[[#This Row],[T2DCo2]:[T2DCo27]])</f>
        <v>561900000</v>
      </c>
      <c r="AH7">
        <f>SUM(Sug0.5[[#This Row],[T2DCo2]:[T2DCo27]])</f>
        <v>540700000</v>
      </c>
      <c r="AI7">
        <f>Reg[[#This Row],[T2DCo27]]</f>
        <v>24200000</v>
      </c>
      <c r="AJ7">
        <f>Sug0.2[[#This Row],[T2DCo27]]</f>
        <v>23500000</v>
      </c>
      <c r="AK7">
        <f>Sug0.5[[#This Row],[T2DCo27]]</f>
        <v>22100000</v>
      </c>
      <c r="AL7">
        <f>SUM(Reg[[#This Row],[OveCo2]:[OveCo27]])</f>
        <v>37660000</v>
      </c>
      <c r="AM7">
        <f>SUM(Sug0.2[[#This Row],[OveCo2]:[OveCo27]])</f>
        <v>38310000</v>
      </c>
      <c r="AN7">
        <f>SUM(Sug0.5[[#This Row],[OveCo2]:[OveCo27]])</f>
        <v>39760000</v>
      </c>
      <c r="AO7">
        <f>Reg[[#This Row],[OveCo27]]</f>
        <v>1260000</v>
      </c>
      <c r="AP7">
        <f>Sug0.2[[#This Row],[OveCo27]]</f>
        <v>1320000</v>
      </c>
      <c r="AQ7">
        <f>Sug0.5[[#This Row],[OveCo27]]</f>
        <v>1430000</v>
      </c>
      <c r="AR7">
        <f>SUM(Reg[[#This Row],[ObeCo2]:[ObeCo27]])</f>
        <v>68820000</v>
      </c>
      <c r="AS7">
        <f>SUM(Sug0.2[[#This Row],[ObeCo2]:[ObeCo27]])</f>
        <v>65030000</v>
      </c>
      <c r="AT7">
        <f>SUM(Sug0.5[[#This Row],[ObeCo2]:[ObeCo27]])</f>
        <v>57270000</v>
      </c>
      <c r="AU7">
        <f>Reg[[#This Row],[ObeCo27]]</f>
        <v>2650000</v>
      </c>
      <c r="AV7">
        <f>Sug0.2[[#This Row],[ObeCo27]]</f>
        <v>2470000</v>
      </c>
      <c r="AW7">
        <f>Sug0.5[[#This Row],[ObeCo27]]</f>
        <v>2110000</v>
      </c>
    </row>
    <row r="8" spans="1:49" x14ac:dyDescent="0.25">
      <c r="A8">
        <v>4</v>
      </c>
      <c r="B8" s="10">
        <f>SUM(Reg[[#This Row],[STECo2]:[STECo27]])</f>
        <v>21482475.819600001</v>
      </c>
      <c r="C8" s="10">
        <f>SUM(Sug0.2[[#This Row],[STECo2]:[STECo27]])</f>
        <v>21435733.279799998</v>
      </c>
      <c r="D8" s="10">
        <f>SUM(Sug0.5[[#This Row],[STECo2]:[STECo27]])</f>
        <v>21349445.277800001</v>
      </c>
      <c r="E8">
        <f>Reg[[#This Row],[STECo27]]</f>
        <v>690796.20510000002</v>
      </c>
      <c r="F8">
        <f>Sug0.2[[#This Row],[STECo27]]</f>
        <v>694157.0429</v>
      </c>
      <c r="G8">
        <f>Sug0.5[[#This Row],[STECo27]]</f>
        <v>697998.00040000002</v>
      </c>
      <c r="H8">
        <f>SUM(Reg[[#This Row],[NASCo2]:[NASCo27]])</f>
        <v>15037387.285800001</v>
      </c>
      <c r="I8">
        <f>SUM(Sug0.2[[#This Row],[NASCo2]:[NASCo27]])</f>
        <v>14147853.324899996</v>
      </c>
      <c r="J8">
        <f>SUM(Sug0.5[[#This Row],[NASCo2]:[NASCo27]])</f>
        <v>12217521.025000002</v>
      </c>
      <c r="K8">
        <f>Reg[[#This Row],[NASCo27]]</f>
        <v>642809.74170000001</v>
      </c>
      <c r="L8">
        <f>Sug0.2[[#This Row],[NASCo27]]</f>
        <v>606875.38859999995</v>
      </c>
      <c r="M8">
        <f>Sug0.5[[#This Row],[NASCo27]]</f>
        <v>526703.12690000003</v>
      </c>
      <c r="N8">
        <f>SUM(Reg[[#This Row],[CIRCo2]:[CIRCo27]])</f>
        <v>19547258.574000001</v>
      </c>
      <c r="O8">
        <f>SUM(Sug0.2[[#This Row],[CIRCo2]:[CIRCo27]])</f>
        <v>17338873.379300002</v>
      </c>
      <c r="P8">
        <f>SUM(Sug0.5[[#This Row],[CIRCo2]:[CIRCo27]])</f>
        <v>12824379.357299998</v>
      </c>
      <c r="Q8">
        <f>Reg[[#This Row],[CIRCo27]]</f>
        <v>1050000</v>
      </c>
      <c r="R8">
        <f>Sug0.2[[#This Row],[CIRCo27]]</f>
        <v>927150.57380000001</v>
      </c>
      <c r="S8">
        <f>Sug0.5[[#This Row],[CIRCo27]]</f>
        <v>662849.73149999999</v>
      </c>
      <c r="T8">
        <f>SUM(Reg[[#This Row],[HCCCo2]:[HCCCo27]])</f>
        <v>13806363.782900002</v>
      </c>
      <c r="U8">
        <f>SUM(Sug0.2[[#This Row],[HCCCo2]:[HCCCo27]])</f>
        <v>11731190.1888</v>
      </c>
      <c r="V8">
        <f>SUM(Sug0.5[[#This Row],[HCCCo2]:[HCCCo27]])</f>
        <v>9222976.4082999993</v>
      </c>
      <c r="W8">
        <f>Reg[[#This Row],[HCCCo27]]</f>
        <v>778169.15960000001</v>
      </c>
      <c r="X8">
        <f>Sug0.2[[#This Row],[HCCCo27]]</f>
        <v>559309.08349999995</v>
      </c>
      <c r="Y8">
        <f>Sug0.5[[#This Row],[HCCCo27]]</f>
        <v>364766.79359999998</v>
      </c>
      <c r="Z8">
        <f>SUM(Reg[[#This Row],[CHDCo2]:[CHDCo27]])</f>
        <v>424300000</v>
      </c>
      <c r="AA8">
        <f>SUM(Sug0.2[[#This Row],[CHDCo2]:[CHDCo27]])</f>
        <v>419300000</v>
      </c>
      <c r="AB8">
        <f>SUM(Sug0.5[[#This Row],[CHDCo2]:[CHDCo27]])</f>
        <v>409900000</v>
      </c>
      <c r="AC8">
        <f>Reg[[#This Row],[CHDCo27]]</f>
        <v>15200000</v>
      </c>
      <c r="AD8">
        <f>Sug0.2[[#This Row],[CHDCo27]]</f>
        <v>15000000</v>
      </c>
      <c r="AE8">
        <f>Sug0.5[[#This Row],[CHDCo27]]</f>
        <v>14400000</v>
      </c>
      <c r="AF8">
        <f>SUM(Reg[[#This Row],[T2DCo2]:[T2DCo27]])</f>
        <v>355300000</v>
      </c>
      <c r="AG8">
        <f>SUM(Sug0.2[[#This Row],[T2DCo2]:[T2DCo27]])</f>
        <v>349600000</v>
      </c>
      <c r="AH8">
        <f>SUM(Sug0.5[[#This Row],[T2DCo2]:[T2DCo27]])</f>
        <v>338300000</v>
      </c>
      <c r="AI8">
        <f>Reg[[#This Row],[T2DCo27]]</f>
        <v>15500000</v>
      </c>
      <c r="AJ8">
        <f>Sug0.2[[#This Row],[T2DCo27]]</f>
        <v>15200000</v>
      </c>
      <c r="AK8">
        <f>Sug0.5[[#This Row],[T2DCo27]]</f>
        <v>14600000</v>
      </c>
      <c r="AL8">
        <f>SUM(Reg[[#This Row],[OveCo2]:[OveCo27]])</f>
        <v>28415371.159899998</v>
      </c>
      <c r="AM8">
        <f>SUM(Sug0.2[[#This Row],[OveCo2]:[OveCo27]])</f>
        <v>28920214.5491</v>
      </c>
      <c r="AN8">
        <f>SUM(Sug0.5[[#This Row],[OveCo2]:[OveCo27]])</f>
        <v>30160000</v>
      </c>
      <c r="AO8">
        <f>Reg[[#This Row],[OveCo27]]</f>
        <v>923834.02509999997</v>
      </c>
      <c r="AP8">
        <f>Sug0.2[[#This Row],[OveCo27]]</f>
        <v>957689.05779999995</v>
      </c>
      <c r="AQ8">
        <f>Sug0.5[[#This Row],[OveCo27]]</f>
        <v>1020000</v>
      </c>
      <c r="AR8">
        <f>SUM(Reg[[#This Row],[ObeCo2]:[ObeCo27]])</f>
        <v>198660000</v>
      </c>
      <c r="AS8">
        <f>SUM(Sug0.2[[#This Row],[ObeCo2]:[ObeCo27]])</f>
        <v>189930000</v>
      </c>
      <c r="AT8">
        <f>SUM(Sug0.5[[#This Row],[ObeCo2]:[ObeCo27]])</f>
        <v>171440000</v>
      </c>
      <c r="AU8">
        <f>Reg[[#This Row],[ObeCo27]]</f>
        <v>7090000</v>
      </c>
      <c r="AV8">
        <f>Sug0.2[[#This Row],[ObeCo27]]</f>
        <v>6730000</v>
      </c>
      <c r="AW8">
        <f>Sug0.5[[#This Row],[ObeCo27]]</f>
        <v>5990000</v>
      </c>
    </row>
    <row r="9" spans="1:49" x14ac:dyDescent="0.25">
      <c r="A9">
        <v>5</v>
      </c>
      <c r="B9" s="10">
        <f>SUM(Reg[[#This Row],[STECo2]:[STECo27]])</f>
        <v>13068567.354899999</v>
      </c>
      <c r="C9" s="10">
        <f>SUM(Sug0.2[[#This Row],[STECo2]:[STECo27]])</f>
        <v>12804713.7574</v>
      </c>
      <c r="D9" s="10">
        <f>SUM(Sug0.5[[#This Row],[STECo2]:[STECo27]])</f>
        <v>12298851.695000002</v>
      </c>
      <c r="E9">
        <f>Reg[[#This Row],[STECo27]]</f>
        <v>477818.1361</v>
      </c>
      <c r="F9">
        <f>Sug0.2[[#This Row],[STECo27]]</f>
        <v>470674.40590000001</v>
      </c>
      <c r="G9">
        <f>Sug0.5[[#This Row],[STECo27]]</f>
        <v>459038.78480000002</v>
      </c>
      <c r="H9">
        <f>SUM(Reg[[#This Row],[NASCo2]:[NASCo27]])</f>
        <v>7077790.2748000007</v>
      </c>
      <c r="I9">
        <f>SUM(Sug0.2[[#This Row],[NASCo2]:[NASCo27]])</f>
        <v>6641435.1821999988</v>
      </c>
      <c r="J9">
        <f>SUM(Sug0.5[[#This Row],[NASCo2]:[NASCo27]])</f>
        <v>5607739.2516999999</v>
      </c>
      <c r="K9">
        <f>Reg[[#This Row],[NASCo27]]</f>
        <v>346736.32</v>
      </c>
      <c r="L9">
        <f>Sug0.2[[#This Row],[NASCo27]]</f>
        <v>320264.71639999998</v>
      </c>
      <c r="M9">
        <f>Sug0.5[[#This Row],[NASCo27]]</f>
        <v>263256.97159999999</v>
      </c>
      <c r="N9">
        <f>SUM(Reg[[#This Row],[CIRCo2]:[CIRCo27]])</f>
        <v>10933488.237799998</v>
      </c>
      <c r="O9">
        <f>SUM(Sug0.2[[#This Row],[CIRCo2]:[CIRCo27]])</f>
        <v>9971135.6098999977</v>
      </c>
      <c r="P9">
        <f>SUM(Sug0.5[[#This Row],[CIRCo2]:[CIRCo27]])</f>
        <v>7513328.2235999992</v>
      </c>
      <c r="Q9">
        <f>Reg[[#This Row],[CIRCo27]]</f>
        <v>654341.12970000005</v>
      </c>
      <c r="R9">
        <f>Sug0.2[[#This Row],[CIRCo27]]</f>
        <v>571396.47939999995</v>
      </c>
      <c r="S9">
        <f>Sug0.5[[#This Row],[CIRCo27]]</f>
        <v>416566.4657</v>
      </c>
      <c r="T9">
        <f>SUM(Reg[[#This Row],[HCCCo2]:[HCCCo27]])</f>
        <v>5360137.6551000001</v>
      </c>
      <c r="U9">
        <f>SUM(Sug0.2[[#This Row],[HCCCo2]:[HCCCo27]])</f>
        <v>4870321.7487500003</v>
      </c>
      <c r="V9">
        <f>SUM(Sug0.5[[#This Row],[HCCCo2]:[HCCCo27]])</f>
        <v>3928542.2484900001</v>
      </c>
      <c r="W9">
        <f>Reg[[#This Row],[HCCCo27]]</f>
        <v>416684.65360000002</v>
      </c>
      <c r="X9">
        <f>Sug0.2[[#This Row],[HCCCo27]]</f>
        <v>381960.9325</v>
      </c>
      <c r="Y9">
        <f>Sug0.5[[#This Row],[HCCCo27]]</f>
        <v>277789.76909999998</v>
      </c>
      <c r="Z9">
        <f>SUM(Reg[[#This Row],[CHDCo2]:[CHDCo27]])</f>
        <v>758400000</v>
      </c>
      <c r="AA9">
        <f>SUM(Sug0.2[[#This Row],[CHDCo2]:[CHDCo27]])</f>
        <v>754100000</v>
      </c>
      <c r="AB9">
        <f>SUM(Sug0.5[[#This Row],[CHDCo2]:[CHDCo27]])</f>
        <v>741900000</v>
      </c>
      <c r="AC9">
        <f>Reg[[#This Row],[CHDCo27]]</f>
        <v>31600000</v>
      </c>
      <c r="AD9">
        <f>Sug0.2[[#This Row],[CHDCo27]]</f>
        <v>31200000</v>
      </c>
      <c r="AE9">
        <f>Sug0.5[[#This Row],[CHDCo27]]</f>
        <v>30400000</v>
      </c>
      <c r="AF9">
        <f>SUM(Reg[[#This Row],[T2DCo2]:[T2DCo27]])</f>
        <v>145810000</v>
      </c>
      <c r="AG9">
        <f>SUM(Sug0.2[[#This Row],[T2DCo2]:[T2DCo27]])</f>
        <v>143970000</v>
      </c>
      <c r="AH9">
        <f>SUM(Sug0.5[[#This Row],[T2DCo2]:[T2DCo27]])</f>
        <v>140300000</v>
      </c>
      <c r="AI9">
        <f>Reg[[#This Row],[T2DCo27]]</f>
        <v>6350000</v>
      </c>
      <c r="AJ9">
        <f>Sug0.2[[#This Row],[T2DCo27]]</f>
        <v>6230000</v>
      </c>
      <c r="AK9">
        <f>Sug0.5[[#This Row],[T2DCo27]]</f>
        <v>5990000</v>
      </c>
      <c r="AL9">
        <f>SUM(Reg[[#This Row],[OveCo2]:[OveCo27]])</f>
        <v>75570000</v>
      </c>
      <c r="AM9">
        <f>SUM(Sug0.2[[#This Row],[OveCo2]:[OveCo27]])</f>
        <v>75010000</v>
      </c>
      <c r="AN9">
        <f>SUM(Sug0.5[[#This Row],[OveCo2]:[OveCo27]])</f>
        <v>74180000</v>
      </c>
      <c r="AO9">
        <f>Reg[[#This Row],[OveCo27]]</f>
        <v>2780000</v>
      </c>
      <c r="AP9">
        <f>Sug0.2[[#This Row],[OveCo27]]</f>
        <v>2780000</v>
      </c>
      <c r="AQ9">
        <f>Sug0.5[[#This Row],[OveCo27]]</f>
        <v>2790000</v>
      </c>
      <c r="AR9">
        <f>SUM(Reg[[#This Row],[ObeCo2]:[ObeCo27]])</f>
        <v>82030000</v>
      </c>
      <c r="AS9">
        <f>SUM(Sug0.2[[#This Row],[ObeCo2]:[ObeCo27]])</f>
        <v>80380000</v>
      </c>
      <c r="AT9">
        <f>SUM(Sug0.5[[#This Row],[ObeCo2]:[ObeCo27]])</f>
        <v>76580000</v>
      </c>
      <c r="AU9">
        <f>Reg[[#This Row],[ObeCo27]]</f>
        <v>2820000</v>
      </c>
      <c r="AV9">
        <f>Sug0.2[[#This Row],[ObeCo27]]</f>
        <v>2740000</v>
      </c>
      <c r="AW9">
        <f>Sug0.5[[#This Row],[ObeCo27]]</f>
        <v>2540000</v>
      </c>
    </row>
    <row r="10" spans="1:49" x14ac:dyDescent="0.25">
      <c r="A10">
        <v>6</v>
      </c>
      <c r="B10" s="10">
        <f>SUM(Reg[[#This Row],[STECo2]:[STECo27]])</f>
        <v>16884538.208199997</v>
      </c>
      <c r="C10" s="10">
        <f>SUM(Sug0.2[[#This Row],[STECo2]:[STECo27]])</f>
        <v>16653389.111900004</v>
      </c>
      <c r="D10" s="10">
        <f>SUM(Sug0.5[[#This Row],[STECo2]:[STECo27]])</f>
        <v>16180784.160399999</v>
      </c>
      <c r="E10">
        <f>Reg[[#This Row],[STECo27]]</f>
        <v>634533.64569999999</v>
      </c>
      <c r="F10">
        <f>Sug0.2[[#This Row],[STECo27]]</f>
        <v>626306.42520000006</v>
      </c>
      <c r="G10">
        <f>Sug0.5[[#This Row],[STECo27]]</f>
        <v>609184.91229999997</v>
      </c>
      <c r="H10">
        <f>SUM(Reg[[#This Row],[NASCo2]:[NASCo27]])</f>
        <v>6433294.3077999987</v>
      </c>
      <c r="I10">
        <f>SUM(Sug0.2[[#This Row],[NASCo2]:[NASCo27]])</f>
        <v>6229352.3923999993</v>
      </c>
      <c r="J10">
        <f>SUM(Sug0.5[[#This Row],[NASCo2]:[NASCo27]])</f>
        <v>5785647.5706000002</v>
      </c>
      <c r="K10">
        <f>Reg[[#This Row],[NASCo27]]</f>
        <v>308500.9032</v>
      </c>
      <c r="L10">
        <f>Sug0.2[[#This Row],[NASCo27]]</f>
        <v>298187.45890000003</v>
      </c>
      <c r="M10">
        <f>Sug0.5[[#This Row],[NASCo27]]</f>
        <v>272017.09389999998</v>
      </c>
      <c r="N10">
        <f>SUM(Reg[[#This Row],[CIRCo2]:[CIRCo27]])</f>
        <v>5766745.0383000001</v>
      </c>
      <c r="O10">
        <f>SUM(Sug0.2[[#This Row],[CIRCo2]:[CIRCo27]])</f>
        <v>5471316.5573999994</v>
      </c>
      <c r="P10">
        <f>SUM(Sug0.5[[#This Row],[CIRCo2]:[CIRCo27]])</f>
        <v>4876484.6802000012</v>
      </c>
      <c r="Q10">
        <f>Reg[[#This Row],[CIRCo27]]</f>
        <v>257953.68150000001</v>
      </c>
      <c r="R10">
        <f>Sug0.2[[#This Row],[CIRCo27]]</f>
        <v>239714.53229999999</v>
      </c>
      <c r="S10">
        <f>Sug0.5[[#This Row],[CIRCo27]]</f>
        <v>209750.21580000001</v>
      </c>
      <c r="T10">
        <f>SUM(Reg[[#This Row],[HCCCo2]:[HCCCo27]])</f>
        <v>4396290.8210200006</v>
      </c>
      <c r="U10">
        <f>SUM(Sug0.2[[#This Row],[HCCCo2]:[HCCCo27]])</f>
        <v>3978175.35531</v>
      </c>
      <c r="V10">
        <f>SUM(Sug0.5[[#This Row],[HCCCo2]:[HCCCo27]])</f>
        <v>3536914.1805100003</v>
      </c>
      <c r="W10">
        <f>Reg[[#This Row],[HCCCo27]]</f>
        <v>191044.41409999999</v>
      </c>
      <c r="X10">
        <f>Sug0.2[[#This Row],[HCCCo27]]</f>
        <v>191044.41409999999</v>
      </c>
      <c r="Y10">
        <f>Sug0.5[[#This Row],[HCCCo27]]</f>
        <v>173676.7401</v>
      </c>
      <c r="Z10">
        <f>SUM(Reg[[#This Row],[CHDCo2]:[CHDCo27]])</f>
        <v>623000000</v>
      </c>
      <c r="AA10">
        <f>SUM(Sug0.2[[#This Row],[CHDCo2]:[CHDCo27]])</f>
        <v>619300000</v>
      </c>
      <c r="AB10">
        <f>SUM(Sug0.5[[#This Row],[CHDCo2]:[CHDCo27]])</f>
        <v>613900000</v>
      </c>
      <c r="AC10">
        <f>Reg[[#This Row],[CHDCo27]]</f>
        <v>27100000</v>
      </c>
      <c r="AD10">
        <f>Sug0.2[[#This Row],[CHDCo27]]</f>
        <v>26800000</v>
      </c>
      <c r="AE10">
        <f>Sug0.5[[#This Row],[CHDCo27]]</f>
        <v>26300000</v>
      </c>
      <c r="AF10">
        <f>SUM(Reg[[#This Row],[T2DCo2]:[T2DCo27]])</f>
        <v>680900000</v>
      </c>
      <c r="AG10">
        <f>SUM(Sug0.2[[#This Row],[T2DCo2]:[T2DCo27]])</f>
        <v>673500000</v>
      </c>
      <c r="AH10">
        <f>SUM(Sug0.5[[#This Row],[T2DCo2]:[T2DCo27]])</f>
        <v>657400000</v>
      </c>
      <c r="AI10">
        <f>Reg[[#This Row],[T2DCo27]]</f>
        <v>29900000</v>
      </c>
      <c r="AJ10">
        <f>Sug0.2[[#This Row],[T2DCo27]]</f>
        <v>29400000</v>
      </c>
      <c r="AK10">
        <f>Sug0.5[[#This Row],[T2DCo27]]</f>
        <v>28500000</v>
      </c>
      <c r="AL10">
        <f>SUM(Reg[[#This Row],[OveCo2]:[OveCo27]])</f>
        <v>64290000</v>
      </c>
      <c r="AM10">
        <f>SUM(Sug0.2[[#This Row],[OveCo2]:[OveCo27]])</f>
        <v>64630000</v>
      </c>
      <c r="AN10">
        <f>SUM(Sug0.5[[#This Row],[OveCo2]:[OveCo27]])</f>
        <v>64980000</v>
      </c>
      <c r="AO10">
        <f>Reg[[#This Row],[OveCo27]]</f>
        <v>2260000</v>
      </c>
      <c r="AP10">
        <f>Sug0.2[[#This Row],[OveCo27]]</f>
        <v>2300000</v>
      </c>
      <c r="AQ10">
        <f>Sug0.5[[#This Row],[OveCo27]]</f>
        <v>2360000</v>
      </c>
      <c r="AR10">
        <f>SUM(Reg[[#This Row],[ObeCo2]:[ObeCo27]])</f>
        <v>116000000</v>
      </c>
      <c r="AS10">
        <f>SUM(Sug0.2[[#This Row],[ObeCo2]:[ObeCo27]])</f>
        <v>112470000</v>
      </c>
      <c r="AT10">
        <f>SUM(Sug0.5[[#This Row],[ObeCo2]:[ObeCo27]])</f>
        <v>105500000</v>
      </c>
      <c r="AU10">
        <f>Reg[[#This Row],[ObeCo27]]</f>
        <v>4290000</v>
      </c>
      <c r="AV10">
        <f>Sug0.2[[#This Row],[ObeCo27]]</f>
        <v>4110000</v>
      </c>
      <c r="AW10">
        <f>Sug0.5[[#This Row],[ObeCo27]]</f>
        <v>3790000</v>
      </c>
    </row>
    <row r="11" spans="1:49" x14ac:dyDescent="0.25">
      <c r="A11">
        <v>7</v>
      </c>
      <c r="B11" s="10">
        <f>SUM(Reg[[#This Row],[STECo2]:[STECo27]])</f>
        <v>13512101.061800003</v>
      </c>
      <c r="C11" s="10">
        <f>SUM(Sug0.2[[#This Row],[STECo2]:[STECo27]])</f>
        <v>13330988.914600004</v>
      </c>
      <c r="D11" s="10">
        <f>SUM(Sug0.5[[#This Row],[STECo2]:[STECo27]])</f>
        <v>12924727.838500001</v>
      </c>
      <c r="E11">
        <f>Reg[[#This Row],[STECo27]]</f>
        <v>507244.2243</v>
      </c>
      <c r="F11">
        <f>Sug0.2[[#This Row],[STECo27]]</f>
        <v>499234.12449999998</v>
      </c>
      <c r="G11">
        <f>Sug0.5[[#This Row],[STECo27]]</f>
        <v>483586.4878</v>
      </c>
      <c r="H11">
        <f>SUM(Reg[[#This Row],[NASCo2]:[NASCo27]])</f>
        <v>12993015.4155</v>
      </c>
      <c r="I11">
        <f>SUM(Sug0.2[[#This Row],[NASCo2]:[NASCo27]])</f>
        <v>12340244.123500003</v>
      </c>
      <c r="J11">
        <f>SUM(Sug0.5[[#This Row],[NASCo2]:[NASCo27]])</f>
        <v>10939194.939300001</v>
      </c>
      <c r="K11">
        <f>Reg[[#This Row],[NASCo27]]</f>
        <v>634297.82499999995</v>
      </c>
      <c r="L11">
        <f>Sug0.2[[#This Row],[NASCo27]]</f>
        <v>599152.59050000005</v>
      </c>
      <c r="M11">
        <f>Sug0.5[[#This Row],[NASCo27]]</f>
        <v>524021.7599</v>
      </c>
      <c r="N11">
        <f>SUM(Reg[[#This Row],[CIRCo2]:[CIRCo27]])</f>
        <v>5604725.6976000005</v>
      </c>
      <c r="O11">
        <f>SUM(Sug0.2[[#This Row],[CIRCo2]:[CIRCo27]])</f>
        <v>5224134.8603999997</v>
      </c>
      <c r="P11">
        <f>SUM(Sug0.5[[#This Row],[CIRCo2]:[CIRCo27]])</f>
        <v>4452068.8468999993</v>
      </c>
      <c r="Q11">
        <f>Reg[[#This Row],[CIRCo27]]</f>
        <v>277393.56849999999</v>
      </c>
      <c r="R11">
        <f>Sug0.2[[#This Row],[CIRCo27]]</f>
        <v>253432.66219999999</v>
      </c>
      <c r="S11">
        <f>Sug0.5[[#This Row],[CIRCo27]]</f>
        <v>204589.2764</v>
      </c>
      <c r="T11">
        <f>SUM(Reg[[#This Row],[HCCCo2]:[HCCCo27]])</f>
        <v>6726798.767599999</v>
      </c>
      <c r="U11">
        <f>SUM(Sug0.2[[#This Row],[HCCCo2]:[HCCCo27]])</f>
        <v>6295014.1010000007</v>
      </c>
      <c r="V11">
        <f>SUM(Sug0.5[[#This Row],[HCCCo2]:[HCCCo27]])</f>
        <v>5690288.4146999996</v>
      </c>
      <c r="W11">
        <f>Reg[[#This Row],[HCCCo27]]</f>
        <v>363117.87209999998</v>
      </c>
      <c r="X11">
        <f>Sug0.2[[#This Row],[HCCCo27]]</f>
        <v>363117.87209999998</v>
      </c>
      <c r="Y11">
        <f>Sug0.5[[#This Row],[HCCCo27]]</f>
        <v>299038.2476</v>
      </c>
      <c r="Z11">
        <f>SUM(Reg[[#This Row],[CHDCo2]:[CHDCo27]])</f>
        <v>435900000</v>
      </c>
      <c r="AA11">
        <f>SUM(Sug0.2[[#This Row],[CHDCo2]:[CHDCo27]])</f>
        <v>431100000</v>
      </c>
      <c r="AB11">
        <f>SUM(Sug0.5[[#This Row],[CHDCo2]:[CHDCo27]])</f>
        <v>422400000</v>
      </c>
      <c r="AC11">
        <f>Reg[[#This Row],[CHDCo27]]</f>
        <v>19500000</v>
      </c>
      <c r="AD11">
        <f>Sug0.2[[#This Row],[CHDCo27]]</f>
        <v>19100000</v>
      </c>
      <c r="AE11">
        <f>Sug0.5[[#This Row],[CHDCo27]]</f>
        <v>18300000</v>
      </c>
      <c r="AF11">
        <f>SUM(Reg[[#This Row],[T2DCo2]:[T2DCo27]])</f>
        <v>1093100000</v>
      </c>
      <c r="AG11">
        <f>SUM(Sug0.2[[#This Row],[T2DCo2]:[T2DCo27]])</f>
        <v>1079500000</v>
      </c>
      <c r="AH11">
        <f>SUM(Sug0.5[[#This Row],[T2DCo2]:[T2DCo27]])</f>
        <v>1053300000</v>
      </c>
      <c r="AI11">
        <f>Reg[[#This Row],[T2DCo27]]</f>
        <v>48200000</v>
      </c>
      <c r="AJ11">
        <f>Sug0.2[[#This Row],[T2DCo27]]</f>
        <v>47300000</v>
      </c>
      <c r="AK11">
        <f>Sug0.5[[#This Row],[T2DCo27]]</f>
        <v>45500000</v>
      </c>
      <c r="AL11">
        <f>SUM(Reg[[#This Row],[OveCo2]:[OveCo27]])</f>
        <v>42620000</v>
      </c>
      <c r="AM11">
        <f>SUM(Sug0.2[[#This Row],[OveCo2]:[OveCo27]])</f>
        <v>42870000</v>
      </c>
      <c r="AN11">
        <f>SUM(Sug0.5[[#This Row],[OveCo2]:[OveCo27]])</f>
        <v>43300000</v>
      </c>
      <c r="AO11">
        <f>Reg[[#This Row],[OveCo27]]</f>
        <v>1470000</v>
      </c>
      <c r="AP11">
        <f>Sug0.2[[#This Row],[OveCo27]]</f>
        <v>1500000</v>
      </c>
      <c r="AQ11">
        <f>Sug0.5[[#This Row],[OveCo27]]</f>
        <v>1550000</v>
      </c>
      <c r="AR11">
        <f>SUM(Reg[[#This Row],[ObeCo2]:[ObeCo27]])</f>
        <v>94370000</v>
      </c>
      <c r="AS11">
        <f>SUM(Sug0.2[[#This Row],[ObeCo2]:[ObeCo27]])</f>
        <v>90620000</v>
      </c>
      <c r="AT11">
        <f>SUM(Sug0.5[[#This Row],[ObeCo2]:[ObeCo27]])</f>
        <v>82930000</v>
      </c>
      <c r="AU11">
        <f>Reg[[#This Row],[ObeCo27]]</f>
        <v>3510000</v>
      </c>
      <c r="AV11">
        <f>Sug0.2[[#This Row],[ObeCo27]]</f>
        <v>3340000</v>
      </c>
      <c r="AW11">
        <f>Sug0.5[[#This Row],[ObeCo27]]</f>
        <v>2980000</v>
      </c>
    </row>
    <row r="12" spans="1:49" x14ac:dyDescent="0.25">
      <c r="A12">
        <v>8</v>
      </c>
      <c r="B12" s="10">
        <f>SUM(Reg[[#This Row],[STECo2]:[STECo27]])</f>
        <v>13998433.719399998</v>
      </c>
      <c r="C12" s="10">
        <f>SUM(Sug0.2[[#This Row],[STECo2]:[STECo27]])</f>
        <v>13878553.8247</v>
      </c>
      <c r="D12" s="10">
        <f>SUM(Sug0.5[[#This Row],[STECo2]:[STECo27]])</f>
        <v>13603970.892100001</v>
      </c>
      <c r="E12">
        <f>Reg[[#This Row],[STECo27]]</f>
        <v>519343.43810000003</v>
      </c>
      <c r="F12">
        <f>Sug0.2[[#This Row],[STECo27]]</f>
        <v>517179.29239999998</v>
      </c>
      <c r="G12">
        <f>Sug0.5[[#This Row],[STECo27]]</f>
        <v>508986.45510000002</v>
      </c>
      <c r="H12">
        <f>SUM(Reg[[#This Row],[NASCo2]:[NASCo27]])</f>
        <v>7756606.8117000014</v>
      </c>
      <c r="I12">
        <f>SUM(Sug0.2[[#This Row],[NASCo2]:[NASCo27]])</f>
        <v>7473707.2053000014</v>
      </c>
      <c r="J12">
        <f>SUM(Sug0.5[[#This Row],[NASCo2]:[NASCo27]])</f>
        <v>6802002.7678999994</v>
      </c>
      <c r="K12">
        <f>Reg[[#This Row],[NASCo27]]</f>
        <v>377826.00300000003</v>
      </c>
      <c r="L12">
        <f>Sug0.2[[#This Row],[NASCo27]]</f>
        <v>359417.4448</v>
      </c>
      <c r="M12">
        <f>Sug0.5[[#This Row],[NASCo27]]</f>
        <v>322471.59710000001</v>
      </c>
      <c r="N12">
        <f>SUM(Reg[[#This Row],[CIRCo2]:[CIRCo27]])</f>
        <v>3298369.4691999997</v>
      </c>
      <c r="O12">
        <f>SUM(Sug0.2[[#This Row],[CIRCo2]:[CIRCo27]])</f>
        <v>3093514.7158000008</v>
      </c>
      <c r="P12">
        <f>SUM(Sug0.5[[#This Row],[CIRCo2]:[CIRCo27]])</f>
        <v>2698989.5275999992</v>
      </c>
      <c r="Q12">
        <f>Reg[[#This Row],[CIRCo27]]</f>
        <v>159497.1618</v>
      </c>
      <c r="R12">
        <f>Sug0.2[[#This Row],[CIRCo27]]</f>
        <v>147286.85269999999</v>
      </c>
      <c r="S12">
        <f>Sug0.5[[#This Row],[CIRCo27]]</f>
        <v>126681.9562</v>
      </c>
      <c r="T12">
        <f>SUM(Reg[[#This Row],[HCCCo2]:[HCCCo27]])</f>
        <v>7626544.4881999996</v>
      </c>
      <c r="U12">
        <f>SUM(Sug0.2[[#This Row],[HCCCo2]:[HCCCo27]])</f>
        <v>7586088.6168999998</v>
      </c>
      <c r="V12">
        <f>SUM(Sug0.5[[#This Row],[HCCCo2]:[HCCCo27]])</f>
        <v>6843531.0787999993</v>
      </c>
      <c r="W12">
        <f>Reg[[#This Row],[HCCCo27]]</f>
        <v>445014.58500000002</v>
      </c>
      <c r="X12">
        <f>Sug0.2[[#This Row],[HCCCo27]]</f>
        <v>404558.71370000002</v>
      </c>
      <c r="Y12">
        <f>Sug0.5[[#This Row],[HCCCo27]]</f>
        <v>364102.84230000002</v>
      </c>
      <c r="Z12">
        <f>SUM(Reg[[#This Row],[CHDCo2]:[CHDCo27]])</f>
        <v>274500000</v>
      </c>
      <c r="AA12">
        <f>SUM(Sug0.2[[#This Row],[CHDCo2]:[CHDCo27]])</f>
        <v>274100000</v>
      </c>
      <c r="AB12">
        <f>SUM(Sug0.5[[#This Row],[CHDCo2]:[CHDCo27]])</f>
        <v>271600000</v>
      </c>
      <c r="AC12">
        <f>Reg[[#This Row],[CHDCo27]]</f>
        <v>11000000</v>
      </c>
      <c r="AD12">
        <f>Sug0.2[[#This Row],[CHDCo27]]</f>
        <v>11000000</v>
      </c>
      <c r="AE12">
        <f>Sug0.5[[#This Row],[CHDCo27]]</f>
        <v>10900000</v>
      </c>
      <c r="AF12">
        <f>SUM(Reg[[#This Row],[T2DCo2]:[T2DCo27]])</f>
        <v>463600000</v>
      </c>
      <c r="AG12">
        <f>SUM(Sug0.2[[#This Row],[T2DCo2]:[T2DCo27]])</f>
        <v>461600000</v>
      </c>
      <c r="AH12">
        <f>SUM(Sug0.5[[#This Row],[T2DCo2]:[T2DCo27]])</f>
        <v>456800000</v>
      </c>
      <c r="AI12">
        <f>Reg[[#This Row],[T2DCo27]]</f>
        <v>19600000</v>
      </c>
      <c r="AJ12">
        <f>Sug0.2[[#This Row],[T2DCo27]]</f>
        <v>19600000</v>
      </c>
      <c r="AK12">
        <f>Sug0.5[[#This Row],[T2DCo27]]</f>
        <v>19300000</v>
      </c>
      <c r="AL12">
        <f>SUM(Reg[[#This Row],[OveCo2]:[OveCo27]])</f>
        <v>96000000</v>
      </c>
      <c r="AM12">
        <f>SUM(Sug0.2[[#This Row],[OveCo2]:[OveCo27]])</f>
        <v>95760000</v>
      </c>
      <c r="AN12">
        <f>SUM(Sug0.5[[#This Row],[OveCo2]:[OveCo27]])</f>
        <v>95180000</v>
      </c>
      <c r="AO12">
        <f>Reg[[#This Row],[OveCo27]]</f>
        <v>3550000</v>
      </c>
      <c r="AP12">
        <f>Sug0.2[[#This Row],[OveCo27]]</f>
        <v>3530000</v>
      </c>
      <c r="AQ12">
        <f>Sug0.5[[#This Row],[OveCo27]]</f>
        <v>3500000</v>
      </c>
      <c r="AR12">
        <f>SUM(Reg[[#This Row],[ObeCo2]:[ObeCo27]])</f>
        <v>79950000</v>
      </c>
      <c r="AS12">
        <f>SUM(Sug0.2[[#This Row],[ObeCo2]:[ObeCo27]])</f>
        <v>79590000</v>
      </c>
      <c r="AT12">
        <f>SUM(Sug0.5[[#This Row],[ObeCo2]:[ObeCo27]])</f>
        <v>78830000</v>
      </c>
      <c r="AU12">
        <f>Reg[[#This Row],[ObeCo27]]</f>
        <v>2550000</v>
      </c>
      <c r="AV12">
        <f>Sug0.2[[#This Row],[ObeCo27]]</f>
        <v>2530000</v>
      </c>
      <c r="AW12">
        <f>Sug0.5[[#This Row],[ObeCo27]]</f>
        <v>2500000</v>
      </c>
    </row>
    <row r="13" spans="1:49" x14ac:dyDescent="0.25">
      <c r="A13">
        <v>9</v>
      </c>
      <c r="B13" s="10">
        <f>SUM(Reg[[#This Row],[STECo2]:[STECo27]])</f>
        <v>25225216.575399999</v>
      </c>
      <c r="C13" s="10">
        <f>SUM(Sug0.2[[#This Row],[STECo2]:[STECo27]])</f>
        <v>24670501.493499998</v>
      </c>
      <c r="D13" s="10">
        <f>SUM(Sug0.5[[#This Row],[STECo2]:[STECo27]])</f>
        <v>23621285.301600002</v>
      </c>
      <c r="E13">
        <f>Reg[[#This Row],[STECo27]]</f>
        <v>965730.72510000004</v>
      </c>
      <c r="F13">
        <f>Sug0.2[[#This Row],[STECo27]]</f>
        <v>948101.14760000003</v>
      </c>
      <c r="G13">
        <f>Sug0.5[[#This Row],[STECo27]]</f>
        <v>901543.47869999998</v>
      </c>
      <c r="H13">
        <f>SUM(Reg[[#This Row],[NASCo2]:[NASCo27]])</f>
        <v>7469392.5694000013</v>
      </c>
      <c r="I13">
        <f>SUM(Sug0.2[[#This Row],[NASCo2]:[NASCo27]])</f>
        <v>7069406.1224000007</v>
      </c>
      <c r="J13">
        <f>SUM(Sug0.5[[#This Row],[NASCo2]:[NASCo27]])</f>
        <v>6220641.850300001</v>
      </c>
      <c r="K13">
        <f>Reg[[#This Row],[NASCo27]]</f>
        <v>363577.48609999998</v>
      </c>
      <c r="L13">
        <f>Sug0.2[[#This Row],[NASCo27]]</f>
        <v>337019.71159999998</v>
      </c>
      <c r="M13">
        <f>Sug0.5[[#This Row],[NASCo27]]</f>
        <v>290116.50750000001</v>
      </c>
      <c r="N13">
        <f>SUM(Reg[[#This Row],[CIRCo2]:[CIRCo27]])</f>
        <v>11679355.3167</v>
      </c>
      <c r="O13">
        <f>SUM(Sug0.2[[#This Row],[CIRCo2]:[CIRCo27]])</f>
        <v>10802396.073499998</v>
      </c>
      <c r="P13">
        <f>SUM(Sug0.5[[#This Row],[CIRCo2]:[CIRCo27]])</f>
        <v>8546379.7222999986</v>
      </c>
      <c r="Q13">
        <f>Reg[[#This Row],[CIRCo27]]</f>
        <v>554280.04059999995</v>
      </c>
      <c r="R13">
        <f>Sug0.2[[#This Row],[CIRCo27]]</f>
        <v>502767.0257</v>
      </c>
      <c r="S13">
        <f>Sug0.5[[#This Row],[CIRCo27]]</f>
        <v>375014.7487</v>
      </c>
      <c r="T13">
        <f>SUM(Reg[[#This Row],[HCCCo2]:[HCCCo27]])</f>
        <v>8684551.9918000009</v>
      </c>
      <c r="U13">
        <f>SUM(Sug0.2[[#This Row],[HCCCo2]:[HCCCo27]])</f>
        <v>8290796.5373999998</v>
      </c>
      <c r="V13">
        <f>SUM(Sug0.5[[#This Row],[HCCCo2]:[HCCCo27]])</f>
        <v>6592543.5102999993</v>
      </c>
      <c r="W13">
        <f>Reg[[#This Row],[HCCCo27]]</f>
        <v>772284.76020000002</v>
      </c>
      <c r="X13">
        <f>Sug0.2[[#This Row],[HCCCo27]]</f>
        <v>665762.7243</v>
      </c>
      <c r="Y13">
        <f>Sug0.5[[#This Row],[HCCCo27]]</f>
        <v>505979.67050000001</v>
      </c>
      <c r="Z13">
        <f>SUM(Reg[[#This Row],[CHDCo2]:[CHDCo27]])</f>
        <v>453700000</v>
      </c>
      <c r="AA13">
        <f>SUM(Sug0.2[[#This Row],[CHDCo2]:[CHDCo27]])</f>
        <v>449100000</v>
      </c>
      <c r="AB13">
        <f>SUM(Sug0.5[[#This Row],[CHDCo2]:[CHDCo27]])</f>
        <v>442200000</v>
      </c>
      <c r="AC13">
        <f>Reg[[#This Row],[CHDCo27]]</f>
        <v>18400000</v>
      </c>
      <c r="AD13">
        <f>Sug0.2[[#This Row],[CHDCo27]]</f>
        <v>18100000</v>
      </c>
      <c r="AE13">
        <f>Sug0.5[[#This Row],[CHDCo27]]</f>
        <v>17700000</v>
      </c>
      <c r="AF13">
        <f>SUM(Reg[[#This Row],[T2DCo2]:[T2DCo27]])</f>
        <v>169780000</v>
      </c>
      <c r="AG13">
        <f>SUM(Sug0.2[[#This Row],[T2DCo2]:[T2DCo27]])</f>
        <v>167810000</v>
      </c>
      <c r="AH13">
        <f>SUM(Sug0.5[[#This Row],[T2DCo2]:[T2DCo27]])</f>
        <v>164270000</v>
      </c>
      <c r="AI13">
        <f>Reg[[#This Row],[T2DCo27]]</f>
        <v>7030000</v>
      </c>
      <c r="AJ13">
        <f>Sug0.2[[#This Row],[T2DCo27]]</f>
        <v>6900000</v>
      </c>
      <c r="AK13">
        <f>Sug0.5[[#This Row],[T2DCo27]]</f>
        <v>6660000</v>
      </c>
      <c r="AL13">
        <f>SUM(Reg[[#This Row],[OveCo2]:[OveCo27]])</f>
        <v>30990000</v>
      </c>
      <c r="AM13">
        <f>SUM(Sug0.2[[#This Row],[OveCo2]:[OveCo27]])</f>
        <v>30710000</v>
      </c>
      <c r="AN13">
        <f>SUM(Sug0.5[[#This Row],[OveCo2]:[OveCo27]])</f>
        <v>30420000</v>
      </c>
      <c r="AO13">
        <f>Reg[[#This Row],[OveCo27]]</f>
        <v>1120000</v>
      </c>
      <c r="AP13">
        <f>Sug0.2[[#This Row],[OveCo27]]</f>
        <v>1120000</v>
      </c>
      <c r="AQ13">
        <f>Sug0.5[[#This Row],[OveCo27]]</f>
        <v>1110000</v>
      </c>
      <c r="AR13">
        <f>SUM(Reg[[#This Row],[ObeCo2]:[ObeCo27]])</f>
        <v>108560000</v>
      </c>
      <c r="AS13">
        <f>SUM(Sug0.2[[#This Row],[ObeCo2]:[ObeCo27]])</f>
        <v>104270000</v>
      </c>
      <c r="AT13">
        <f>SUM(Sug0.5[[#This Row],[ObeCo2]:[ObeCo27]])</f>
        <v>95000000</v>
      </c>
      <c r="AU13">
        <f>Reg[[#This Row],[ObeCo27]]</f>
        <v>3880000</v>
      </c>
      <c r="AV13">
        <f>Sug0.2[[#This Row],[ObeCo27]]</f>
        <v>3680000</v>
      </c>
      <c r="AW13">
        <f>Sug0.5[[#This Row],[ObeCo27]]</f>
        <v>3240000</v>
      </c>
    </row>
    <row r="14" spans="1:49" x14ac:dyDescent="0.25">
      <c r="A14">
        <v>10</v>
      </c>
      <c r="B14" s="10">
        <f>SUM(Reg[[#This Row],[STECo2]:[STECo27]])</f>
        <v>17503435.875000004</v>
      </c>
      <c r="C14" s="10">
        <f>SUM(Sug0.2[[#This Row],[STECo2]:[STECo27]])</f>
        <v>17250398.208900001</v>
      </c>
      <c r="D14" s="10">
        <f>SUM(Sug0.5[[#This Row],[STECo2]:[STECo27]])</f>
        <v>16755996.321799997</v>
      </c>
      <c r="E14">
        <f>Reg[[#This Row],[STECo27]]</f>
        <v>645534.48289999994</v>
      </c>
      <c r="F14">
        <f>Sug0.2[[#This Row],[STECo27]]</f>
        <v>636835.18539999996</v>
      </c>
      <c r="G14">
        <f>Sug0.5[[#This Row],[STECo27]]</f>
        <v>613921.85690000001</v>
      </c>
      <c r="H14">
        <f>SUM(Reg[[#This Row],[NASCo2]:[NASCo27]])</f>
        <v>5533695.3407999994</v>
      </c>
      <c r="I14">
        <f>SUM(Sug0.2[[#This Row],[NASCo2]:[NASCo27]])</f>
        <v>5267701.5505999988</v>
      </c>
      <c r="J14">
        <f>SUM(Sug0.5[[#This Row],[NASCo2]:[NASCo27]])</f>
        <v>4718770.9184000008</v>
      </c>
      <c r="K14">
        <f>Reg[[#This Row],[NASCo27]]</f>
        <v>259576.46969999999</v>
      </c>
      <c r="L14">
        <f>Sug0.2[[#This Row],[NASCo27]]</f>
        <v>243879.21429999999</v>
      </c>
      <c r="M14">
        <f>Sug0.5[[#This Row],[NASCo27]]</f>
        <v>215187.54199999999</v>
      </c>
      <c r="N14">
        <f>SUM(Reg[[#This Row],[CIRCo2]:[CIRCo27]])</f>
        <v>8939293.3784000017</v>
      </c>
      <c r="O14">
        <f>SUM(Sug0.2[[#This Row],[CIRCo2]:[CIRCo27]])</f>
        <v>8273489.5326999985</v>
      </c>
      <c r="P14">
        <f>SUM(Sug0.5[[#This Row],[CIRCo2]:[CIRCo27]])</f>
        <v>6667263.2317000004</v>
      </c>
      <c r="Q14">
        <f>Reg[[#This Row],[CIRCo27]]</f>
        <v>454665.09159999999</v>
      </c>
      <c r="R14">
        <f>Sug0.2[[#This Row],[CIRCo27]]</f>
        <v>413002.55330000003</v>
      </c>
      <c r="S14">
        <f>Sug0.5[[#This Row],[CIRCo27]]</f>
        <v>322431.81800000003</v>
      </c>
      <c r="T14">
        <f>SUM(Reg[[#This Row],[HCCCo2]:[HCCCo27]])</f>
        <v>6809521.3990999982</v>
      </c>
      <c r="U14">
        <f>SUM(Sug0.2[[#This Row],[HCCCo2]:[HCCCo27]])</f>
        <v>6185977.3397000004</v>
      </c>
      <c r="V14">
        <f>SUM(Sug0.5[[#This Row],[HCCCo2]:[HCCCo27]])</f>
        <v>5483301.2172999997</v>
      </c>
      <c r="W14">
        <f>Reg[[#This Row],[HCCCo27]]</f>
        <v>308421.73820000002</v>
      </c>
      <c r="X14">
        <f>Sug0.2[[#This Row],[HCCCo27]]</f>
        <v>308421.73820000002</v>
      </c>
      <c r="Y14">
        <f>Sug0.5[[#This Row],[HCCCo27]]</f>
        <v>231316.30369999999</v>
      </c>
      <c r="Z14">
        <f>SUM(Reg[[#This Row],[CHDCo2]:[CHDCo27]])</f>
        <v>335200000</v>
      </c>
      <c r="AA14">
        <f>SUM(Sug0.2[[#This Row],[CHDCo2]:[CHDCo27]])</f>
        <v>334500000</v>
      </c>
      <c r="AB14">
        <f>SUM(Sug0.5[[#This Row],[CHDCo2]:[CHDCo27]])</f>
        <v>332200000</v>
      </c>
      <c r="AC14">
        <f>Reg[[#This Row],[CHDCo27]]</f>
        <v>11500000</v>
      </c>
      <c r="AD14">
        <f>Sug0.2[[#This Row],[CHDCo27]]</f>
        <v>11500000</v>
      </c>
      <c r="AE14">
        <f>Sug0.5[[#This Row],[CHDCo27]]</f>
        <v>11400000</v>
      </c>
      <c r="AF14">
        <f>SUM(Reg[[#This Row],[T2DCo2]:[T2DCo27]])</f>
        <v>190200000</v>
      </c>
      <c r="AG14">
        <f>SUM(Sug0.2[[#This Row],[T2DCo2]:[T2DCo27]])</f>
        <v>188900000</v>
      </c>
      <c r="AH14">
        <f>SUM(Sug0.5[[#This Row],[T2DCo2]:[T2DCo27]])</f>
        <v>185460000</v>
      </c>
      <c r="AI14">
        <f>Reg[[#This Row],[T2DCo27]]</f>
        <v>7890000</v>
      </c>
      <c r="AJ14">
        <f>Sug0.2[[#This Row],[T2DCo27]]</f>
        <v>7800000</v>
      </c>
      <c r="AK14">
        <f>Sug0.5[[#This Row],[T2DCo27]]</f>
        <v>7560000</v>
      </c>
      <c r="AL14">
        <f>SUM(Reg[[#This Row],[OveCo2]:[OveCo27]])</f>
        <v>36260000</v>
      </c>
      <c r="AM14">
        <f>SUM(Sug0.2[[#This Row],[OveCo2]:[OveCo27]])</f>
        <v>35980000</v>
      </c>
      <c r="AN14">
        <f>SUM(Sug0.5[[#This Row],[OveCo2]:[OveCo27]])</f>
        <v>35360000</v>
      </c>
      <c r="AO14">
        <f>Reg[[#This Row],[OveCo27]]</f>
        <v>1320000</v>
      </c>
      <c r="AP14">
        <f>Sug0.2[[#This Row],[OveCo27]]</f>
        <v>1310000</v>
      </c>
      <c r="AQ14">
        <f>Sug0.5[[#This Row],[OveCo27]]</f>
        <v>1300000</v>
      </c>
      <c r="AR14">
        <f>SUM(Reg[[#This Row],[ObeCo2]:[ObeCo27]])</f>
        <v>93570000</v>
      </c>
      <c r="AS14">
        <f>SUM(Sug0.2[[#This Row],[ObeCo2]:[ObeCo27]])</f>
        <v>91620000</v>
      </c>
      <c r="AT14">
        <f>SUM(Sug0.5[[#This Row],[ObeCo2]:[ObeCo27]])</f>
        <v>87960000</v>
      </c>
      <c r="AU14">
        <f>Reg[[#This Row],[ObeCo27]]</f>
        <v>3120000</v>
      </c>
      <c r="AV14">
        <f>Sug0.2[[#This Row],[ObeCo27]]</f>
        <v>3020000</v>
      </c>
      <c r="AW14">
        <f>Sug0.5[[#This Row],[ObeCo27]]</f>
        <v>2840000</v>
      </c>
    </row>
    <row r="15" spans="1:49" x14ac:dyDescent="0.25">
      <c r="A15">
        <v>11</v>
      </c>
      <c r="B15" s="10">
        <f>SUM(Reg[[#This Row],[STECo2]:[STECo27]])</f>
        <v>28390000</v>
      </c>
      <c r="C15" s="10">
        <f>SUM(Sug0.2[[#This Row],[STECo2]:[STECo27]])</f>
        <v>28150000</v>
      </c>
      <c r="D15" s="10">
        <f>SUM(Sug0.5[[#This Row],[STECo2]:[STECo27]])</f>
        <v>27569775.0777</v>
      </c>
      <c r="E15">
        <f>Reg[[#This Row],[STECo27]]</f>
        <v>1010000</v>
      </c>
      <c r="F15">
        <f>Sug0.2[[#This Row],[STECo27]]</f>
        <v>1000000</v>
      </c>
      <c r="G15">
        <f>Sug0.5[[#This Row],[STECo27]]</f>
        <v>989775.07770000002</v>
      </c>
      <c r="H15">
        <f>SUM(Reg[[#This Row],[NASCo2]:[NASCo27]])</f>
        <v>3599164.4620000003</v>
      </c>
      <c r="I15">
        <f>SUM(Sug0.2[[#This Row],[NASCo2]:[NASCo27]])</f>
        <v>3418758.7082000002</v>
      </c>
      <c r="J15">
        <f>SUM(Sug0.5[[#This Row],[NASCo2]:[NASCo27]])</f>
        <v>3024240.3340000003</v>
      </c>
      <c r="K15">
        <f>Reg[[#This Row],[NASCo27]]</f>
        <v>166795.94380000001</v>
      </c>
      <c r="L15">
        <f>Sug0.2[[#This Row],[NASCo27]]</f>
        <v>156459.29370000001</v>
      </c>
      <c r="M15">
        <f>Sug0.5[[#This Row],[NASCo27]]</f>
        <v>136208.8566</v>
      </c>
      <c r="N15">
        <f>SUM(Reg[[#This Row],[CIRCo2]:[CIRCo27]])</f>
        <v>6869931.6278999988</v>
      </c>
      <c r="O15">
        <f>SUM(Sug0.2[[#This Row],[CIRCo2]:[CIRCo27]])</f>
        <v>6209471.8604000006</v>
      </c>
      <c r="P15">
        <f>SUM(Sug0.5[[#This Row],[CIRCo2]:[CIRCo27]])</f>
        <v>5173728.2230999991</v>
      </c>
      <c r="Q15">
        <f>Reg[[#This Row],[CIRCo27]]</f>
        <v>380485.72570000001</v>
      </c>
      <c r="R15">
        <f>Sug0.2[[#This Row],[CIRCo27]]</f>
        <v>343974.46919999999</v>
      </c>
      <c r="S15">
        <f>Sug0.5[[#This Row],[CIRCo27]]</f>
        <v>269030.31109999999</v>
      </c>
      <c r="T15">
        <f>SUM(Reg[[#This Row],[HCCCo2]:[HCCCo27]])</f>
        <v>8492601.1148000006</v>
      </c>
      <c r="U15">
        <f>SUM(Sug0.2[[#This Row],[HCCCo2]:[HCCCo27]])</f>
        <v>7937932.4934</v>
      </c>
      <c r="V15">
        <f>SUM(Sug0.5[[#This Row],[HCCCo2]:[HCCCo27]])</f>
        <v>6878513.9184000008</v>
      </c>
      <c r="W15">
        <f>Reg[[#This Row],[HCCCo27]]</f>
        <v>460748.8553</v>
      </c>
      <c r="X15">
        <f>Sug0.2[[#This Row],[HCCCo27]]</f>
        <v>460748.8553</v>
      </c>
      <c r="Y15">
        <f>Sug0.5[[#This Row],[HCCCo27]]</f>
        <v>352337.36</v>
      </c>
      <c r="Z15">
        <f>SUM(Reg[[#This Row],[CHDCo2]:[CHDCo27]])</f>
        <v>365800000</v>
      </c>
      <c r="AA15">
        <f>SUM(Sug0.2[[#This Row],[CHDCo2]:[CHDCo27]])</f>
        <v>362600000</v>
      </c>
      <c r="AB15">
        <f>SUM(Sug0.5[[#This Row],[CHDCo2]:[CHDCo27]])</f>
        <v>356000000</v>
      </c>
      <c r="AC15">
        <f>Reg[[#This Row],[CHDCo27]]</f>
        <v>14000000</v>
      </c>
      <c r="AD15">
        <f>Sug0.2[[#This Row],[CHDCo27]]</f>
        <v>13800000</v>
      </c>
      <c r="AE15">
        <f>Sug0.5[[#This Row],[CHDCo27]]</f>
        <v>13400000</v>
      </c>
      <c r="AF15">
        <f>SUM(Reg[[#This Row],[T2DCo2]:[T2DCo27]])</f>
        <v>573100000</v>
      </c>
      <c r="AG15">
        <f>SUM(Sug0.2[[#This Row],[T2DCo2]:[T2DCo27]])</f>
        <v>565800000</v>
      </c>
      <c r="AH15">
        <f>SUM(Sug0.5[[#This Row],[T2DCo2]:[T2DCo27]])</f>
        <v>553500000</v>
      </c>
      <c r="AI15">
        <f>Reg[[#This Row],[T2DCo27]]</f>
        <v>25800000</v>
      </c>
      <c r="AJ15">
        <f>Sug0.2[[#This Row],[T2DCo27]]</f>
        <v>25400000</v>
      </c>
      <c r="AK15">
        <f>Sug0.5[[#This Row],[T2DCo27]]</f>
        <v>24700000</v>
      </c>
      <c r="AL15">
        <f>SUM(Reg[[#This Row],[OveCo2]:[OveCo27]])</f>
        <v>55280000</v>
      </c>
      <c r="AM15">
        <f>SUM(Sug0.2[[#This Row],[OveCo2]:[OveCo27]])</f>
        <v>55600000</v>
      </c>
      <c r="AN15">
        <f>SUM(Sug0.5[[#This Row],[OveCo2]:[OveCo27]])</f>
        <v>56240000</v>
      </c>
      <c r="AO15">
        <f>Reg[[#This Row],[OveCo27]]</f>
        <v>1900000</v>
      </c>
      <c r="AP15">
        <f>Sug0.2[[#This Row],[OveCo27]]</f>
        <v>1930000</v>
      </c>
      <c r="AQ15">
        <f>Sug0.5[[#This Row],[OveCo27]]</f>
        <v>1980000</v>
      </c>
      <c r="AR15">
        <f>SUM(Reg[[#This Row],[ObeCo2]:[ObeCo27]])</f>
        <v>185340000</v>
      </c>
      <c r="AS15">
        <f>SUM(Sug0.2[[#This Row],[ObeCo2]:[ObeCo27]])</f>
        <v>179870000</v>
      </c>
      <c r="AT15">
        <f>SUM(Sug0.5[[#This Row],[ObeCo2]:[ObeCo27]])</f>
        <v>168970000</v>
      </c>
      <c r="AU15">
        <f>Reg[[#This Row],[ObeCo27]]</f>
        <v>6720000</v>
      </c>
      <c r="AV15">
        <f>Sug0.2[[#This Row],[ObeCo27]]</f>
        <v>6470000</v>
      </c>
      <c r="AW15">
        <f>Sug0.5[[#This Row],[ObeCo27]]</f>
        <v>5990000</v>
      </c>
    </row>
    <row r="16" spans="1:49" x14ac:dyDescent="0.25">
      <c r="A16">
        <v>12</v>
      </c>
      <c r="B16" s="10">
        <f>SUM(Reg[[#This Row],[STECo2]:[STECo27]])</f>
        <v>9387689.9455000013</v>
      </c>
      <c r="C16" s="10">
        <f>SUM(Sug0.2[[#This Row],[STECo2]:[STECo27]])</f>
        <v>9350329.8164000008</v>
      </c>
      <c r="D16" s="10">
        <f>SUM(Sug0.5[[#This Row],[STECo2]:[STECo27]])</f>
        <v>9297127.0242999997</v>
      </c>
      <c r="E16">
        <f>Reg[[#This Row],[STECo27]]</f>
        <v>315117.90980000002</v>
      </c>
      <c r="F16">
        <f>Sug0.2[[#This Row],[STECo27]]</f>
        <v>318444.19689999998</v>
      </c>
      <c r="G16">
        <f>Sug0.5[[#This Row],[STECo27]]</f>
        <v>330105.31829999998</v>
      </c>
      <c r="H16">
        <f>SUM(Reg[[#This Row],[NASCo2]:[NASCo27]])</f>
        <v>24237566.445100002</v>
      </c>
      <c r="I16">
        <f>SUM(Sug0.2[[#This Row],[NASCo2]:[NASCo27]])</f>
        <v>22403406.141400002</v>
      </c>
      <c r="J16">
        <f>SUM(Sug0.5[[#This Row],[NASCo2]:[NASCo27]])</f>
        <v>18513963.668299999</v>
      </c>
      <c r="K16">
        <f>Reg[[#This Row],[NASCo27]]</f>
        <v>1140000</v>
      </c>
      <c r="L16">
        <f>Sug0.2[[#This Row],[NASCo27]]</f>
        <v>1060000</v>
      </c>
      <c r="M16">
        <f>Sug0.5[[#This Row],[NASCo27]]</f>
        <v>891154.47290000005</v>
      </c>
      <c r="N16">
        <f>SUM(Reg[[#This Row],[CIRCo2]:[CIRCo27]])</f>
        <v>48282844.590800002</v>
      </c>
      <c r="O16">
        <f>SUM(Sug0.2[[#This Row],[CIRCo2]:[CIRCo27]])</f>
        <v>42788959.3816</v>
      </c>
      <c r="P16">
        <f>SUM(Sug0.5[[#This Row],[CIRCo2]:[CIRCo27]])</f>
        <v>30883990.960000001</v>
      </c>
      <c r="Q16">
        <f>Reg[[#This Row],[CIRCo27]]</f>
        <v>3080000</v>
      </c>
      <c r="R16">
        <f>Sug0.2[[#This Row],[CIRCo27]]</f>
        <v>2710000</v>
      </c>
      <c r="S16">
        <f>Sug0.5[[#This Row],[CIRCo27]]</f>
        <v>1880000</v>
      </c>
      <c r="T16">
        <f>SUM(Reg[[#This Row],[HCCCo2]:[HCCCo27]])</f>
        <v>29369785.497299999</v>
      </c>
      <c r="U16">
        <f>SUM(Sug0.2[[#This Row],[HCCCo2]:[HCCCo27]])</f>
        <v>25850010.9738</v>
      </c>
      <c r="V16">
        <f>SUM(Sug0.5[[#This Row],[HCCCo2]:[HCCCo27]])</f>
        <v>19061355.414899997</v>
      </c>
      <c r="W16">
        <f>Reg[[#This Row],[HCCCo27]]</f>
        <v>2320000</v>
      </c>
      <c r="X16">
        <f>Sug0.2[[#This Row],[HCCCo27]]</f>
        <v>1850000</v>
      </c>
      <c r="Y16">
        <f>Sug0.5[[#This Row],[HCCCo27]]</f>
        <v>1350000</v>
      </c>
      <c r="Z16">
        <f>SUM(Reg[[#This Row],[CHDCo2]:[CHDCo27]])</f>
        <v>833900000</v>
      </c>
      <c r="AA16">
        <f>SUM(Sug0.2[[#This Row],[CHDCo2]:[CHDCo27]])</f>
        <v>822400000</v>
      </c>
      <c r="AB16">
        <f>SUM(Sug0.5[[#This Row],[CHDCo2]:[CHDCo27]])</f>
        <v>794700000</v>
      </c>
      <c r="AC16">
        <f>Reg[[#This Row],[CHDCo27]]</f>
        <v>34900000</v>
      </c>
      <c r="AD16">
        <f>Sug0.2[[#This Row],[CHDCo27]]</f>
        <v>34100000</v>
      </c>
      <c r="AE16">
        <f>Sug0.5[[#This Row],[CHDCo27]]</f>
        <v>32700000</v>
      </c>
      <c r="AF16">
        <f>SUM(Reg[[#This Row],[T2DCo2]:[T2DCo27]])</f>
        <v>567200000</v>
      </c>
      <c r="AG16">
        <f>SUM(Sug0.2[[#This Row],[T2DCo2]:[T2DCo27]])</f>
        <v>557800000</v>
      </c>
      <c r="AH16">
        <f>SUM(Sug0.5[[#This Row],[T2DCo2]:[T2DCo27]])</f>
        <v>537900000</v>
      </c>
      <c r="AI16">
        <f>Reg[[#This Row],[T2DCo27]]</f>
        <v>24600000</v>
      </c>
      <c r="AJ16">
        <f>Sug0.2[[#This Row],[T2DCo27]]</f>
        <v>24100000</v>
      </c>
      <c r="AK16">
        <f>Sug0.5[[#This Row],[T2DCo27]]</f>
        <v>23000000</v>
      </c>
      <c r="AL16">
        <f>SUM(Reg[[#This Row],[OveCo2]:[OveCo27]])</f>
        <v>61670000</v>
      </c>
      <c r="AM16">
        <f>SUM(Sug0.2[[#This Row],[OveCo2]:[OveCo27]])</f>
        <v>62770000</v>
      </c>
      <c r="AN16">
        <f>SUM(Sug0.5[[#This Row],[OveCo2]:[OveCo27]])</f>
        <v>64690000</v>
      </c>
      <c r="AO16">
        <f>Reg[[#This Row],[OveCo27]]</f>
        <v>2070000</v>
      </c>
      <c r="AP16">
        <f>Sug0.2[[#This Row],[OveCo27]]</f>
        <v>2160000</v>
      </c>
      <c r="AQ16">
        <f>Sug0.5[[#This Row],[OveCo27]]</f>
        <v>2320000</v>
      </c>
      <c r="AR16">
        <f>SUM(Reg[[#This Row],[ObeCo2]:[ObeCo27]])</f>
        <v>121750000</v>
      </c>
      <c r="AS16">
        <f>SUM(Sug0.2[[#This Row],[ObeCo2]:[ObeCo27]])</f>
        <v>115710000</v>
      </c>
      <c r="AT16">
        <f>SUM(Sug0.5[[#This Row],[ObeCo2]:[ObeCo27]])</f>
        <v>103410000</v>
      </c>
      <c r="AU16">
        <f>Reg[[#This Row],[ObeCo27]]</f>
        <v>4560000</v>
      </c>
      <c r="AV16">
        <f>Sug0.2[[#This Row],[ObeCo27]]</f>
        <v>4290000</v>
      </c>
      <c r="AW16">
        <f>Sug0.5[[#This Row],[ObeCo27]]</f>
        <v>3750000</v>
      </c>
    </row>
    <row r="17" spans="1:49" x14ac:dyDescent="0.25">
      <c r="A17">
        <v>13</v>
      </c>
      <c r="B17" s="10">
        <f>SUM(Reg[[#This Row],[STECo2]:[STECo27]])</f>
        <v>11001917.359300002</v>
      </c>
      <c r="C17" s="10">
        <f>SUM(Sug0.2[[#This Row],[STECo2]:[STECo27]])</f>
        <v>10837689.627600001</v>
      </c>
      <c r="D17" s="10">
        <f>SUM(Sug0.5[[#This Row],[STECo2]:[STECo27]])</f>
        <v>10560652.682599999</v>
      </c>
      <c r="E17">
        <f>Reg[[#This Row],[STECo27]]</f>
        <v>386011.26909999998</v>
      </c>
      <c r="F17">
        <f>Sug0.2[[#This Row],[STECo27]]</f>
        <v>383972.85489999998</v>
      </c>
      <c r="G17">
        <f>Sug0.5[[#This Row],[STECo27]]</f>
        <v>381880.79830000002</v>
      </c>
      <c r="H17">
        <f>SUM(Reg[[#This Row],[NASCo2]:[NASCo27]])</f>
        <v>11855134.1581</v>
      </c>
      <c r="I17">
        <f>SUM(Sug0.2[[#This Row],[NASCo2]:[NASCo27]])</f>
        <v>10918869.859499998</v>
      </c>
      <c r="J17">
        <f>SUM(Sug0.5[[#This Row],[NASCo2]:[NASCo27]])</f>
        <v>8847537.5395</v>
      </c>
      <c r="K17">
        <f>Reg[[#This Row],[NASCo27]]</f>
        <v>580905.67240000004</v>
      </c>
      <c r="L17">
        <f>Sug0.2[[#This Row],[NASCo27]]</f>
        <v>532470.01740000001</v>
      </c>
      <c r="M17">
        <f>Sug0.5[[#This Row],[NASCo27]]</f>
        <v>429691.92</v>
      </c>
      <c r="N17">
        <f>SUM(Reg[[#This Row],[CIRCo2]:[CIRCo27]])</f>
        <v>25687230.196599998</v>
      </c>
      <c r="O17">
        <f>SUM(Sug0.2[[#This Row],[CIRCo2]:[CIRCo27]])</f>
        <v>22984949.2731</v>
      </c>
      <c r="P17">
        <f>SUM(Sug0.5[[#This Row],[CIRCo2]:[CIRCo27]])</f>
        <v>16651993.488700001</v>
      </c>
      <c r="Q17">
        <f>Reg[[#This Row],[CIRCo27]]</f>
        <v>1600000</v>
      </c>
      <c r="R17">
        <f>Sug0.2[[#This Row],[CIRCo27]]</f>
        <v>1400000</v>
      </c>
      <c r="S17">
        <f>Sug0.5[[#This Row],[CIRCo27]]</f>
        <v>991624.46950000001</v>
      </c>
      <c r="T17">
        <f>SUM(Reg[[#This Row],[HCCCo2]:[HCCCo27]])</f>
        <v>20197418.680100001</v>
      </c>
      <c r="U17">
        <f>SUM(Sug0.2[[#This Row],[HCCCo2]:[HCCCo27]])</f>
        <v>17835587.946500003</v>
      </c>
      <c r="V17">
        <f>SUM(Sug0.5[[#This Row],[HCCCo2]:[HCCCo27]])</f>
        <v>13927298.979799999</v>
      </c>
      <c r="W17">
        <f>Reg[[#This Row],[HCCCo27]]</f>
        <v>1560000</v>
      </c>
      <c r="X17">
        <f>Sug0.2[[#This Row],[HCCCo27]]</f>
        <v>1260000</v>
      </c>
      <c r="Y17">
        <f>Sug0.5[[#This Row],[HCCCo27]]</f>
        <v>1040000</v>
      </c>
      <c r="Z17">
        <f>SUM(Reg[[#This Row],[CHDCo2]:[CHDCo27]])</f>
        <v>580100000</v>
      </c>
      <c r="AA17">
        <f>SUM(Sug0.2[[#This Row],[CHDCo2]:[CHDCo27]])</f>
        <v>573400000</v>
      </c>
      <c r="AB17">
        <f>SUM(Sug0.5[[#This Row],[CHDCo2]:[CHDCo27]])</f>
        <v>561600000</v>
      </c>
      <c r="AC17">
        <f>Reg[[#This Row],[CHDCo27]]</f>
        <v>25100000</v>
      </c>
      <c r="AD17">
        <f>Sug0.2[[#This Row],[CHDCo27]]</f>
        <v>24800000</v>
      </c>
      <c r="AE17">
        <f>Sug0.5[[#This Row],[CHDCo27]]</f>
        <v>24100000</v>
      </c>
      <c r="AF17">
        <f>SUM(Reg[[#This Row],[T2DCo2]:[T2DCo27]])</f>
        <v>481400000</v>
      </c>
      <c r="AG17">
        <f>SUM(Sug0.2[[#This Row],[T2DCo2]:[T2DCo27]])</f>
        <v>474200000</v>
      </c>
      <c r="AH17">
        <f>SUM(Sug0.5[[#This Row],[T2DCo2]:[T2DCo27]])</f>
        <v>459800000</v>
      </c>
      <c r="AI17">
        <f>Reg[[#This Row],[T2DCo27]]</f>
        <v>21200000</v>
      </c>
      <c r="AJ17">
        <f>Sug0.2[[#This Row],[T2DCo27]]</f>
        <v>20800000</v>
      </c>
      <c r="AK17">
        <f>Sug0.5[[#This Row],[T2DCo27]]</f>
        <v>19900000</v>
      </c>
      <c r="AL17">
        <f>SUM(Reg[[#This Row],[OveCo2]:[OveCo27]])</f>
        <v>32940000</v>
      </c>
      <c r="AM17">
        <f>SUM(Sug0.2[[#This Row],[OveCo2]:[OveCo27]])</f>
        <v>33200000</v>
      </c>
      <c r="AN17">
        <f>SUM(Sug0.5[[#This Row],[OveCo2]:[OveCo27]])</f>
        <v>33730000</v>
      </c>
      <c r="AO17">
        <f>Reg[[#This Row],[OveCo27]]</f>
        <v>1140000</v>
      </c>
      <c r="AP17">
        <f>Sug0.2[[#This Row],[OveCo27]]</f>
        <v>1160000</v>
      </c>
      <c r="AQ17">
        <f>Sug0.5[[#This Row],[OveCo27]]</f>
        <v>1210000</v>
      </c>
      <c r="AR17">
        <f>SUM(Reg[[#This Row],[ObeCo2]:[ObeCo27]])</f>
        <v>133140000</v>
      </c>
      <c r="AS17">
        <f>SUM(Sug0.2[[#This Row],[ObeCo2]:[ObeCo27]])</f>
        <v>128160000</v>
      </c>
      <c r="AT17">
        <f>SUM(Sug0.5[[#This Row],[ObeCo2]:[ObeCo27]])</f>
        <v>117630000</v>
      </c>
      <c r="AU17">
        <f>Reg[[#This Row],[ObeCo27]]</f>
        <v>4980000</v>
      </c>
      <c r="AV17">
        <f>Sug0.2[[#This Row],[ObeCo27]]</f>
        <v>4750000</v>
      </c>
      <c r="AW17">
        <f>Sug0.5[[#This Row],[ObeCo27]]</f>
        <v>4260000</v>
      </c>
    </row>
    <row r="18" spans="1:49" x14ac:dyDescent="0.25">
      <c r="A18">
        <v>14</v>
      </c>
    </row>
    <row r="19" spans="1:49" x14ac:dyDescent="0.25">
      <c r="A19">
        <v>15</v>
      </c>
    </row>
    <row r="20" spans="1:49" x14ac:dyDescent="0.25">
      <c r="A20">
        <v>16</v>
      </c>
    </row>
    <row r="21" spans="1:49" x14ac:dyDescent="0.25">
      <c r="A21">
        <v>17</v>
      </c>
    </row>
    <row r="22" spans="1:49" x14ac:dyDescent="0.25">
      <c r="A22">
        <v>18</v>
      </c>
    </row>
    <row r="23" spans="1:49" x14ac:dyDescent="0.25">
      <c r="A23">
        <v>19</v>
      </c>
    </row>
    <row r="24" spans="1:49" x14ac:dyDescent="0.25">
      <c r="A24">
        <v>20</v>
      </c>
    </row>
    <row r="25" spans="1:49" x14ac:dyDescent="0.25">
      <c r="A25" s="3" t="s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4"/>
  <sheetViews>
    <sheetView tabSelected="1" topLeftCell="Y1" workbookViewId="0">
      <selection activeCell="AN6" sqref="AN6"/>
    </sheetView>
  </sheetViews>
  <sheetFormatPr defaultRowHeight="15" x14ac:dyDescent="0.25"/>
  <cols>
    <col min="1" max="1" width="21.7109375" bestFit="1" customWidth="1"/>
  </cols>
  <sheetData>
    <row r="1" spans="1:40" x14ac:dyDescent="0.25">
      <c r="B1" s="1" t="s">
        <v>10</v>
      </c>
      <c r="C1" s="1" t="s">
        <v>1239</v>
      </c>
      <c r="E1" s="1" t="s">
        <v>10</v>
      </c>
      <c r="F1" s="1">
        <v>2035</v>
      </c>
      <c r="H1" s="1" t="s">
        <v>11</v>
      </c>
      <c r="I1" s="1" t="s">
        <v>1239</v>
      </c>
      <c r="K1" s="1" t="s">
        <v>11</v>
      </c>
      <c r="L1" s="1">
        <v>2035</v>
      </c>
      <c r="N1" s="1" t="s">
        <v>1237</v>
      </c>
      <c r="O1" s="1" t="s">
        <v>1239</v>
      </c>
      <c r="Q1" s="1" t="s">
        <v>1237</v>
      </c>
      <c r="R1" s="1">
        <v>2035</v>
      </c>
      <c r="T1" s="1" t="s">
        <v>12</v>
      </c>
      <c r="U1" s="1" t="s">
        <v>1239</v>
      </c>
      <c r="W1" s="1" t="s">
        <v>12</v>
      </c>
      <c r="X1" s="1">
        <v>2035</v>
      </c>
      <c r="Z1" s="1" t="s">
        <v>13</v>
      </c>
      <c r="AA1" s="1" t="s">
        <v>1239</v>
      </c>
      <c r="AC1" s="1" t="s">
        <v>13</v>
      </c>
      <c r="AD1" s="1">
        <v>2035</v>
      </c>
      <c r="AF1" s="1" t="s">
        <v>1238</v>
      </c>
      <c r="AG1" s="1" t="s">
        <v>1239</v>
      </c>
      <c r="AI1" s="1" t="s">
        <v>1238</v>
      </c>
      <c r="AJ1" s="1">
        <v>2035</v>
      </c>
    </row>
    <row r="2" spans="1:40" x14ac:dyDescent="0.25">
      <c r="B2" t="s">
        <v>1206</v>
      </c>
      <c r="C2" t="s">
        <v>1207</v>
      </c>
      <c r="D2" t="s">
        <v>1208</v>
      </c>
      <c r="E2" t="s">
        <v>1206</v>
      </c>
      <c r="F2" t="s">
        <v>1207</v>
      </c>
      <c r="G2" t="s">
        <v>1208</v>
      </c>
      <c r="H2" t="s">
        <v>1206</v>
      </c>
      <c r="I2" t="s">
        <v>1207</v>
      </c>
      <c r="J2" t="s">
        <v>1208</v>
      </c>
      <c r="K2" t="s">
        <v>1206</v>
      </c>
      <c r="L2" t="s">
        <v>1207</v>
      </c>
      <c r="M2" t="s">
        <v>1208</v>
      </c>
      <c r="N2" t="s">
        <v>1206</v>
      </c>
      <c r="O2" t="s">
        <v>1207</v>
      </c>
      <c r="P2" t="s">
        <v>1208</v>
      </c>
      <c r="Q2" t="s">
        <v>1206</v>
      </c>
      <c r="R2" t="s">
        <v>1207</v>
      </c>
      <c r="S2" t="s">
        <v>1208</v>
      </c>
      <c r="T2" t="s">
        <v>1206</v>
      </c>
      <c r="U2" t="s">
        <v>1207</v>
      </c>
      <c r="V2" t="s">
        <v>1208</v>
      </c>
      <c r="W2" t="s">
        <v>1206</v>
      </c>
      <c r="X2" t="s">
        <v>1207</v>
      </c>
      <c r="Y2" t="s">
        <v>1208</v>
      </c>
      <c r="Z2" t="s">
        <v>1206</v>
      </c>
      <c r="AA2" t="s">
        <v>1207</v>
      </c>
      <c r="AB2" t="s">
        <v>1208</v>
      </c>
      <c r="AC2" t="s">
        <v>1206</v>
      </c>
      <c r="AD2" t="s">
        <v>1207</v>
      </c>
      <c r="AE2" t="s">
        <v>1208</v>
      </c>
      <c r="AF2" t="s">
        <v>1206</v>
      </c>
      <c r="AG2" t="s">
        <v>1207</v>
      </c>
      <c r="AH2" t="s">
        <v>1208</v>
      </c>
      <c r="AI2" t="s">
        <v>1206</v>
      </c>
      <c r="AJ2" t="s">
        <v>1207</v>
      </c>
      <c r="AK2" t="s">
        <v>1208</v>
      </c>
    </row>
    <row r="3" spans="1:40" x14ac:dyDescent="0.25">
      <c r="A3" s="1" t="s">
        <v>0</v>
      </c>
      <c r="B3" s="7">
        <f t="shared" ref="B3:AK3" si="0">AVERAGE(B5:B17)</f>
        <v>6273.0710541923072</v>
      </c>
      <c r="C3" s="7">
        <f t="shared" si="0"/>
        <v>5896.3622324692315</v>
      </c>
      <c r="D3" s="7">
        <f t="shared" si="0"/>
        <v>5084.8175892161535</v>
      </c>
      <c r="E3" s="7">
        <f t="shared" si="0"/>
        <v>297.75464106153839</v>
      </c>
      <c r="F3" s="7">
        <f t="shared" si="0"/>
        <v>278.18289637692311</v>
      </c>
      <c r="G3" s="7">
        <f t="shared" si="0"/>
        <v>238.05656070769231</v>
      </c>
      <c r="H3" s="7">
        <f t="shared" si="0"/>
        <v>999.75619347153838</v>
      </c>
      <c r="I3" s="7">
        <f t="shared" si="0"/>
        <v>907.23651074076929</v>
      </c>
      <c r="J3" s="7">
        <f t="shared" si="0"/>
        <v>703.07721984538466</v>
      </c>
      <c r="K3" s="7">
        <f t="shared" si="0"/>
        <v>56.91242217846154</v>
      </c>
      <c r="L3" s="7">
        <f t="shared" si="0"/>
        <v>50.700681536923071</v>
      </c>
      <c r="M3" s="7">
        <f t="shared" si="0"/>
        <v>37.502784106153847</v>
      </c>
      <c r="N3" s="7">
        <f t="shared" si="0"/>
        <v>6384.8478525204609</v>
      </c>
      <c r="O3" s="7">
        <f t="shared" si="0"/>
        <v>5856.0152353680769</v>
      </c>
      <c r="P3" s="7">
        <f t="shared" si="0"/>
        <v>4849.3648770609998</v>
      </c>
      <c r="Q3" s="7">
        <f t="shared" si="0"/>
        <v>340.64374333384615</v>
      </c>
      <c r="R3" s="7">
        <f t="shared" si="0"/>
        <v>312.48329370223075</v>
      </c>
      <c r="S3" s="7">
        <f t="shared" si="0"/>
        <v>240.93040398284614</v>
      </c>
      <c r="T3" s="7">
        <f t="shared" si="0"/>
        <v>6812.3313250099991</v>
      </c>
      <c r="U3" s="7">
        <f t="shared" si="0"/>
        <v>6766.8632135092321</v>
      </c>
      <c r="V3" s="7">
        <f t="shared" si="0"/>
        <v>6664.8167433599992</v>
      </c>
      <c r="W3" s="7">
        <f t="shared" si="0"/>
        <v>260.87391933692305</v>
      </c>
      <c r="X3" s="7">
        <f t="shared" si="0"/>
        <v>258.08154823538467</v>
      </c>
      <c r="Y3" s="7">
        <f t="shared" si="0"/>
        <v>250.35955244692306</v>
      </c>
      <c r="Z3" s="7">
        <f t="shared" si="0"/>
        <v>19614.743943599231</v>
      </c>
      <c r="AA3" s="7">
        <f t="shared" si="0"/>
        <v>19413.653894081541</v>
      </c>
      <c r="AB3" s="7">
        <f t="shared" si="0"/>
        <v>19000.657196468463</v>
      </c>
      <c r="AC3" s="7">
        <f t="shared" si="0"/>
        <v>859.11807204769241</v>
      </c>
      <c r="AD3" s="7">
        <f t="shared" si="0"/>
        <v>840.96541923538473</v>
      </c>
      <c r="AE3" s="7">
        <f t="shared" si="0"/>
        <v>808.34278293615398</v>
      </c>
      <c r="AF3" s="7">
        <f t="shared" si="0"/>
        <v>1636.475139671538</v>
      </c>
      <c r="AG3" s="7">
        <f t="shared" si="0"/>
        <v>1579.5478327238461</v>
      </c>
      <c r="AH3" s="7">
        <f t="shared" si="0"/>
        <v>1462.0369776976922</v>
      </c>
      <c r="AI3" s="7">
        <f t="shared" si="0"/>
        <v>59.12530953923077</v>
      </c>
      <c r="AJ3" s="7">
        <f t="shared" si="0"/>
        <v>56.503784411538462</v>
      </c>
      <c r="AK3" s="7">
        <f t="shared" si="0"/>
        <v>51.146470765384613</v>
      </c>
      <c r="AN3" t="s">
        <v>1240</v>
      </c>
    </row>
    <row r="4" spans="1:40" x14ac:dyDescent="0.25">
      <c r="A4" s="2" t="s">
        <v>2</v>
      </c>
      <c r="B4" s="7">
        <f t="shared" ref="B4:AK4" si="1">_xlfn.STDEV.P(B5:B17)</f>
        <v>2976.250940551457</v>
      </c>
      <c r="C4" s="7">
        <f t="shared" si="1"/>
        <v>2731.72369118798</v>
      </c>
      <c r="D4" s="7">
        <f t="shared" si="1"/>
        <v>2197.9582672346814</v>
      </c>
      <c r="E4" s="7">
        <f t="shared" si="1"/>
        <v>138.35886445270441</v>
      </c>
      <c r="F4" s="7">
        <f t="shared" si="1"/>
        <v>127.73708144635128</v>
      </c>
      <c r="G4" s="7">
        <f t="shared" si="1"/>
        <v>104.4762151810239</v>
      </c>
      <c r="H4" s="7">
        <f t="shared" si="1"/>
        <v>716.38464498573092</v>
      </c>
      <c r="I4" s="7">
        <f t="shared" si="1"/>
        <v>626.66824490485533</v>
      </c>
      <c r="J4" s="7">
        <f t="shared" si="1"/>
        <v>433.66646239191056</v>
      </c>
      <c r="K4" s="7">
        <f t="shared" si="1"/>
        <v>47.48723576297855</v>
      </c>
      <c r="L4" s="7">
        <f t="shared" si="1"/>
        <v>41.526101878656455</v>
      </c>
      <c r="M4" s="7">
        <f t="shared" si="1"/>
        <v>27.904790786938651</v>
      </c>
      <c r="N4" s="7">
        <f t="shared" si="1"/>
        <v>3313.6832293578436</v>
      </c>
      <c r="O4" s="7">
        <f t="shared" si="1"/>
        <v>2880.5616892687767</v>
      </c>
      <c r="P4" s="7">
        <f t="shared" si="1"/>
        <v>2129.0985095292126</v>
      </c>
      <c r="Q4" s="7">
        <f t="shared" si="1"/>
        <v>213.61750097519069</v>
      </c>
      <c r="R4" s="7">
        <f t="shared" si="1"/>
        <v>194.31941892074539</v>
      </c>
      <c r="S4" s="7">
        <f t="shared" si="1"/>
        <v>146.48539049952765</v>
      </c>
      <c r="T4" s="7">
        <f t="shared" si="1"/>
        <v>882.10262526350834</v>
      </c>
      <c r="U4" s="7">
        <f t="shared" si="1"/>
        <v>864.43224484912594</v>
      </c>
      <c r="V4" s="7">
        <f t="shared" si="1"/>
        <v>825.99273083823084</v>
      </c>
      <c r="W4" s="7">
        <f t="shared" si="1"/>
        <v>63.79594590780566</v>
      </c>
      <c r="X4" s="7">
        <f t="shared" si="1"/>
        <v>63.77669173813635</v>
      </c>
      <c r="Y4" s="7">
        <f t="shared" si="1"/>
        <v>60.331059216471246</v>
      </c>
      <c r="Z4" s="7">
        <f t="shared" si="1"/>
        <v>4355.2320096027925</v>
      </c>
      <c r="AA4" s="7">
        <f t="shared" si="1"/>
        <v>4322.1402661544998</v>
      </c>
      <c r="AB4" s="7">
        <f t="shared" si="1"/>
        <v>4270.4826499496448</v>
      </c>
      <c r="AC4" s="7">
        <f t="shared" si="1"/>
        <v>174.10892291701822</v>
      </c>
      <c r="AD4" s="7">
        <f t="shared" si="1"/>
        <v>168.14814087878821</v>
      </c>
      <c r="AE4" s="7">
        <f t="shared" si="1"/>
        <v>159.73459782571388</v>
      </c>
      <c r="AF4" s="7">
        <f t="shared" si="1"/>
        <v>659.23199457448709</v>
      </c>
      <c r="AG4" s="7">
        <f t="shared" si="1"/>
        <v>627.28397665299849</v>
      </c>
      <c r="AH4" s="7">
        <f t="shared" si="1"/>
        <v>564.22548794267811</v>
      </c>
      <c r="AI4" s="7">
        <f t="shared" si="1"/>
        <v>25.131475573586105</v>
      </c>
      <c r="AJ4" s="7">
        <f t="shared" si="1"/>
        <v>23.621338082424579</v>
      </c>
      <c r="AK4" s="7">
        <f t="shared" si="1"/>
        <v>20.714293826292256</v>
      </c>
      <c r="AN4" t="s">
        <v>1241</v>
      </c>
    </row>
    <row r="5" spans="1:40" s="9" customFormat="1" x14ac:dyDescent="0.25">
      <c r="A5" s="9">
        <v>1</v>
      </c>
      <c r="B5" s="9">
        <f>SUM(Reg[[#This Row],[NASDa2]:[NASDa27]])</f>
        <v>2692.8904506999997</v>
      </c>
      <c r="C5" s="9">
        <f>SUM(Sug0.2[[#This Row],[NASDa2]:[NASDa27]])</f>
        <v>2554.6847745</v>
      </c>
      <c r="D5" s="9">
        <f>SUM(Sug0.5[[#This Row],[NASDa2]:[NASDa27]])</f>
        <v>2292.1163881100006</v>
      </c>
      <c r="E5" s="9">
        <f>Reg[[#This Row],[NASDa27]]</f>
        <v>121.23462670000001</v>
      </c>
      <c r="F5" s="9">
        <f>Sug0.2[[#This Row],[NASDa27]]</f>
        <v>114.8755274</v>
      </c>
      <c r="G5" s="9">
        <f>Sug0.5[[#This Row],[NASDa27]]</f>
        <v>101.6998397</v>
      </c>
      <c r="H5" s="9">
        <f>SUM(Reg[[#This Row],[CIRDa2]:[CIRDa27]])</f>
        <v>669.18920094999987</v>
      </c>
      <c r="I5" s="9">
        <f>SUM(Sug0.2[[#This Row],[CIRDa2]:[CIRDa27]])</f>
        <v>630.90057444000001</v>
      </c>
      <c r="J5" s="9">
        <f>SUM(Sug0.5[[#This Row],[CIRDa2]:[CIRDa27]])</f>
        <v>522.68019274999995</v>
      </c>
      <c r="K5" s="9">
        <f>Reg[[#This Row],[CIRDa27]]</f>
        <v>40.243858179999997</v>
      </c>
      <c r="L5" s="9">
        <f>Sug0.2[[#This Row],[CIRDa27]]</f>
        <v>36.79130198</v>
      </c>
      <c r="M5" s="9">
        <f>Sug0.5[[#This Row],[CIRDa27]]</f>
        <v>29.88618958</v>
      </c>
      <c r="N5" s="9">
        <f>SUM(Reg[[#This Row],[HCCDa2]:[HCCDa27]])+SUM(Reg[[#This Row],[LIDDa2]:[LIDDa27]])</f>
        <v>4904.5637662170002</v>
      </c>
      <c r="O5" s="9">
        <f>SUM(Sug0.2[[#This Row],[HCCDa2]:[HCCDa27]])+SUM(Sug0.2[[#This Row],[LIDDa2]:[LIDDa27]])</f>
        <v>4536.1128049070003</v>
      </c>
      <c r="P5" s="9">
        <f>SUM(Sug0.5[[#This Row],[HCCDa2]:[HCCDa27]])+SUM(Sug0.5[[#This Row],[LIDDa2]:[LIDDa27]])</f>
        <v>3995.3459745960004</v>
      </c>
      <c r="Q5" s="9">
        <f>Reg[[#This Row],[HCCDa27]]+Reg[[#This Row],[LIDDa27]]</f>
        <v>209.20202153299999</v>
      </c>
      <c r="R5" s="9">
        <f>Sug0.2[[#This Row],[HCCDa27]]+Sug0.2[[#This Row],[LIDDa27]]</f>
        <v>176.61340693299999</v>
      </c>
      <c r="S5" s="9">
        <f>Sug0.5[[#This Row],[HCCDa27]]+Sug0.5[[#This Row],[LIDDa27]]</f>
        <v>126.906177795</v>
      </c>
      <c r="T5" s="9">
        <f>SUM(Reg[[#This Row],[CHDDa2]:[CHDDa27]])+SUM(Reg[[#This Row],[CHDDDa2]:[CHDDDa27]])</f>
        <v>7265.7099292300009</v>
      </c>
      <c r="U5" s="9">
        <f>SUM(Sug0.2[[#This Row],[CHDDa2]:[CHDDa27]])+SUM(Sug0.2[[#This Row],[CHDDDa2]:[CHDDDa27]])</f>
        <v>7217.4693995599991</v>
      </c>
      <c r="V5" s="9">
        <f>SUM(Sug0.5[[#This Row],[CHDDa2]:[CHDDa27]])+SUM(Sug0.5[[#This Row],[CHDDDa2]:[CHDDDa27]])</f>
        <v>7153.1316067400003</v>
      </c>
      <c r="W5" s="9">
        <f>Reg[[#This Row],[CHDDa27]]+Reg[[#This Row],[CHDDDa27]]</f>
        <v>239.33646307999999</v>
      </c>
      <c r="X5" s="9">
        <f>Sug0.2[[#This Row],[CHDDa27]]+Sug0.2[[#This Row],[CHDDDa27]]</f>
        <v>226.40548064999999</v>
      </c>
      <c r="Y5" s="9">
        <f>Sug0.5[[#This Row],[CHDDa27]]+Sug0.5[[#This Row],[CHDDDa27]]</f>
        <v>217.79056155000001</v>
      </c>
      <c r="Z5" s="9">
        <f>SUM(Reg[[#This Row],[T2DDa2]:[T2DDa27]])+SUM(Reg[[#This Row],[T2DDDa2]:[T2DDDa27]])</f>
        <v>23144.751301330001</v>
      </c>
      <c r="AA5" s="9">
        <f>SUM(Sug0.2[[#This Row],[T2DDa2]:[T2DDa27]])+SUM(Sug0.2[[#This Row],[T2DDDa2]:[T2DDDa27]])</f>
        <v>22831.398239039998</v>
      </c>
      <c r="AB5" s="9">
        <f>SUM(Sug0.5[[#This Row],[T2DDa2]:[T2DDa27]])+SUM(Sug0.5[[#This Row],[T2DDDa2]:[T2DDDa27]])</f>
        <v>22274.489604179995</v>
      </c>
      <c r="AC5" s="9">
        <f>Reg[[#This Row],[T2DDa27]]+Reg[[#This Row],[T2DDDa27]]</f>
        <v>1031.6433824599999</v>
      </c>
      <c r="AD5" s="9">
        <f>Sug0.2[[#This Row],[T2DDa27]]+Sug0.2[[#This Row],[T2DDDa27]]</f>
        <v>996.81458581000004</v>
      </c>
      <c r="AE5" s="9">
        <f>Sug0.5[[#This Row],[T2DDa27]]+Sug0.5[[#This Row],[T2DDDa27]]</f>
        <v>960.43008436000002</v>
      </c>
      <c r="AF5" s="9">
        <f>SUM(Reg[[#This Row],[ObeDa2]:[ObeDa27]])</f>
        <v>1140.0951914699999</v>
      </c>
      <c r="AG5" s="9">
        <f>SUM(Sug0.2[[#This Row],[ObeDa2]:[ObeDa27]])</f>
        <v>1093.69423594</v>
      </c>
      <c r="AH5" s="9">
        <f>SUM(Sug0.5[[#This Row],[ObeDa2]:[ObeDa27]])</f>
        <v>997.43158603000006</v>
      </c>
      <c r="AI5" s="9">
        <f>Reg[[#This Row],[ObeDa27]]</f>
        <v>41.952576389999997</v>
      </c>
      <c r="AJ5" s="9">
        <f>Sug0.2[[#This Row],[ObeDa27]]</f>
        <v>39.95550437</v>
      </c>
      <c r="AK5" s="9">
        <f>Sug0.5[[#This Row],[ObeDa27]]</f>
        <v>35.708210350000002</v>
      </c>
    </row>
    <row r="6" spans="1:40" x14ac:dyDescent="0.25">
      <c r="A6" s="15">
        <v>2</v>
      </c>
      <c r="B6" s="15">
        <f>SUM(Reg[[#This Row],[NASDa2]:[NASDa27]])</f>
        <v>4337.3440966999997</v>
      </c>
      <c r="C6" s="15">
        <f>SUM(Sug0.2[[#This Row],[NASDa2]:[NASDa27]])</f>
        <v>4082.5024942999994</v>
      </c>
      <c r="D6" s="15">
        <f>SUM(Sug0.5[[#This Row],[NASDa2]:[NASDa27]])</f>
        <v>3607.6350299000001</v>
      </c>
      <c r="E6" s="15">
        <f>Reg[[#This Row],[NASDa27]]</f>
        <v>214.1131183</v>
      </c>
      <c r="F6" s="15">
        <f>Sug0.2[[#This Row],[NASDa27]]</f>
        <v>199.8921182</v>
      </c>
      <c r="G6" s="15">
        <f>Sug0.5[[#This Row],[NASDa27]]</f>
        <v>175.15048039999999</v>
      </c>
      <c r="H6" s="15">
        <f>SUM(Reg[[#This Row],[CIRDa2]:[CIRDa27]])</f>
        <v>868.91162184999996</v>
      </c>
      <c r="I6" s="15">
        <f>SUM(Sug0.2[[#This Row],[CIRDa2]:[CIRDa27]])</f>
        <v>807.77417231999993</v>
      </c>
      <c r="J6" s="15">
        <f>SUM(Sug0.5[[#This Row],[CIRDa2]:[CIRDa27]])</f>
        <v>682.55664544000012</v>
      </c>
      <c r="K6" s="15">
        <f>Reg[[#This Row],[CIRDa27]]</f>
        <v>41.583291070000001</v>
      </c>
      <c r="L6" s="15">
        <f>Sug0.2[[#This Row],[CIRDa27]]</f>
        <v>37.698346919999999</v>
      </c>
      <c r="M6" s="15">
        <f>Sug0.5[[#This Row],[CIRDa27]]</f>
        <v>29.496798170000002</v>
      </c>
      <c r="N6" s="15">
        <f>SUM(Reg[[#This Row],[HCCDa2]:[HCCDa27]])+SUM(Reg[[#This Row],[LIDDa2]:[LIDDa27]])</f>
        <v>3934.9569533720005</v>
      </c>
      <c r="O6" s="15">
        <f>SUM(Sug0.2[[#This Row],[HCCDa2]:[HCCDa27]])+SUM(Sug0.2[[#This Row],[LIDDa2]:[LIDDa27]])</f>
        <v>3686.3109376470002</v>
      </c>
      <c r="P6" s="15">
        <f>SUM(Sug0.5[[#This Row],[HCCDa2]:[HCCDa27]])+SUM(Sug0.5[[#This Row],[LIDDa2]:[LIDDa27]])</f>
        <v>3249.4915827859995</v>
      </c>
      <c r="Q6" s="15">
        <f>Reg[[#This Row],[HCCDa27]]+Reg[[#This Row],[LIDDa27]]</f>
        <v>233.47624344899998</v>
      </c>
      <c r="R6" s="15">
        <f>Sug0.2[[#This Row],[HCCDa27]]+Sug0.2[[#This Row],[LIDDa27]]</f>
        <v>228.077221049</v>
      </c>
      <c r="S6" s="15">
        <f>Sug0.5[[#This Row],[HCCDa27]]+Sug0.5[[#This Row],[LIDDa27]]</f>
        <v>197.05660793799998</v>
      </c>
      <c r="T6" s="15">
        <f>SUM(Reg[[#This Row],[CHDDa2]:[CHDDa27]])+SUM(Reg[[#This Row],[CHDDDa2]:[CHDDDa27]])</f>
        <v>7034.3234683400005</v>
      </c>
      <c r="U6" s="15">
        <f>SUM(Sug0.2[[#This Row],[CHDDa2]:[CHDDa27]])+SUM(Sug0.2[[#This Row],[CHDDDa2]:[CHDDDa27]])</f>
        <v>6983.5704706799997</v>
      </c>
      <c r="V6" s="15">
        <f>SUM(Sug0.5[[#This Row],[CHDDa2]:[CHDDa27]])+SUM(Sug0.5[[#This Row],[CHDDDa2]:[CHDDDa27]])</f>
        <v>6890.2557806799996</v>
      </c>
      <c r="W6" s="15">
        <f>Reg[[#This Row],[CHDDa27]]+Reg[[#This Row],[CHDDDa27]]</f>
        <v>340.20195955999998</v>
      </c>
      <c r="X6" s="15">
        <f>Sug0.2[[#This Row],[CHDDa27]]+Sug0.2[[#This Row],[CHDDDa27]]</f>
        <v>341.35681713999998</v>
      </c>
      <c r="Y6" s="15">
        <f>Sug0.5[[#This Row],[CHDDa27]]+Sug0.5[[#This Row],[CHDDDa27]]</f>
        <v>328.86132155999996</v>
      </c>
      <c r="Z6" s="15">
        <f>SUM(Reg[[#This Row],[T2DDa2]:[T2DDa27]])+SUM(Reg[[#This Row],[T2DDDa2]:[T2DDDa27]])</f>
        <v>14351.324124989998</v>
      </c>
      <c r="AA6" s="15">
        <f>SUM(Sug0.2[[#This Row],[T2DDa2]:[T2DDa27]])+SUM(Sug0.2[[#This Row],[T2DDDa2]:[T2DDDa27]])</f>
        <v>14250.449549670002</v>
      </c>
      <c r="AB6" s="15">
        <f>SUM(Sug0.5[[#This Row],[T2DDa2]:[T2DDa27]])+SUM(Sug0.5[[#This Row],[T2DDDa2]:[T2DDDa27]])</f>
        <v>14093.503743550002</v>
      </c>
      <c r="AC6" s="15">
        <f>Reg[[#This Row],[T2DDa27]]+Reg[[#This Row],[T2DDDa27]]</f>
        <v>694.85817889999998</v>
      </c>
      <c r="AD6" s="15">
        <f>Sug0.2[[#This Row],[T2DDa27]]+Sug0.2[[#This Row],[T2DDDa27]]</f>
        <v>698.80320075000009</v>
      </c>
      <c r="AE6" s="15">
        <f>Sug0.5[[#This Row],[T2DDa27]]+Sug0.5[[#This Row],[T2DDDa27]]</f>
        <v>667.95482430000004</v>
      </c>
      <c r="AF6" s="15">
        <f>SUM(Reg[[#This Row],[ObeDa2]:[ObeDa27]])</f>
        <v>1579.0528688099998</v>
      </c>
      <c r="AG6" s="15">
        <f>SUM(Sug0.2[[#This Row],[ObeDa2]:[ObeDa27]])</f>
        <v>1554.19924062</v>
      </c>
      <c r="AH6" s="15">
        <f>SUM(Sug0.5[[#This Row],[ObeDa2]:[ObeDa27]])</f>
        <v>1505.4862460300001</v>
      </c>
      <c r="AI6" s="15">
        <f>Reg[[#This Row],[ObeDa27]]</f>
        <v>54.14154431</v>
      </c>
      <c r="AJ6" s="15">
        <f>Sug0.2[[#This Row],[ObeDa27]]</f>
        <v>52.897162039999998</v>
      </c>
      <c r="AK6" s="15">
        <f>Sug0.5[[#This Row],[ObeDa27]]</f>
        <v>50.495722579999999</v>
      </c>
    </row>
    <row r="7" spans="1:40" x14ac:dyDescent="0.25">
      <c r="A7" s="15">
        <v>3</v>
      </c>
      <c r="B7" s="15">
        <f>SUM(Reg[[#This Row],[NASDa2]:[NASDa27]])</f>
        <v>4308.1325317999999</v>
      </c>
      <c r="C7" s="15">
        <f>SUM(Sug0.2[[#This Row],[NASDa2]:[NASDa27]])</f>
        <v>3946.4702071000002</v>
      </c>
      <c r="D7" s="15">
        <f>SUM(Sug0.5[[#This Row],[NASDa2]:[NASDa27]])</f>
        <v>3216.2069457000002</v>
      </c>
      <c r="E7" s="15">
        <f>Reg[[#This Row],[NASDa27]]</f>
        <v>216.28271520000001</v>
      </c>
      <c r="F7" s="15">
        <f>Sug0.2[[#This Row],[NASDa27]]</f>
        <v>195.37471909999999</v>
      </c>
      <c r="G7" s="15">
        <f>Sug0.5[[#This Row],[NASDa27]]</f>
        <v>156.45983649999999</v>
      </c>
      <c r="H7" s="15">
        <f>SUM(Reg[[#This Row],[CIRDa2]:[CIRDa27]])</f>
        <v>981.56124817</v>
      </c>
      <c r="I7" s="15">
        <f>SUM(Sug0.2[[#This Row],[CIRDa2]:[CIRDa27]])</f>
        <v>893.92425313000001</v>
      </c>
      <c r="J7" s="15">
        <f>SUM(Sug0.5[[#This Row],[CIRDa2]:[CIRDa27]])</f>
        <v>679.14126527999997</v>
      </c>
      <c r="K7" s="15">
        <f>Reg[[#This Row],[CIRDa27]]</f>
        <v>58.532465360000003</v>
      </c>
      <c r="L7" s="15">
        <f>Sug0.2[[#This Row],[CIRDa27]]</f>
        <v>51.874273199999998</v>
      </c>
      <c r="M7" s="15">
        <f>Sug0.5[[#This Row],[CIRDa27]]</f>
        <v>37.564128869999998</v>
      </c>
      <c r="N7" s="15">
        <f>SUM(Reg[[#This Row],[HCCDa2]:[HCCDa27]])+SUM(Reg[[#This Row],[LIDDa2]:[LIDDa27]])</f>
        <v>6963.1813506899989</v>
      </c>
      <c r="O7" s="15">
        <f>SUM(Sug0.2[[#This Row],[HCCDa2]:[HCCDa27]])+SUM(Sug0.2[[#This Row],[LIDDa2]:[LIDDa27]])</f>
        <v>6373.7438550329998</v>
      </c>
      <c r="P7" s="15">
        <f>SUM(Sug0.5[[#This Row],[HCCDa2]:[HCCDa27]])+SUM(Sug0.5[[#This Row],[LIDDa2]:[LIDDa27]])</f>
        <v>4997.5494738690013</v>
      </c>
      <c r="Q7" s="15">
        <f>Reg[[#This Row],[HCCDa27]]+Reg[[#This Row],[LIDDa27]]</f>
        <v>419.70370738499997</v>
      </c>
      <c r="R7" s="15">
        <f>Sug0.2[[#This Row],[HCCDa27]]+Sug0.2[[#This Row],[LIDDa27]]</f>
        <v>362.55084370399999</v>
      </c>
      <c r="S7" s="15">
        <f>Sug0.5[[#This Row],[HCCDa27]]+Sug0.5[[#This Row],[LIDDa27]]</f>
        <v>234.93913108000001</v>
      </c>
      <c r="T7" s="15">
        <f>SUM(Reg[[#This Row],[CHDDa2]:[CHDDa27]])+SUM(Reg[[#This Row],[CHDDDa2]:[CHDDDa27]])</f>
        <v>6919.7483496299992</v>
      </c>
      <c r="U7" s="15">
        <f>SUM(Sug0.2[[#This Row],[CHDDa2]:[CHDDa27]])+SUM(Sug0.2[[#This Row],[CHDDDa2]:[CHDDDa27]])</f>
        <v>6846.2557741799992</v>
      </c>
      <c r="V7" s="15">
        <f>SUM(Sug0.5[[#This Row],[CHDDa2]:[CHDDa27]])+SUM(Sug0.5[[#This Row],[CHDDDa2]:[CHDDDa27]])</f>
        <v>6704.5979732699998</v>
      </c>
      <c r="W7" s="15">
        <f>Reg[[#This Row],[CHDDa27]]+Reg[[#This Row],[CHDDDa27]]</f>
        <v>344.02593665000001</v>
      </c>
      <c r="X7" s="15">
        <f>Sug0.2[[#This Row],[CHDDa27]]+Sug0.2[[#This Row],[CHDDDa27]]</f>
        <v>340.80396787999996</v>
      </c>
      <c r="Y7" s="15">
        <f>Sug0.5[[#This Row],[CHDDa27]]+Sug0.5[[#This Row],[CHDDDa27]]</f>
        <v>326.307256</v>
      </c>
      <c r="Z7" s="15">
        <f>SUM(Reg[[#This Row],[T2DDa2]:[T2DDa27]])+SUM(Reg[[#This Row],[T2DDDa2]:[T2DDDa27]])</f>
        <v>16211.955773930002</v>
      </c>
      <c r="AA7" s="15">
        <f>SUM(Sug0.2[[#This Row],[T2DDa2]:[T2DDa27]])+SUM(Sug0.2[[#This Row],[T2DDDa2]:[T2DDDa27]])</f>
        <v>15943.033276750002</v>
      </c>
      <c r="AB7" s="15">
        <f>SUM(Sug0.5[[#This Row],[T2DDa2]:[T2DDa27]])+SUM(Sug0.5[[#This Row],[T2DDDa2]:[T2DDDa27]])</f>
        <v>15444.77756103</v>
      </c>
      <c r="AC7" s="15">
        <f>Reg[[#This Row],[T2DDa27]]+Reg[[#This Row],[T2DDDa27]]</f>
        <v>733.31847932000005</v>
      </c>
      <c r="AD7" s="15">
        <f>Sug0.2[[#This Row],[T2DDa27]]+Sug0.2[[#This Row],[T2DDDa27]]</f>
        <v>706.45675974999995</v>
      </c>
      <c r="AE7" s="15">
        <f>Sug0.5[[#This Row],[T2DDa27]]+Sug0.5[[#This Row],[T2DDDa27]]</f>
        <v>666.84194560999993</v>
      </c>
      <c r="AF7" s="15">
        <f>SUM(Reg[[#This Row],[ObeDa2]:[ObeDa27]])</f>
        <v>1388.0618062400001</v>
      </c>
      <c r="AG7" s="15">
        <f>SUM(Sug0.2[[#This Row],[ObeDa2]:[ObeDa27]])</f>
        <v>1311.7435384699997</v>
      </c>
      <c r="AH7" s="15">
        <f>SUM(Sug0.5[[#This Row],[ObeDa2]:[ObeDa27]])</f>
        <v>1155.06237162</v>
      </c>
      <c r="AI7" s="15">
        <f>Reg[[#This Row],[ObeDa27]]</f>
        <v>53.417133309999997</v>
      </c>
      <c r="AJ7" s="15">
        <f>Sug0.2[[#This Row],[ObeDa27]]</f>
        <v>49.923937180000003</v>
      </c>
      <c r="AK7" s="15">
        <f>Sug0.5[[#This Row],[ObeDa27]]</f>
        <v>42.658089230000002</v>
      </c>
    </row>
    <row r="8" spans="1:40" x14ac:dyDescent="0.25">
      <c r="A8" s="15">
        <v>4</v>
      </c>
      <c r="B8" s="15">
        <f>SUM(Reg[[#This Row],[NASDa2]:[NASDa27]])</f>
        <v>9770.1453499999989</v>
      </c>
      <c r="C8" s="15">
        <f>SUM(Sug0.2[[#This Row],[NASDa2]:[NASDa27]])</f>
        <v>9192.1941456000004</v>
      </c>
      <c r="D8" s="15">
        <f>SUM(Sug0.5[[#This Row],[NASDa2]:[NASDa27]])</f>
        <v>7938.0117010000004</v>
      </c>
      <c r="E8" s="15">
        <f>Reg[[#This Row],[NASDa27]]</f>
        <v>417.64865730000002</v>
      </c>
      <c r="F8" s="15">
        <f>Sug0.2[[#This Row],[NASDa27]]</f>
        <v>394.3012602</v>
      </c>
      <c r="G8" s="15">
        <f>Sug0.5[[#This Row],[NASDa27]]</f>
        <v>342.21144989999999</v>
      </c>
      <c r="H8" s="15">
        <f>SUM(Reg[[#This Row],[CIRDa2]:[CIRDa27]])</f>
        <v>1467.6216773800002</v>
      </c>
      <c r="I8" s="15">
        <f>SUM(Sug0.2[[#This Row],[CIRDa2]:[CIRDa27]])</f>
        <v>1302.21716425</v>
      </c>
      <c r="J8" s="15">
        <f>SUM(Sug0.5[[#This Row],[CIRDa2]:[CIRDa27]])</f>
        <v>963.16101716000014</v>
      </c>
      <c r="K8" s="15">
        <f>Reg[[#This Row],[CIRDa27]]</f>
        <v>79.085025599999994</v>
      </c>
      <c r="L8" s="15">
        <f>Sug0.2[[#This Row],[CIRDa27]]</f>
        <v>69.632632099999995</v>
      </c>
      <c r="M8" s="15">
        <f>Sug0.5[[#This Row],[CIRDa27]]</f>
        <v>49.782605750000002</v>
      </c>
      <c r="N8" s="15">
        <f>SUM(Reg[[#This Row],[HCCDa2]:[HCCDa27]])+SUM(Reg[[#This Row],[LIDDa2]:[LIDDa27]])</f>
        <v>13256.295962630998</v>
      </c>
      <c r="O8" s="15">
        <f>SUM(Sug0.2[[#This Row],[HCCDa2]:[HCCDa27]])+SUM(Sug0.2[[#This Row],[LIDDa2]:[LIDDa27]])</f>
        <v>11954.606671026</v>
      </c>
      <c r="P8" s="15">
        <f>SUM(Sug0.5[[#This Row],[HCCDa2]:[HCCDa27]])+SUM(Sug0.5[[#This Row],[LIDDa2]:[LIDDa27]])</f>
        <v>9506.9395296949988</v>
      </c>
      <c r="Q8" s="15">
        <f>Reg[[#This Row],[HCCDa27]]+Reg[[#This Row],[LIDDa27]]</f>
        <v>610.95489708799994</v>
      </c>
      <c r="R8" s="15">
        <f>Sug0.2[[#This Row],[HCCDa27]]+Sug0.2[[#This Row],[LIDDa27]]</f>
        <v>559.06570999799999</v>
      </c>
      <c r="S8" s="15">
        <f>Sug0.5[[#This Row],[HCCDa27]]+Sug0.5[[#This Row],[LIDDa27]]</f>
        <v>421.862329751</v>
      </c>
      <c r="T8" s="15">
        <f>SUM(Reg[[#This Row],[CHDDa2]:[CHDDa27]])+SUM(Reg[[#This Row],[CHDDDa2]:[CHDDDa27]])</f>
        <v>7896.2022685600004</v>
      </c>
      <c r="U8" s="15">
        <f>SUM(Sug0.2[[#This Row],[CHDDa2]:[CHDDa27]])+SUM(Sug0.2[[#This Row],[CHDDDa2]:[CHDDDa27]])</f>
        <v>7836.1848632300007</v>
      </c>
      <c r="V8" s="15">
        <f>SUM(Sug0.5[[#This Row],[CHDDa2]:[CHDDa27]])+SUM(Sug0.5[[#This Row],[CHDDDa2]:[CHDDDa27]])</f>
        <v>7690.6643319900004</v>
      </c>
      <c r="W8" s="15">
        <f>Reg[[#This Row],[CHDDa27]]+Reg[[#This Row],[CHDDDa27]]</f>
        <v>260.70654346000003</v>
      </c>
      <c r="X8" s="15">
        <f>Sug0.2[[#This Row],[CHDDa27]]+Sug0.2[[#This Row],[CHDDDa27]]</f>
        <v>262.25128404000003</v>
      </c>
      <c r="Y8" s="15">
        <f>Sug0.5[[#This Row],[CHDDa27]]+Sug0.5[[#This Row],[CHDDDa27]]</f>
        <v>261.37652952999997</v>
      </c>
      <c r="Z8" s="15">
        <f>SUM(Reg[[#This Row],[T2DDa2]:[T2DDa27]])+SUM(Reg[[#This Row],[T2DDDa2]:[T2DDDa27]])</f>
        <v>18821.190746</v>
      </c>
      <c r="AA8" s="15">
        <f>SUM(Sug0.2[[#This Row],[T2DDa2]:[T2DDa27]])+SUM(Sug0.2[[#This Row],[T2DDDa2]:[T2DDDa27]])</f>
        <v>18572.678286600003</v>
      </c>
      <c r="AB8" s="15">
        <f>SUM(Sug0.5[[#This Row],[T2DDa2]:[T2DDa27]])+SUM(Sug0.5[[#This Row],[T2DDDa2]:[T2DDDa27]])</f>
        <v>18074.6607085</v>
      </c>
      <c r="AC8" s="15">
        <f>Reg[[#This Row],[T2DDa27]]+Reg[[#This Row],[T2DDDa27]]</f>
        <v>879.05445660000009</v>
      </c>
      <c r="AD8" s="15">
        <f>Sug0.2[[#This Row],[T2DDa27]]+Sug0.2[[#This Row],[T2DDDa27]]</f>
        <v>851.39630279999994</v>
      </c>
      <c r="AE8" s="15">
        <f>Sug0.5[[#This Row],[T2DDa27]]+Sug0.5[[#This Row],[T2DDDa27]]</f>
        <v>775.72893809999994</v>
      </c>
      <c r="AF8" s="15">
        <f>SUM(Reg[[#This Row],[ObeDa2]:[ObeDa27]])</f>
        <v>1588.7752542599997</v>
      </c>
      <c r="AG8" s="15">
        <f>SUM(Sug0.2[[#This Row],[ObeDa2]:[ObeDa27]])</f>
        <v>1519.2314494700001</v>
      </c>
      <c r="AH8" s="15">
        <f>SUM(Sug0.5[[#This Row],[ObeDa2]:[ObeDa27]])</f>
        <v>1371.26428027</v>
      </c>
      <c r="AI8" s="15">
        <f>Reg[[#This Row],[ObeDa27]]</f>
        <v>56.679892629999998</v>
      </c>
      <c r="AJ8" s="15">
        <f>Sug0.2[[#This Row],[ObeDa27]]</f>
        <v>53.813239930000002</v>
      </c>
      <c r="AK8" s="15">
        <f>Sug0.5[[#This Row],[ObeDa27]]</f>
        <v>47.867397889999999</v>
      </c>
    </row>
    <row r="9" spans="1:40" x14ac:dyDescent="0.25">
      <c r="A9" s="15">
        <v>5</v>
      </c>
      <c r="B9" s="15">
        <f>SUM(Reg[[#This Row],[NASDa2]:[NASDa27]])</f>
        <v>4330.0964127999996</v>
      </c>
      <c r="C9" s="15">
        <f>SUM(Sug0.2[[#This Row],[NASDa2]:[NASDa27]])</f>
        <v>4063.1402658000002</v>
      </c>
      <c r="D9" s="15">
        <f>SUM(Sug0.5[[#This Row],[NASDa2]:[NASDa27]])</f>
        <v>3430.7390685999994</v>
      </c>
      <c r="E9" s="15">
        <f>Reg[[#This Row],[NASDa27]]</f>
        <v>212.1285934</v>
      </c>
      <c r="F9" s="15">
        <f>Sug0.2[[#This Row],[NASDa27]]</f>
        <v>195.9336241</v>
      </c>
      <c r="G9" s="15">
        <f>Sug0.5[[#This Row],[NASDa27]]</f>
        <v>161.05705649999999</v>
      </c>
      <c r="H9" s="15">
        <f>SUM(Reg[[#This Row],[CIRDa2]:[CIRDa27]])</f>
        <v>758.71161879999988</v>
      </c>
      <c r="I9" s="15">
        <f>SUM(Sug0.2[[#This Row],[CIRDa2]:[CIRDa27]])</f>
        <v>691.93072470999982</v>
      </c>
      <c r="J9" s="15">
        <f>SUM(Sug0.5[[#This Row],[CIRDa2]:[CIRDa27]])</f>
        <v>521.37518194999996</v>
      </c>
      <c r="K9" s="15">
        <f>Reg[[#This Row],[CIRDa27]]</f>
        <v>45.406937560000003</v>
      </c>
      <c r="L9" s="15">
        <f>Sug0.2[[#This Row],[CIRDa27]]</f>
        <v>39.651128579999998</v>
      </c>
      <c r="M9" s="15">
        <f>Sug0.5[[#This Row],[CIRDa27]]</f>
        <v>28.906951800000002</v>
      </c>
      <c r="N9" s="15">
        <f>SUM(Reg[[#This Row],[HCCDa2]:[HCCDa27]])+SUM(Reg[[#This Row],[LIDDa2]:[LIDDa27]])</f>
        <v>5344.9058319709993</v>
      </c>
      <c r="O9" s="15">
        <f>SUM(Sug0.2[[#This Row],[HCCDa2]:[HCCDa27]])+SUM(Sug0.2[[#This Row],[LIDDa2]:[LIDDa27]])</f>
        <v>4951.0824156609997</v>
      </c>
      <c r="P9" s="15">
        <f>SUM(Sug0.5[[#This Row],[HCCDa2]:[HCCDa27]])+SUM(Sug0.5[[#This Row],[LIDDa2]:[LIDDa27]])</f>
        <v>4073.8246013499993</v>
      </c>
      <c r="Q9" s="15">
        <f>Reg[[#This Row],[HCCDa27]]+Reg[[#This Row],[LIDDa27]]</f>
        <v>161.25782186399999</v>
      </c>
      <c r="R9" s="15">
        <f>Sug0.2[[#This Row],[HCCDa27]]+Sug0.2[[#This Row],[LIDDa27]]</f>
        <v>165.45532204200001</v>
      </c>
      <c r="S9" s="15">
        <f>Sug0.5[[#This Row],[HCCDa27]]+Sug0.5[[#This Row],[LIDDa27]]</f>
        <v>96.314666656</v>
      </c>
      <c r="T9" s="15">
        <f>SUM(Reg[[#This Row],[CHDDa2]:[CHDDa27]])+SUM(Reg[[#This Row],[CHDDDa2]:[CHDDDa27]])</f>
        <v>6057.3519108499995</v>
      </c>
      <c r="U9" s="15">
        <f>SUM(Sug0.2[[#This Row],[CHDDa2]:[CHDDa27]])+SUM(Sug0.2[[#This Row],[CHDDDa2]:[CHDDDa27]])</f>
        <v>6023.0513763699992</v>
      </c>
      <c r="V9" s="15">
        <f>SUM(Sug0.5[[#This Row],[CHDDa2]:[CHDDa27]])+SUM(Sug0.5[[#This Row],[CHDDDa2]:[CHDDDa27]])</f>
        <v>5956.1658231399997</v>
      </c>
      <c r="W9" s="15">
        <f>Reg[[#This Row],[CHDDa27]]+Reg[[#This Row],[CHDDDa27]]</f>
        <v>266.27141060999998</v>
      </c>
      <c r="X9" s="15">
        <f>Sug0.2[[#This Row],[CHDDa27]]+Sug0.2[[#This Row],[CHDDDa27]]</f>
        <v>265.43223998000002</v>
      </c>
      <c r="Y9" s="15">
        <f>Sug0.5[[#This Row],[CHDDa27]]+Sug0.5[[#This Row],[CHDDDa27]]</f>
        <v>263.21443188000001</v>
      </c>
      <c r="Z9" s="15">
        <f>SUM(Reg[[#This Row],[T2DDa2]:[T2DDa27]])+SUM(Reg[[#This Row],[T2DDDa2]:[T2DDDa27]])</f>
        <v>19416.665259859998</v>
      </c>
      <c r="AA9" s="15">
        <f>SUM(Sug0.2[[#This Row],[T2DDa2]:[T2DDa27]])+SUM(Sug0.2[[#This Row],[T2DDDa2]:[T2DDDa27]])</f>
        <v>19288.763650429999</v>
      </c>
      <c r="AB9" s="15">
        <f>SUM(Sug0.5[[#This Row],[T2DDa2]:[T2DDa27]])+SUM(Sug0.5[[#This Row],[T2DDDa2]:[T2DDDa27]])</f>
        <v>18851.107296279999</v>
      </c>
      <c r="AC9" s="15">
        <f>Reg[[#This Row],[T2DDa27]]+Reg[[#This Row],[T2DDDa27]]</f>
        <v>822.79595633999998</v>
      </c>
      <c r="AD9" s="15">
        <f>Sug0.2[[#This Row],[T2DDa27]]+Sug0.2[[#This Row],[T2DDDa27]]</f>
        <v>814.68606583999997</v>
      </c>
      <c r="AE9" s="15">
        <f>Sug0.5[[#This Row],[T2DDa27]]+Sug0.5[[#This Row],[T2DDDa27]]</f>
        <v>802.84101442000008</v>
      </c>
      <c r="AF9" s="15">
        <f>SUM(Reg[[#This Row],[ObeDa2]:[ObeDa27]])</f>
        <v>1781.68635307</v>
      </c>
      <c r="AG9" s="15">
        <f>SUM(Sug0.2[[#This Row],[ObeDa2]:[ObeDa27]])</f>
        <v>1745.5387840799999</v>
      </c>
      <c r="AH9" s="15">
        <f>SUM(Sug0.5[[#This Row],[ObeDa2]:[ObeDa27]])</f>
        <v>1663.3179942400004</v>
      </c>
      <c r="AI9" s="15">
        <f>Reg[[#This Row],[ObeDa27]]</f>
        <v>61.316274739999997</v>
      </c>
      <c r="AJ9" s="15">
        <f>Sug0.2[[#This Row],[ObeDa27]]</f>
        <v>59.484577430000002</v>
      </c>
      <c r="AK9" s="15">
        <f>Sug0.5[[#This Row],[ObeDa27]]</f>
        <v>55.133260280000002</v>
      </c>
    </row>
    <row r="10" spans="1:40" x14ac:dyDescent="0.25">
      <c r="A10" s="15">
        <v>6</v>
      </c>
      <c r="B10" s="15">
        <f>SUM(Reg[[#This Row],[NASDa2]:[NASDa27]])</f>
        <v>4178.5496388000001</v>
      </c>
      <c r="C10" s="15">
        <f>SUM(Sug0.2[[#This Row],[NASDa2]:[NASDa27]])</f>
        <v>4046.0854019999997</v>
      </c>
      <c r="D10" s="15">
        <f>SUM(Sug0.5[[#This Row],[NASDa2]:[NASDa27]])</f>
        <v>3757.8905006000005</v>
      </c>
      <c r="E10" s="15">
        <f>Reg[[#This Row],[NASDa27]]</f>
        <v>200.37733019999999</v>
      </c>
      <c r="F10" s="15">
        <f>Sug0.2[[#This Row],[NASDa27]]</f>
        <v>193.6785477</v>
      </c>
      <c r="G10" s="15">
        <f>Sug0.5[[#This Row],[NASDa27]]</f>
        <v>176.68038730000001</v>
      </c>
      <c r="H10" s="15">
        <f>SUM(Reg[[#This Row],[CIRDa2]:[CIRDa27]])</f>
        <v>603.12684335000006</v>
      </c>
      <c r="I10" s="15">
        <f>SUM(Sug0.2[[#This Row],[CIRDa2]:[CIRDa27]])</f>
        <v>572.22885045999999</v>
      </c>
      <c r="J10" s="15">
        <f>SUM(Sug0.5[[#This Row],[CIRDa2]:[CIRDa27]])</f>
        <v>510.01714001000005</v>
      </c>
      <c r="K10" s="15">
        <f>Reg[[#This Row],[CIRDa27]]</f>
        <v>26.978614220000001</v>
      </c>
      <c r="L10" s="15">
        <f>Sug0.2[[#This Row],[CIRDa27]]</f>
        <v>25.071035429999998</v>
      </c>
      <c r="M10" s="15">
        <f>Sug0.5[[#This Row],[CIRDa27]]</f>
        <v>21.937156000000002</v>
      </c>
      <c r="N10" s="15">
        <f>SUM(Reg[[#This Row],[HCCDa2]:[HCCDa27]])+SUM(Reg[[#This Row],[LIDDa2]:[LIDDa27]])</f>
        <v>3663.4057838899994</v>
      </c>
      <c r="O10" s="15">
        <f>SUM(Sug0.2[[#This Row],[HCCDa2]:[HCCDa27]])+SUM(Sug0.2[[#This Row],[LIDDa2]:[LIDDa27]])</f>
        <v>3470.892243411</v>
      </c>
      <c r="P10" s="15">
        <f>SUM(Sug0.5[[#This Row],[HCCDa2]:[HCCDa27]])+SUM(Sug0.5[[#This Row],[LIDDa2]:[LIDDa27]])</f>
        <v>3211.752308306</v>
      </c>
      <c r="Q10" s="15">
        <f>Reg[[#This Row],[HCCDa27]]+Reg[[#This Row],[LIDDa27]]</f>
        <v>221.09080567399999</v>
      </c>
      <c r="R10" s="15">
        <f>Sug0.2[[#This Row],[HCCDa27]]+Sug0.2[[#This Row],[LIDDa27]]</f>
        <v>192.41938507399999</v>
      </c>
      <c r="S10" s="15">
        <f>Sug0.5[[#This Row],[HCCDa27]]+Sug0.5[[#This Row],[LIDDa27]]</f>
        <v>160.412449404</v>
      </c>
      <c r="T10" s="15">
        <f>SUM(Reg[[#This Row],[CHDDa2]:[CHDDa27]])+SUM(Reg[[#This Row],[CHDDDa2]:[CHDDDa27]])</f>
        <v>6514.646893170001</v>
      </c>
      <c r="U10" s="15">
        <f>SUM(Sug0.2[[#This Row],[CHDDa2]:[CHDDa27]])+SUM(Sug0.2[[#This Row],[CHDDDa2]:[CHDDDa27]])</f>
        <v>6484.9854822600009</v>
      </c>
      <c r="V10" s="15">
        <f>SUM(Sug0.5[[#This Row],[CHDDa2]:[CHDDa27]])+SUM(Sug0.5[[#This Row],[CHDDDa2]:[CHDDDa27]])</f>
        <v>6431.8719341699998</v>
      </c>
      <c r="W10" s="15">
        <f>Reg[[#This Row],[CHDDa27]]+Reg[[#This Row],[CHDDDa27]]</f>
        <v>198.63445402000002</v>
      </c>
      <c r="X10" s="15">
        <f>Sug0.2[[#This Row],[CHDDa27]]+Sug0.2[[#This Row],[CHDDDa27]]</f>
        <v>201.44066190000001</v>
      </c>
      <c r="Y10" s="15">
        <f>Sug0.5[[#This Row],[CHDDa27]]+Sug0.5[[#This Row],[CHDDDa27]]</f>
        <v>191.68071027000002</v>
      </c>
      <c r="Z10" s="15">
        <f>SUM(Reg[[#This Row],[T2DDa2]:[T2DDa27]])+SUM(Reg[[#This Row],[T2DDDa2]:[T2DDDa27]])</f>
        <v>27377.430042699998</v>
      </c>
      <c r="AA10" s="15">
        <f>SUM(Sug0.2[[#This Row],[T2DDa2]:[T2DDa27]])+SUM(Sug0.2[[#This Row],[T2DDDa2]:[T2DDDa27]])</f>
        <v>27112.904297199999</v>
      </c>
      <c r="AB10" s="15">
        <f>SUM(Sug0.5[[#This Row],[T2DDa2]:[T2DDa27]])+SUM(Sug0.5[[#This Row],[T2DDDa2]:[T2DDDa27]])</f>
        <v>26588.233775090004</v>
      </c>
      <c r="AC10" s="15">
        <f>Reg[[#This Row],[T2DDa27]]+Reg[[#This Row],[T2DDDa27]]</f>
        <v>1186.1442489000001</v>
      </c>
      <c r="AD10" s="15">
        <f>Sug0.2[[#This Row],[T2DDa27]]+Sug0.2[[#This Row],[T2DDDa27]]</f>
        <v>1153.1292515999999</v>
      </c>
      <c r="AE10" s="15">
        <f>Sug0.5[[#This Row],[T2DDa27]]+Sug0.5[[#This Row],[T2DDDa27]]</f>
        <v>1095.3380556900001</v>
      </c>
      <c r="AF10" s="15">
        <f>SUM(Reg[[#This Row],[ObeDa2]:[ObeDa27]])</f>
        <v>1599.1399671600002</v>
      </c>
      <c r="AG10" s="15">
        <f>SUM(Sug0.2[[#This Row],[ObeDa2]:[ObeDa27]])</f>
        <v>1550.4491508300002</v>
      </c>
      <c r="AH10" s="15">
        <f>SUM(Sug0.5[[#This Row],[ObeDa2]:[ObeDa27]])</f>
        <v>1454.3834286899998</v>
      </c>
      <c r="AI10" s="15">
        <f>Reg[[#This Row],[ObeDa27]]</f>
        <v>59.094306019999998</v>
      </c>
      <c r="AJ10" s="15">
        <f>Sug0.2[[#This Row],[ObeDa27]]</f>
        <v>56.682747130000003</v>
      </c>
      <c r="AK10" s="15">
        <f>Sug0.5[[#This Row],[ObeDa27]]</f>
        <v>52.248590460000003</v>
      </c>
    </row>
    <row r="11" spans="1:40" x14ac:dyDescent="0.25">
      <c r="A11" s="15">
        <v>7</v>
      </c>
      <c r="B11" s="15">
        <f>SUM(Reg[[#This Row],[NASDa2]:[NASDa27]])</f>
        <v>5449.239000999999</v>
      </c>
      <c r="C11" s="15">
        <f>SUM(Sug0.2[[#This Row],[NASDa2]:[NASDa27]])</f>
        <v>5175.4683120999989</v>
      </c>
      <c r="D11" s="15">
        <f>SUM(Sug0.5[[#This Row],[NASDa2]:[NASDa27]])</f>
        <v>4587.8716984000002</v>
      </c>
      <c r="E11" s="15">
        <f>Reg[[#This Row],[NASDa27]]</f>
        <v>266.02296200000001</v>
      </c>
      <c r="F11" s="15">
        <f>Sug0.2[[#This Row],[NASDa27]]</f>
        <v>251.2831363</v>
      </c>
      <c r="G11" s="15">
        <f>Sug0.5[[#This Row],[NASDa27]]</f>
        <v>219.773449</v>
      </c>
      <c r="H11" s="15">
        <f>SUM(Reg[[#This Row],[CIRDa2]:[CIRDa27]])</f>
        <v>595.57803669999998</v>
      </c>
      <c r="I11" s="15">
        <f>SUM(Sug0.2[[#This Row],[CIRDa2]:[CIRDa27]])</f>
        <v>555.13510411999994</v>
      </c>
      <c r="J11" s="15">
        <f>SUM(Sug0.5[[#This Row],[CIRDa2]:[CIRDa27]])</f>
        <v>473.09263041999998</v>
      </c>
      <c r="K11" s="15">
        <f>Reg[[#This Row],[CIRDa27]]</f>
        <v>29.476824709999999</v>
      </c>
      <c r="L11" s="15">
        <f>Sug0.2[[#This Row],[CIRDa27]]</f>
        <v>26.930653800000002</v>
      </c>
      <c r="M11" s="15">
        <f>Sug0.5[[#This Row],[CIRDa27]]</f>
        <v>21.74038234</v>
      </c>
      <c r="N11" s="15">
        <f>SUM(Reg[[#This Row],[HCCDa2]:[HCCDa27]])+SUM(Reg[[#This Row],[LIDDa2]:[LIDDa27]])</f>
        <v>5342.2071766530007</v>
      </c>
      <c r="O11" s="15">
        <f>SUM(Sug0.2[[#This Row],[HCCDa2]:[HCCDa27]])+SUM(Sug0.2[[#This Row],[LIDDa2]:[LIDDa27]])</f>
        <v>4972.8462147480013</v>
      </c>
      <c r="P11" s="15">
        <f>SUM(Sug0.5[[#This Row],[HCCDa2]:[HCCDa27]])+SUM(Sug0.5[[#This Row],[LIDDa2]:[LIDDa27]])</f>
        <v>4360.2519894409998</v>
      </c>
      <c r="Q11" s="15">
        <f>Reg[[#This Row],[HCCDa27]]+Reg[[#This Row],[LIDDa27]]</f>
        <v>222.919919351</v>
      </c>
      <c r="R11" s="15">
        <f>Sug0.2[[#This Row],[HCCDa27]]+Sug0.2[[#This Row],[LIDDa27]]</f>
        <v>211.79950925100002</v>
      </c>
      <c r="S11" s="15">
        <f>Sug0.5[[#This Row],[HCCDa27]]+Sug0.5[[#This Row],[LIDDa27]]</f>
        <v>179.33213371800002</v>
      </c>
      <c r="T11" s="15">
        <f>SUM(Reg[[#This Row],[CHDDa2]:[CHDDa27]])+SUM(Reg[[#This Row],[CHDDDa2]:[CHDDDa27]])</f>
        <v>6237.3177382200001</v>
      </c>
      <c r="U11" s="15">
        <f>SUM(Sug0.2[[#This Row],[CHDDa2]:[CHDDa27]])+SUM(Sug0.2[[#This Row],[CHDDDa2]:[CHDDDa27]])</f>
        <v>6195.38543252</v>
      </c>
      <c r="V11" s="15">
        <f>SUM(Sug0.5[[#This Row],[CHDDa2]:[CHDDa27]])+SUM(Sug0.5[[#This Row],[CHDDDa2]:[CHDDDa27]])</f>
        <v>6094.1720696900002</v>
      </c>
      <c r="W11" s="15">
        <f>Reg[[#This Row],[CHDDa27]]+Reg[[#This Row],[CHDDDa27]]</f>
        <v>234.48099630000002</v>
      </c>
      <c r="X11" s="15">
        <f>Sug0.2[[#This Row],[CHDDa27]]+Sug0.2[[#This Row],[CHDDDa27]]</f>
        <v>232.20301990000002</v>
      </c>
      <c r="Y11" s="15">
        <f>Sug0.5[[#This Row],[CHDDa27]]+Sug0.5[[#This Row],[CHDDDa27]]</f>
        <v>227.47183810000001</v>
      </c>
      <c r="Z11" s="15">
        <f>SUM(Reg[[#This Row],[T2DDa2]:[T2DDa27]])+SUM(Reg[[#This Row],[T2DDDa2]:[T2DDDa27]])</f>
        <v>18536.099586569995</v>
      </c>
      <c r="AA11" s="15">
        <f>SUM(Sug0.2[[#This Row],[T2DDa2]:[T2DDa27]])+SUM(Sug0.2[[#This Row],[T2DDDa2]:[T2DDDa27]])</f>
        <v>18330.307206760001</v>
      </c>
      <c r="AB11" s="15">
        <f>SUM(Sug0.5[[#This Row],[T2DDa2]:[T2DDa27]])+SUM(Sug0.5[[#This Row],[T2DDDa2]:[T2DDDa27]])</f>
        <v>17957.50709101</v>
      </c>
      <c r="AC11" s="15">
        <f>Reg[[#This Row],[T2DDa27]]+Reg[[#This Row],[T2DDDa27]]</f>
        <v>866.92493864999994</v>
      </c>
      <c r="AD11" s="15">
        <f>Sug0.2[[#This Row],[T2DDa27]]+Sug0.2[[#This Row],[T2DDDa27]]</f>
        <v>847.40766408000002</v>
      </c>
      <c r="AE11" s="15">
        <f>Sug0.5[[#This Row],[T2DDa27]]+Sug0.5[[#This Row],[T2DDDa27]]</f>
        <v>809.37154802999999</v>
      </c>
      <c r="AF11" s="15">
        <f>SUM(Reg[[#This Row],[ObeDa2]:[ObeDa27]])</f>
        <v>952.55874261999998</v>
      </c>
      <c r="AG11" s="15">
        <f>SUM(Sug0.2[[#This Row],[ObeDa2]:[ObeDa27]])</f>
        <v>914.56742152000015</v>
      </c>
      <c r="AH11" s="15">
        <f>SUM(Sug0.5[[#This Row],[ObeDa2]:[ObeDa27]])</f>
        <v>837.02089039999987</v>
      </c>
      <c r="AI11" s="15">
        <f>Reg[[#This Row],[ObeDa27]]</f>
        <v>35.443705190000003</v>
      </c>
      <c r="AJ11" s="15">
        <f>Sug0.2[[#This Row],[ObeDa27]]</f>
        <v>33.715896280000003</v>
      </c>
      <c r="AK11" s="15">
        <f>Sug0.5[[#This Row],[ObeDa27]]</f>
        <v>30.051051579999999</v>
      </c>
    </row>
    <row r="12" spans="1:40" x14ac:dyDescent="0.25">
      <c r="A12" s="15">
        <v>8</v>
      </c>
      <c r="B12" s="15">
        <f>SUM(Reg[[#This Row],[NASDa2]:[NASDa27]])</f>
        <v>6629.7880319999986</v>
      </c>
      <c r="C12" s="15">
        <f>SUM(Sug0.2[[#This Row],[NASDa2]:[NASDa27]])</f>
        <v>6387.9858537000009</v>
      </c>
      <c r="D12" s="15">
        <f>SUM(Sug0.5[[#This Row],[NASDa2]:[NASDa27]])</f>
        <v>5813.8613494000001</v>
      </c>
      <c r="E12" s="15">
        <f>Reg[[#This Row],[NASDa27]]</f>
        <v>322.9384154</v>
      </c>
      <c r="F12" s="15">
        <f>Sug0.2[[#This Row],[NASDa27]]</f>
        <v>307.20410759999999</v>
      </c>
      <c r="G12" s="15">
        <f>Sug0.5[[#This Row],[NASDa27]]</f>
        <v>275.6254619</v>
      </c>
      <c r="H12" s="15">
        <f>SUM(Reg[[#This Row],[CIRDa2]:[CIRDa27]])</f>
        <v>380.12279129999996</v>
      </c>
      <c r="I12" s="15">
        <f>SUM(Sug0.2[[#This Row],[CIRDa2]:[CIRDa27]])</f>
        <v>356.51416854000001</v>
      </c>
      <c r="J12" s="15">
        <f>SUM(Sug0.5[[#This Row],[CIRDa2]:[CIRDa27]])</f>
        <v>311.04684982999999</v>
      </c>
      <c r="K12" s="15">
        <f>Reg[[#This Row],[CIRDa27]]</f>
        <v>18.381356879999998</v>
      </c>
      <c r="L12" s="15">
        <f>Sug0.2[[#This Row],[CIRDa27]]</f>
        <v>16.97417166</v>
      </c>
      <c r="M12" s="15">
        <f>Sug0.5[[#This Row],[CIRDa27]]</f>
        <v>14.599546610000001</v>
      </c>
      <c r="N12" s="15">
        <f>SUM(Reg[[#This Row],[HCCDa2]:[HCCDa27]])+SUM(Reg[[#This Row],[LIDDa2]:[LIDDa27]])</f>
        <v>4003.9421137450004</v>
      </c>
      <c r="O12" s="15">
        <f>SUM(Sug0.2[[#This Row],[HCCDa2]:[HCCDa27]])+SUM(Sug0.2[[#This Row],[LIDDa2]:[LIDDa27]])</f>
        <v>3870.0697953880003</v>
      </c>
      <c r="P12" s="15">
        <f>SUM(Sug0.5[[#This Row],[HCCDa2]:[HCCDa27]])+SUM(Sug0.5[[#This Row],[LIDDa2]:[LIDDa27]])</f>
        <v>3511.631621083</v>
      </c>
      <c r="Q12" s="15">
        <f>Reg[[#This Row],[HCCDa27]]+Reg[[#This Row],[LIDDa27]]</f>
        <v>197.90816512200001</v>
      </c>
      <c r="R12" s="15">
        <f>Sug0.2[[#This Row],[HCCDa27]]+Sug0.2[[#This Row],[LIDDa27]]</f>
        <v>181.88600966499999</v>
      </c>
      <c r="S12" s="15">
        <f>Sug0.5[[#This Row],[HCCDa27]]+Sug0.5[[#This Row],[LIDDa27]]</f>
        <v>172.06579090899999</v>
      </c>
      <c r="T12" s="15">
        <f>SUM(Reg[[#This Row],[CHDDa2]:[CHDDa27]])+SUM(Reg[[#This Row],[CHDDDa2]:[CHDDDa27]])</f>
        <v>6561.4472636999999</v>
      </c>
      <c r="U12" s="15">
        <f>SUM(Sug0.2[[#This Row],[CHDDa2]:[CHDDa27]])+SUM(Sug0.2[[#This Row],[CHDDDa2]:[CHDDDa27]])</f>
        <v>6546.9576550499987</v>
      </c>
      <c r="V12" s="15">
        <f>SUM(Sug0.5[[#This Row],[CHDDa2]:[CHDDa27]])+SUM(Sug0.5[[#This Row],[CHDDDa2]:[CHDDDa27]])</f>
        <v>6495.1735749899999</v>
      </c>
      <c r="W12" s="15">
        <f>Reg[[#This Row],[CHDDa27]]+Reg[[#This Row],[CHDDDa27]]</f>
        <v>272.91826923999997</v>
      </c>
      <c r="X12" s="15">
        <f>Sug0.2[[#This Row],[CHDDa27]]+Sug0.2[[#This Row],[CHDDDa27]]</f>
        <v>279.21367950000001</v>
      </c>
      <c r="Y12" s="15">
        <f>Sug0.5[[#This Row],[CHDDa27]]+Sug0.5[[#This Row],[CHDDDa27]]</f>
        <v>278.43257327000003</v>
      </c>
      <c r="Z12" s="15">
        <f>SUM(Reg[[#This Row],[T2DDa2]:[T2DDa27]])+SUM(Reg[[#This Row],[T2DDDa2]:[T2DDDa27]])</f>
        <v>20974.430121739999</v>
      </c>
      <c r="AA12" s="15">
        <f>SUM(Sug0.2[[#This Row],[T2DDa2]:[T2DDa27]])+SUM(Sug0.2[[#This Row],[T2DDDa2]:[T2DDDa27]])</f>
        <v>20885.395420730005</v>
      </c>
      <c r="AB12" s="15">
        <f>SUM(Sug0.5[[#This Row],[T2DDa2]:[T2DDa27]])+SUM(Sug0.5[[#This Row],[T2DDDa2]:[T2DDDa27]])</f>
        <v>20616.732144819998</v>
      </c>
      <c r="AC12" s="15">
        <f>Reg[[#This Row],[T2DDa27]]+Reg[[#This Row],[T2DDDa27]]</f>
        <v>885.99558922999995</v>
      </c>
      <c r="AD12" s="15">
        <f>Sug0.2[[#This Row],[T2DDa27]]+Sug0.2[[#This Row],[T2DDDa27]]</f>
        <v>878.64617726999995</v>
      </c>
      <c r="AE12" s="15">
        <f>Sug0.5[[#This Row],[T2DDa27]]+Sug0.5[[#This Row],[T2DDDa27]]</f>
        <v>864.09945682</v>
      </c>
      <c r="AF12" s="15">
        <f>SUM(Reg[[#This Row],[ObeDa2]:[ObeDa27]])</f>
        <v>577.50092393000011</v>
      </c>
      <c r="AG12" s="15">
        <f>SUM(Sug0.2[[#This Row],[ObeDa2]:[ObeDa27]])</f>
        <v>574.91694879000011</v>
      </c>
      <c r="AH12" s="15">
        <f>SUM(Sug0.5[[#This Row],[ObeDa2]:[ObeDa27]])</f>
        <v>569.44148799999994</v>
      </c>
      <c r="AI12" s="15">
        <f>Reg[[#This Row],[ObeDa27]]</f>
        <v>18.400362789999999</v>
      </c>
      <c r="AJ12" s="15">
        <f>Sug0.2[[#This Row],[ObeDa27]]</f>
        <v>18.27533201</v>
      </c>
      <c r="AK12" s="15">
        <f>Sug0.5[[#This Row],[ObeDa27]]</f>
        <v>18.043132</v>
      </c>
    </row>
    <row r="13" spans="1:40" x14ac:dyDescent="0.25">
      <c r="A13" s="15">
        <v>9</v>
      </c>
      <c r="B13" s="15">
        <f>SUM(Reg[[#This Row],[NASDa2]:[NASDa27]])</f>
        <v>4714.9842389999994</v>
      </c>
      <c r="C13" s="15">
        <f>SUM(Sug0.2[[#This Row],[NASDa2]:[NASDa27]])</f>
        <v>4462.4965336000005</v>
      </c>
      <c r="D13" s="15">
        <f>SUM(Sug0.5[[#This Row],[NASDa2]:[NASDa27]])</f>
        <v>3926.7220206000002</v>
      </c>
      <c r="E13" s="15">
        <f>Reg[[#This Row],[NASDa27]]</f>
        <v>229.50488960000001</v>
      </c>
      <c r="F13" s="15">
        <f>Sug0.2[[#This Row],[NASDa27]]</f>
        <v>212.74054269999999</v>
      </c>
      <c r="G13" s="15">
        <f>Sug0.5[[#This Row],[NASDa27]]</f>
        <v>183.13333349999999</v>
      </c>
      <c r="H13" s="15">
        <f>SUM(Reg[[#This Row],[CIRDa2]:[CIRDa27]])</f>
        <v>581.20096410000008</v>
      </c>
      <c r="I13" s="15">
        <f>SUM(Sug0.2[[#This Row],[CIRDa2]:[CIRDa27]])</f>
        <v>537.56075079000004</v>
      </c>
      <c r="J13" s="15">
        <f>SUM(Sug0.5[[#This Row],[CIRDa2]:[CIRDa27]])</f>
        <v>425.29437622</v>
      </c>
      <c r="K13" s="15">
        <f>Reg[[#This Row],[CIRDa27]]</f>
        <v>27.582694870000001</v>
      </c>
      <c r="L13" s="15">
        <f>Sug0.2[[#This Row],[CIRDa27]]</f>
        <v>25.01924739</v>
      </c>
      <c r="M13" s="15">
        <f>Sug0.5[[#This Row],[CIRDa27]]</f>
        <v>18.661897639999999</v>
      </c>
      <c r="N13" s="15">
        <f>SUM(Reg[[#This Row],[HCCDa2]:[HCCDa27]])+SUM(Reg[[#This Row],[LIDDa2]:[LIDDa27]])</f>
        <v>4230.7663288249996</v>
      </c>
      <c r="O13" s="15">
        <f>SUM(Sug0.2[[#This Row],[HCCDa2]:[HCCDa27]])+SUM(Sug0.2[[#This Row],[LIDDa2]:[LIDDa27]])</f>
        <v>3940.4502963279997</v>
      </c>
      <c r="P13" s="15">
        <f>SUM(Sug0.5[[#This Row],[HCCDa2]:[HCCDa27]])+SUM(Sug0.5[[#This Row],[LIDDa2]:[LIDDa27]])</f>
        <v>3227.717979429</v>
      </c>
      <c r="Q13" s="15">
        <f>Reg[[#This Row],[HCCDa27]]+Reg[[#This Row],[LIDDa27]]</f>
        <v>237.06991835299999</v>
      </c>
      <c r="R13" s="15">
        <f>Sug0.2[[#This Row],[HCCDa27]]+Sug0.2[[#This Row],[LIDDa27]]</f>
        <v>231.99821781099999</v>
      </c>
      <c r="S13" s="15">
        <f>Sug0.5[[#This Row],[HCCDa27]]+Sug0.5[[#This Row],[LIDDa27]]</f>
        <v>166.38637744900001</v>
      </c>
      <c r="T13" s="15">
        <f>SUM(Reg[[#This Row],[CHDDa2]:[CHDDa27]])+SUM(Reg[[#This Row],[CHDDDa2]:[CHDDDa27]])</f>
        <v>6886.2771057</v>
      </c>
      <c r="U13" s="15">
        <f>SUM(Sug0.2[[#This Row],[CHDDa2]:[CHDDa27]])+SUM(Sug0.2[[#This Row],[CHDDDa2]:[CHDDDa27]])</f>
        <v>6836.0696971500001</v>
      </c>
      <c r="V13" s="15">
        <f>SUM(Sug0.5[[#This Row],[CHDDa2]:[CHDDa27]])+SUM(Sug0.5[[#This Row],[CHDDDa2]:[CHDDDa27]])</f>
        <v>6700.8422141899991</v>
      </c>
      <c r="W13" s="15">
        <f>Reg[[#This Row],[CHDDa27]]+Reg[[#This Row],[CHDDDa27]]</f>
        <v>247.4146452</v>
      </c>
      <c r="X13" s="15">
        <f>Sug0.2[[#This Row],[CHDDa27]]+Sug0.2[[#This Row],[CHDDDa27]]</f>
        <v>243.00357085000002</v>
      </c>
      <c r="Y13" s="15">
        <f>Sug0.5[[#This Row],[CHDDa27]]+Sug0.5[[#This Row],[CHDDDa27]]</f>
        <v>242.03854049</v>
      </c>
      <c r="Z13" s="15">
        <f>SUM(Reg[[#This Row],[T2DDa2]:[T2DDa27]])+SUM(Reg[[#This Row],[T2DDDa2]:[T2DDDa27]])</f>
        <v>18914.45008508</v>
      </c>
      <c r="AA13" s="15">
        <f>SUM(Sug0.2[[#This Row],[T2DDa2]:[T2DDa27]])+SUM(Sug0.2[[#This Row],[T2DDDa2]:[T2DDDa27]])</f>
        <v>18764.544500240001</v>
      </c>
      <c r="AB13" s="15">
        <f>SUM(Sug0.5[[#This Row],[T2DDa2]:[T2DDa27]])+SUM(Sug0.5[[#This Row],[T2DDDa2]:[T2DDDa27]])</f>
        <v>18467.702412909999</v>
      </c>
      <c r="AC13" s="15">
        <f>Reg[[#This Row],[T2DDa27]]+Reg[[#This Row],[T2DDDa27]]</f>
        <v>811.21486411000001</v>
      </c>
      <c r="AD13" s="15">
        <f>Sug0.2[[#This Row],[T2DDa27]]+Sug0.2[[#This Row],[T2DDDa27]]</f>
        <v>789.23281403999999</v>
      </c>
      <c r="AE13" s="15">
        <f>Sug0.5[[#This Row],[T2DDa27]]+Sug0.5[[#This Row],[T2DDDa27]]</f>
        <v>774.42812538999999</v>
      </c>
      <c r="AF13" s="15">
        <f>SUM(Reg[[#This Row],[ObeDa2]:[ObeDa27]])</f>
        <v>1227.2179963200001</v>
      </c>
      <c r="AG13" s="15">
        <f>SUM(Sug0.2[[#This Row],[ObeDa2]:[ObeDa27]])</f>
        <v>1178.8814960799998</v>
      </c>
      <c r="AH13" s="15">
        <f>SUM(Sug0.5[[#This Row],[ObeDa2]:[ObeDa27]])</f>
        <v>1073.97725255</v>
      </c>
      <c r="AI13" s="15">
        <f>Reg[[#This Row],[ObeDa27]]</f>
        <v>43.864068019999998</v>
      </c>
      <c r="AJ13" s="15">
        <f>Sug0.2[[#This Row],[ObeDa27]]</f>
        <v>41.606247719999999</v>
      </c>
      <c r="AK13" s="15">
        <f>Sug0.5[[#This Row],[ObeDa27]]</f>
        <v>36.65312299</v>
      </c>
    </row>
    <row r="14" spans="1:40" x14ac:dyDescent="0.25">
      <c r="A14" s="15">
        <v>10</v>
      </c>
      <c r="B14" s="15">
        <f>SUM(Reg[[#This Row],[NASDa2]:[NASDa27]])</f>
        <v>5120.177718599999</v>
      </c>
      <c r="C14" s="15">
        <f>SUM(Sug0.2[[#This Row],[NASDa2]:[NASDa27]])</f>
        <v>4874.0609025000012</v>
      </c>
      <c r="D14" s="15">
        <f>SUM(Sug0.5[[#This Row],[NASDa2]:[NASDa27]])</f>
        <v>4366.150325999999</v>
      </c>
      <c r="E14" s="15">
        <f>Reg[[#This Row],[NASDa27]]</f>
        <v>240.179044</v>
      </c>
      <c r="F14" s="15">
        <f>Sug0.2[[#This Row],[NASDa27]]</f>
        <v>225.65480059999999</v>
      </c>
      <c r="G14" s="15">
        <f>Sug0.5[[#This Row],[NASDa27]]</f>
        <v>199.10717700000001</v>
      </c>
      <c r="H14" s="15">
        <f>SUM(Reg[[#This Row],[CIRDa2]:[CIRDa27]])</f>
        <v>579.52485730000001</v>
      </c>
      <c r="I14" s="15">
        <f>SUM(Sug0.2[[#This Row],[CIRDa2]:[CIRDa27]])</f>
        <v>536.36150400999998</v>
      </c>
      <c r="J14" s="15">
        <f>SUM(Sug0.5[[#This Row],[CIRDa2]:[CIRDa27]])</f>
        <v>432.23156569000008</v>
      </c>
      <c r="K14" s="15">
        <f>Reg[[#This Row],[CIRDa27]]</f>
        <v>29.47545306</v>
      </c>
      <c r="L14" s="15">
        <f>Sug0.2[[#This Row],[CIRDa27]]</f>
        <v>26.774515130000001</v>
      </c>
      <c r="M14" s="15">
        <f>Sug0.5[[#This Row],[CIRDa27]]</f>
        <v>20.902910930000001</v>
      </c>
      <c r="N14" s="15">
        <f>SUM(Reg[[#This Row],[HCCDa2]:[HCCDa27]])+SUM(Reg[[#This Row],[LIDDa2]:[LIDDa27]])</f>
        <v>3329.1990201020003</v>
      </c>
      <c r="O14" s="15">
        <f>SUM(Sug0.2[[#This Row],[HCCDa2]:[HCCDa27]])+SUM(Sug0.2[[#This Row],[LIDDa2]:[LIDDa27]])</f>
        <v>3214.7688193530003</v>
      </c>
      <c r="P14" s="15">
        <f>SUM(Sug0.5[[#This Row],[HCCDa2]:[HCCDa27]])+SUM(Sug0.5[[#This Row],[LIDDa2]:[LIDDa27]])</f>
        <v>2821.024757912</v>
      </c>
      <c r="Q14" s="15">
        <f>Reg[[#This Row],[HCCDa27]]+Reg[[#This Row],[LIDDa27]]</f>
        <v>144.93798520599998</v>
      </c>
      <c r="R14" s="15">
        <f>Sug0.2[[#This Row],[HCCDa27]]+Sug0.2[[#This Row],[LIDDa27]]</f>
        <v>141.191216406</v>
      </c>
      <c r="S14" s="15">
        <f>Sug0.5[[#This Row],[HCCDa27]]+Sug0.5[[#This Row],[LIDDa27]]</f>
        <v>117.90954595400001</v>
      </c>
      <c r="T14" s="15">
        <f>SUM(Reg[[#This Row],[CHDDa2]:[CHDDa27]])+SUM(Reg[[#This Row],[CHDDDa2]:[CHDDDa27]])</f>
        <v>5135.1438645499993</v>
      </c>
      <c r="U14" s="15">
        <f>SUM(Sug0.2[[#This Row],[CHDDa2]:[CHDDa27]])+SUM(Sug0.2[[#This Row],[CHDDDa2]:[CHDDDa27]])</f>
        <v>5121.1108439</v>
      </c>
      <c r="V14" s="15">
        <f>SUM(Sug0.5[[#This Row],[CHDDa2]:[CHDDa27]])+SUM(Sug0.5[[#This Row],[CHDDDa2]:[CHDDDa27]])</f>
        <v>5081.2244199100005</v>
      </c>
      <c r="W14" s="15">
        <f>Reg[[#This Row],[CHDDa27]]+Reg[[#This Row],[CHDDDa27]]</f>
        <v>174.72105145</v>
      </c>
      <c r="X14" s="15">
        <f>Sug0.2[[#This Row],[CHDDa27]]+Sug0.2[[#This Row],[CHDDDa27]]</f>
        <v>164.7263963</v>
      </c>
      <c r="Y14" s="15">
        <f>Sug0.5[[#This Row],[CHDDa27]]+Sug0.5[[#This Row],[CHDDDa27]]</f>
        <v>156.98634256</v>
      </c>
      <c r="Z14" s="15">
        <f>SUM(Reg[[#This Row],[T2DDa2]:[T2DDa27]])+SUM(Reg[[#This Row],[T2DDDa2]:[T2DDDa27]])</f>
        <v>19201.847571910002</v>
      </c>
      <c r="AA14" s="15">
        <f>SUM(Sug0.2[[#This Row],[T2DDa2]:[T2DDa27]])+SUM(Sug0.2[[#This Row],[T2DDDa2]:[T2DDDa27]])</f>
        <v>19051.966104700001</v>
      </c>
      <c r="AB14" s="15">
        <f>SUM(Sug0.5[[#This Row],[T2DDa2]:[T2DDa27]])+SUM(Sug0.5[[#This Row],[T2DDDa2]:[T2DDDa27]])</f>
        <v>18791.507457600004</v>
      </c>
      <c r="AC14" s="15">
        <f>Reg[[#This Row],[T2DDa27]]+Reg[[#This Row],[T2DDDa27]]</f>
        <v>723.76183092999997</v>
      </c>
      <c r="AD14" s="15">
        <f>Sug0.2[[#This Row],[T2DDa27]]+Sug0.2[[#This Row],[T2DDDa27]]</f>
        <v>714.36093337</v>
      </c>
      <c r="AE14" s="15">
        <f>Sug0.5[[#This Row],[T2DDa27]]+Sug0.5[[#This Row],[T2DDDa27]]</f>
        <v>694.72085283000001</v>
      </c>
      <c r="AF14" s="15">
        <f>SUM(Reg[[#This Row],[ObeDa2]:[ObeDa27]])</f>
        <v>1608.0508740900002</v>
      </c>
      <c r="AG14" s="15">
        <f>SUM(Sug0.2[[#This Row],[ObeDa2]:[ObeDa27]])</f>
        <v>1574.93753943</v>
      </c>
      <c r="AH14" s="15">
        <f>SUM(Sug0.5[[#This Row],[ObeDa2]:[ObeDa27]])</f>
        <v>1511.89157716</v>
      </c>
      <c r="AI14" s="15">
        <f>Reg[[#This Row],[ObeDa27]]</f>
        <v>53.648704289999998</v>
      </c>
      <c r="AJ14" s="15">
        <f>Sug0.2[[#This Row],[ObeDa27]]</f>
        <v>51.962154400000003</v>
      </c>
      <c r="AK14" s="15">
        <f>Sug0.5[[#This Row],[ObeDa27]]</f>
        <v>48.723381600000003</v>
      </c>
    </row>
    <row r="15" spans="1:40" x14ac:dyDescent="0.25">
      <c r="A15" s="15">
        <v>11</v>
      </c>
      <c r="B15" s="15">
        <f>SUM(Reg[[#This Row],[NASDa2]:[NASDa27]])</f>
        <v>5742.6953555999999</v>
      </c>
      <c r="C15" s="15">
        <f>SUM(Sug0.2[[#This Row],[NASDa2]:[NASDa27]])</f>
        <v>5454.8465246000005</v>
      </c>
      <c r="D15" s="15">
        <f>SUM(Sug0.5[[#This Row],[NASDa2]:[NASDa27]])</f>
        <v>4825.3674158999993</v>
      </c>
      <c r="E15" s="15">
        <f>Reg[[#This Row],[NASDa27]]</f>
        <v>266.13351569999998</v>
      </c>
      <c r="F15" s="15">
        <f>Sug0.2[[#This Row],[NASDa27]]</f>
        <v>249.64073440000001</v>
      </c>
      <c r="G15" s="15">
        <f>Sug0.5[[#This Row],[NASDa27]]</f>
        <v>217.32987660000001</v>
      </c>
      <c r="H15" s="15">
        <f>SUM(Reg[[#This Row],[CIRDa2]:[CIRDa27]])</f>
        <v>703.11681350000003</v>
      </c>
      <c r="I15" s="15">
        <f>SUM(Sug0.2[[#This Row],[CIRDa2]:[CIRDa27]])</f>
        <v>635.52074520999997</v>
      </c>
      <c r="J15" s="15">
        <f>SUM(Sug0.5[[#This Row],[CIRDa2]:[CIRDa27]])</f>
        <v>529.51550308000003</v>
      </c>
      <c r="K15" s="15">
        <f>Reg[[#This Row],[CIRDa27]]</f>
        <v>38.94156821</v>
      </c>
      <c r="L15" s="15">
        <f>Sug0.2[[#This Row],[CIRDa27]]</f>
        <v>35.204751049999999</v>
      </c>
      <c r="M15" s="15">
        <f>Sug0.5[[#This Row],[CIRDa27]]</f>
        <v>27.534442169999998</v>
      </c>
      <c r="N15" s="15">
        <f>SUM(Reg[[#This Row],[HCCDa2]:[HCCDa27]])+SUM(Reg[[#This Row],[LIDDa2]:[LIDDa27]])</f>
        <v>5852.1319217050004</v>
      </c>
      <c r="O15" s="15">
        <f>SUM(Sug0.2[[#This Row],[HCCDa2]:[HCCDa27]])+SUM(Sug0.2[[#This Row],[LIDDa2]:[LIDDa27]])</f>
        <v>5417.9289668070005</v>
      </c>
      <c r="P15" s="15">
        <f>SUM(Sug0.5[[#This Row],[HCCDa2]:[HCCDa27]])+SUM(Sug0.5[[#This Row],[LIDDa2]:[LIDDa27]])</f>
        <v>4649.397293852001</v>
      </c>
      <c r="Q15" s="15">
        <f>Reg[[#This Row],[HCCDa27]]+Reg[[#This Row],[LIDDa27]]</f>
        <v>332.92918423000003</v>
      </c>
      <c r="R15" s="15">
        <f>Sug0.2[[#This Row],[HCCDa27]]+Sug0.2[[#This Row],[LIDDa27]]</f>
        <v>286.92467603</v>
      </c>
      <c r="S15" s="15">
        <f>Sug0.5[[#This Row],[HCCDa27]]+Sug0.5[[#This Row],[LIDDa27]]</f>
        <v>252.90512905900002</v>
      </c>
      <c r="T15" s="15">
        <f>SUM(Reg[[#This Row],[CHDDa2]:[CHDDa27]])+SUM(Reg[[#This Row],[CHDDDa2]:[CHDDDa27]])</f>
        <v>5817.6794037399995</v>
      </c>
      <c r="U15" s="15">
        <f>SUM(Sug0.2[[#This Row],[CHDDa2]:[CHDDa27]])+SUM(Sug0.2[[#This Row],[CHDDDa2]:[CHDDDa27]])</f>
        <v>5795.4619393000003</v>
      </c>
      <c r="V15" s="15">
        <f>SUM(Sug0.5[[#This Row],[CHDDa2]:[CHDDa27]])+SUM(Sug0.5[[#This Row],[CHDDDa2]:[CHDDDa27]])</f>
        <v>5719.8243169700008</v>
      </c>
      <c r="W15" s="15">
        <f>Reg[[#This Row],[CHDDa27]]+Reg[[#This Row],[CHDDDa27]]</f>
        <v>154.63323811999999</v>
      </c>
      <c r="X15" s="15">
        <f>Sug0.2[[#This Row],[CHDDa27]]+Sug0.2[[#This Row],[CHDDDa27]]</f>
        <v>153.84767262</v>
      </c>
      <c r="Y15" s="15">
        <f>Sug0.5[[#This Row],[CHDDa27]]+Sug0.5[[#This Row],[CHDDDa27]]</f>
        <v>154.68749679000001</v>
      </c>
      <c r="Z15" s="15">
        <f>SUM(Reg[[#This Row],[T2DDa2]:[T2DDa27]])+SUM(Reg[[#This Row],[T2DDDa2]:[T2DDDa27]])</f>
        <v>28511.2612448</v>
      </c>
      <c r="AA15" s="15">
        <f>SUM(Sug0.2[[#This Row],[T2DDa2]:[T2DDa27]])+SUM(Sug0.2[[#This Row],[T2DDDa2]:[T2DDDa27]])</f>
        <v>28214.400900299999</v>
      </c>
      <c r="AB15" s="15">
        <f>SUM(Sug0.5[[#This Row],[T2DDa2]:[T2DDa27]])+SUM(Sug0.5[[#This Row],[T2DDDa2]:[T2DDDa27]])</f>
        <v>27654.4898435</v>
      </c>
      <c r="AC15" s="15">
        <f>Reg[[#This Row],[T2DDa27]]+Reg[[#This Row],[T2DDDa27]]</f>
        <v>1195.4284883</v>
      </c>
      <c r="AD15" s="15">
        <f>Sug0.2[[#This Row],[T2DDa27]]+Sug0.2[[#This Row],[T2DDDa27]]</f>
        <v>1172.5198436000001</v>
      </c>
      <c r="AE15" s="15">
        <f>Sug0.5[[#This Row],[T2DDa27]]+Sug0.5[[#This Row],[T2DDDa27]]</f>
        <v>1123.4711915</v>
      </c>
      <c r="AF15" s="15">
        <f>SUM(Reg[[#This Row],[ObeDa2]:[ObeDa27]])</f>
        <v>2130.32475307</v>
      </c>
      <c r="AG15" s="15">
        <f>SUM(Sug0.2[[#This Row],[ObeDa2]:[ObeDa27]])</f>
        <v>2067.72431336</v>
      </c>
      <c r="AH15" s="15">
        <f>SUM(Sug0.5[[#This Row],[ObeDa2]:[ObeDa27]])</f>
        <v>1942.3695693800005</v>
      </c>
      <c r="AI15" s="15">
        <f>Reg[[#This Row],[ObeDa27]]</f>
        <v>77.263178780000004</v>
      </c>
      <c r="AJ15" s="15">
        <f>Sug0.2[[#This Row],[ObeDa27]]</f>
        <v>74.390348340000003</v>
      </c>
      <c r="AK15" s="15">
        <f>Sug0.5[[#This Row],[ObeDa27]]</f>
        <v>68.860149730000003</v>
      </c>
    </row>
    <row r="16" spans="1:40" x14ac:dyDescent="0.25">
      <c r="A16" s="15">
        <v>12</v>
      </c>
      <c r="B16" s="15">
        <f>SUM(Reg[[#This Row],[NASDa2]:[NASDa27]])</f>
        <v>12729.575100000002</v>
      </c>
      <c r="C16" s="15">
        <f>SUM(Sug0.2[[#This Row],[NASDa2]:[NASDa27]])</f>
        <v>11778.342273299999</v>
      </c>
      <c r="D16" s="15">
        <f>SUM(Sug0.5[[#This Row],[NASDa2]:[NASDa27]])</f>
        <v>9722.9986224999993</v>
      </c>
      <c r="E16" s="15">
        <f>Reg[[#This Row],[NASDa27]]</f>
        <v>598.47349099999997</v>
      </c>
      <c r="F16" s="15">
        <f>Sug0.2[[#This Row],[NASDa27]]</f>
        <v>557.19945710000002</v>
      </c>
      <c r="G16" s="15">
        <f>Sug0.5[[#This Row],[NASDa27]]</f>
        <v>468.00857280000002</v>
      </c>
      <c r="H16" s="15">
        <f>SUM(Reg[[#This Row],[CIRDa2]:[CIRDa27]])</f>
        <v>3171.9696266000005</v>
      </c>
      <c r="I16" s="15">
        <f>SUM(Sug0.2[[#This Row],[CIRDa2]:[CIRDa27]])</f>
        <v>2809.4172607199998</v>
      </c>
      <c r="J16" s="15">
        <f>SUM(Sug0.5[[#This Row],[CIRDa2]:[CIRDa27]])</f>
        <v>2029.0361260400002</v>
      </c>
      <c r="K16" s="15">
        <f>Reg[[#This Row],[CIRDa27]]</f>
        <v>202.0386475</v>
      </c>
      <c r="L16" s="15">
        <f>Sug0.2[[#This Row],[CIRDa27]]</f>
        <v>178.18057110000001</v>
      </c>
      <c r="M16" s="15">
        <f>Sug0.5[[#This Row],[CIRDa27]]</f>
        <v>123.36739540000001</v>
      </c>
      <c r="N16" s="15">
        <f>SUM(Reg[[#This Row],[HCCDa2]:[HCCDa27]])+SUM(Reg[[#This Row],[LIDDa2]:[LIDDa27]])</f>
        <v>13662.109010632998</v>
      </c>
      <c r="O16" s="15">
        <f>SUM(Sug0.2[[#This Row],[HCCDa2]:[HCCDa27]])+SUM(Sug0.2[[#This Row],[LIDDa2]:[LIDDa27]])</f>
        <v>12068.585419649002</v>
      </c>
      <c r="P16" s="15">
        <f>SUM(Sug0.5[[#This Row],[HCCDa2]:[HCCDa27]])+SUM(Sug0.5[[#This Row],[LIDDa2]:[LIDDa27]])</f>
        <v>9356.5741400630013</v>
      </c>
      <c r="Q16" s="15">
        <f>Reg[[#This Row],[HCCDa27]]+Reg[[#This Row],[LIDDa27]]</f>
        <v>905.35495119000007</v>
      </c>
      <c r="R16" s="15">
        <f>Sug0.2[[#This Row],[HCCDa27]]+Sug0.2[[#This Row],[LIDDa27]]</f>
        <v>832.08267850999994</v>
      </c>
      <c r="S16" s="15">
        <f>Sug0.5[[#This Row],[HCCDa27]]+Sug0.5[[#This Row],[LIDDa27]]</f>
        <v>639.24400850099994</v>
      </c>
      <c r="T16" s="15">
        <f>SUM(Reg[[#This Row],[CHDDa2]:[CHDDa27]])+SUM(Reg[[#This Row],[CHDDDa2]:[CHDDDa27]])</f>
        <v>8569.3069882</v>
      </c>
      <c r="U16" s="15">
        <f>SUM(Sug0.2[[#This Row],[CHDDa2]:[CHDDa27]])+SUM(Sug0.2[[#This Row],[CHDDDa2]:[CHDDDa27]])</f>
        <v>8489.2165547999975</v>
      </c>
      <c r="V16" s="15">
        <f>SUM(Sug0.5[[#This Row],[CHDDa2]:[CHDDa27]])+SUM(Sug0.5[[#This Row],[CHDDDa2]:[CHDDDa27]])</f>
        <v>8277.7494203000006</v>
      </c>
      <c r="W16" s="15">
        <f>Reg[[#This Row],[CHDDa27]]+Reg[[#This Row],[CHDDDa27]]</f>
        <v>385.21438770000003</v>
      </c>
      <c r="X16" s="15">
        <f>Sug0.2[[#This Row],[CHDDa27]]+Sug0.2[[#This Row],[CHDDDa27]]</f>
        <v>375.44941110000002</v>
      </c>
      <c r="Y16" s="15">
        <f>Sug0.5[[#This Row],[CHDDa27]]+Sug0.5[[#This Row],[CHDDDa27]]</f>
        <v>356.85797430000002</v>
      </c>
      <c r="Z16" s="15">
        <f>SUM(Reg[[#This Row],[T2DDa2]:[T2DDa27]])+SUM(Reg[[#This Row],[T2DDDa2]:[T2DDDa27]])</f>
        <v>13341.363432759999</v>
      </c>
      <c r="AA16" s="15">
        <f>SUM(Sug0.2[[#This Row],[T2DDa2]:[T2DDa27]])+SUM(Sug0.2[[#This Row],[T2DDDa2]:[T2DDDa27]])</f>
        <v>13130.95608337</v>
      </c>
      <c r="AB16" s="15">
        <f>SUM(Sug0.5[[#This Row],[T2DDa2]:[T2DDa27]])+SUM(Sug0.5[[#This Row],[T2DDDa2]:[T2DDDa27]])</f>
        <v>12651.59598547</v>
      </c>
      <c r="AC16" s="15">
        <f>Reg[[#This Row],[T2DDa27]]+Reg[[#This Row],[T2DDDa27]]</f>
        <v>614.74372057000005</v>
      </c>
      <c r="AD16" s="15">
        <f>Sug0.2[[#This Row],[T2DDa27]]+Sug0.2[[#This Row],[T2DDDa27]]</f>
        <v>594.86244558999999</v>
      </c>
      <c r="AE16" s="15">
        <f>Sug0.5[[#This Row],[T2DDa27]]+Sug0.5[[#This Row],[T2DDDa27]]</f>
        <v>566.19465351999997</v>
      </c>
      <c r="AF16" s="15">
        <f>SUM(Reg[[#This Row],[ObeDa2]:[ObeDa27]])</f>
        <v>3276.6945559999995</v>
      </c>
      <c r="AG16" s="15">
        <f>SUM(Sug0.2[[#This Row],[ObeDa2]:[ObeDa27]])</f>
        <v>3114.2568959</v>
      </c>
      <c r="AH16" s="15">
        <f>SUM(Sug0.5[[#This Row],[ObeDa2]:[ObeDa27]])</f>
        <v>2782.6325765000001</v>
      </c>
      <c r="AI16" s="15">
        <f>Reg[[#This Row],[ObeDa27]]</f>
        <v>122.65611560000001</v>
      </c>
      <c r="AJ16" s="15">
        <f>Sug0.2[[#This Row],[ObeDa27]]</f>
        <v>115.3830088</v>
      </c>
      <c r="AK16" s="15">
        <f>Sug0.5[[#This Row],[ObeDa27]]</f>
        <v>100.8062785</v>
      </c>
    </row>
    <row r="17" spans="1:37" x14ac:dyDescent="0.25">
      <c r="A17" s="15">
        <v>13</v>
      </c>
      <c r="B17" s="15">
        <f>SUM(Reg[[#This Row],[NASDa2]:[NASDa27]])</f>
        <v>11546.3057775</v>
      </c>
      <c r="C17" s="15">
        <f>SUM(Sug0.2[[#This Row],[NASDa2]:[NASDa27]])</f>
        <v>10634.431333</v>
      </c>
      <c r="D17" s="15">
        <f>SUM(Sug0.5[[#This Row],[NASDa2]:[NASDa27]])</f>
        <v>8617.0575930999985</v>
      </c>
      <c r="E17" s="15">
        <f>Reg[[#This Row],[NASDa27]]</f>
        <v>565.77297499999997</v>
      </c>
      <c r="F17" s="15">
        <f>Sug0.2[[#This Row],[NASDa27]]</f>
        <v>518.59907750000002</v>
      </c>
      <c r="G17" s="15">
        <f>Sug0.5[[#This Row],[NASDa27]]</f>
        <v>418.49836809999999</v>
      </c>
      <c r="H17" s="15">
        <f>SUM(Reg[[#This Row],[CIRDa2]:[CIRDa27]])</f>
        <v>1636.1952151299997</v>
      </c>
      <c r="I17" s="15">
        <f>SUM(Sug0.2[[#This Row],[CIRDa2]:[CIRDa27]])</f>
        <v>1464.5893669300001</v>
      </c>
      <c r="J17" s="15">
        <f>SUM(Sug0.5[[#This Row],[CIRDa2]:[CIRDa27]])</f>
        <v>1060.8553641199999</v>
      </c>
      <c r="K17" s="15">
        <f>Reg[[#This Row],[CIRDa27]]</f>
        <v>102.1347511</v>
      </c>
      <c r="L17" s="15">
        <f>Sug0.2[[#This Row],[CIRDa27]]</f>
        <v>89.306231639999993</v>
      </c>
      <c r="M17" s="15">
        <f>Sug0.5[[#This Row],[CIRDa27]]</f>
        <v>63.155788119999997</v>
      </c>
      <c r="N17" s="15">
        <f>SUM(Reg[[#This Row],[HCCDa2]:[HCCDa27]])+SUM(Reg[[#This Row],[LIDDa2]:[LIDDa27]])</f>
        <v>8515.3568623320007</v>
      </c>
      <c r="O17" s="15">
        <f>SUM(Sug0.2[[#This Row],[HCCDa2]:[HCCDa27]])+SUM(Sug0.2[[#This Row],[LIDDa2]:[LIDDa27]])</f>
        <v>7670.7996198270002</v>
      </c>
      <c r="P17" s="15">
        <f>SUM(Sug0.5[[#This Row],[HCCDa2]:[HCCDa27]])+SUM(Sug0.5[[#This Row],[LIDDa2]:[LIDDa27]])</f>
        <v>6080.2421494110004</v>
      </c>
      <c r="Q17" s="15">
        <f>Reg[[#This Row],[HCCDa27]]+Reg[[#This Row],[LIDDa27]]</f>
        <v>531.56304289500008</v>
      </c>
      <c r="R17" s="15">
        <f>Sug0.2[[#This Row],[HCCDa27]]+Sug0.2[[#This Row],[LIDDa27]]</f>
        <v>492.21862165600004</v>
      </c>
      <c r="S17" s="15">
        <f>Sug0.5[[#This Row],[HCCDa27]]+Sug0.5[[#This Row],[LIDDa27]]</f>
        <v>366.760903563</v>
      </c>
      <c r="T17" s="15">
        <f>SUM(Reg[[#This Row],[CHDDa2]:[CHDDa27]])+SUM(Reg[[#This Row],[CHDDDa2]:[CHDDDa27]])</f>
        <v>7665.1520412400005</v>
      </c>
      <c r="U17" s="15">
        <f>SUM(Sug0.2[[#This Row],[CHDDa2]:[CHDDa27]])+SUM(Sug0.2[[#This Row],[CHDDDa2]:[CHDDDa27]])</f>
        <v>7593.5022866200006</v>
      </c>
      <c r="V17" s="15">
        <f>SUM(Sug0.5[[#This Row],[CHDDa2]:[CHDDa27]])+SUM(Sug0.5[[#This Row],[CHDDDa2]:[CHDDDa27]])</f>
        <v>7446.9441976400012</v>
      </c>
      <c r="W17" s="15">
        <f>Reg[[#This Row],[CHDDa27]]+Reg[[#This Row],[CHDDDa27]]</f>
        <v>272.80159599000001</v>
      </c>
      <c r="X17" s="15">
        <f>Sug0.2[[#This Row],[CHDDa27]]+Sug0.2[[#This Row],[CHDDDa27]]</f>
        <v>268.92592519999999</v>
      </c>
      <c r="Y17" s="15">
        <f>Sug0.5[[#This Row],[CHDDa27]]+Sug0.5[[#This Row],[CHDDDa27]]</f>
        <v>248.96860551</v>
      </c>
      <c r="Z17" s="15">
        <f>SUM(Reg[[#This Row],[T2DDa2]:[T2DDa27]])+SUM(Reg[[#This Row],[T2DDDa2]:[T2DDDa27]])</f>
        <v>16188.901975120003</v>
      </c>
      <c r="AA17" s="15">
        <f>SUM(Sug0.2[[#This Row],[T2DDa2]:[T2DDa27]])+SUM(Sug0.2[[#This Row],[T2DDDa2]:[T2DDDa27]])</f>
        <v>16000.703107270001</v>
      </c>
      <c r="AB17" s="15">
        <f>SUM(Sug0.5[[#This Row],[T2DDa2]:[T2DDa27]])+SUM(Sug0.5[[#This Row],[T2DDDa2]:[T2DDDa27]])</f>
        <v>15542.235930150002</v>
      </c>
      <c r="AC17" s="15">
        <f>Reg[[#This Row],[T2DDa27]]+Reg[[#This Row],[T2DDDa27]]</f>
        <v>722.65080231000002</v>
      </c>
      <c r="AD17" s="15">
        <f>Sug0.2[[#This Row],[T2DDa27]]+Sug0.2[[#This Row],[T2DDDa27]]</f>
        <v>714.23440556000003</v>
      </c>
      <c r="AE17" s="15">
        <f>Sug0.5[[#This Row],[T2DDa27]]+Sug0.5[[#This Row],[T2DDDa27]]</f>
        <v>707.03548760000001</v>
      </c>
      <c r="AF17" s="15">
        <f>SUM(Reg[[#This Row],[ObeDa2]:[ObeDa27]])</f>
        <v>2425.0175286899994</v>
      </c>
      <c r="AG17" s="15">
        <f>SUM(Sug0.2[[#This Row],[ObeDa2]:[ObeDa27]])</f>
        <v>2333.9808109199998</v>
      </c>
      <c r="AH17" s="15">
        <f>SUM(Sug0.5[[#This Row],[ObeDa2]:[ObeDa27]])</f>
        <v>2142.2014491999994</v>
      </c>
      <c r="AI17" s="15">
        <f>Reg[[#This Row],[ObeDa27]]</f>
        <v>90.751161940000003</v>
      </c>
      <c r="AJ17" s="15">
        <f>Sug0.2[[#This Row],[ObeDa27]]</f>
        <v>86.459041720000002</v>
      </c>
      <c r="AK17" s="15">
        <f>Sug0.5[[#This Row],[ObeDa27]]</f>
        <v>77.655732760000006</v>
      </c>
    </row>
    <row r="18" spans="1:37" x14ac:dyDescent="0.25">
      <c r="A18" s="15">
        <v>14</v>
      </c>
      <c r="B18" s="15"/>
      <c r="C18" s="15"/>
      <c r="D18" s="15"/>
      <c r="E18" s="15"/>
      <c r="F18" s="15"/>
      <c r="G18" s="15"/>
    </row>
    <row r="19" spans="1:37" x14ac:dyDescent="0.25">
      <c r="A19" s="15">
        <v>15</v>
      </c>
      <c r="B19" s="15"/>
      <c r="C19" s="15"/>
      <c r="D19" s="15"/>
      <c r="E19" s="15"/>
      <c r="F19" s="15"/>
      <c r="G19" s="15"/>
    </row>
    <row r="20" spans="1:37" x14ac:dyDescent="0.25">
      <c r="A20" s="15">
        <v>16</v>
      </c>
      <c r="B20" s="15"/>
      <c r="C20" s="15"/>
      <c r="D20" s="15"/>
      <c r="E20" s="15"/>
      <c r="F20" s="15"/>
      <c r="G20" s="15"/>
    </row>
    <row r="21" spans="1:37" x14ac:dyDescent="0.25">
      <c r="A21" s="15">
        <v>17</v>
      </c>
      <c r="B21" s="15"/>
      <c r="C21" s="15"/>
      <c r="D21" s="15"/>
      <c r="E21" s="15"/>
      <c r="F21" s="15"/>
      <c r="G21" s="15"/>
    </row>
    <row r="22" spans="1:37" x14ac:dyDescent="0.25">
      <c r="A22" s="15">
        <v>18</v>
      </c>
    </row>
    <row r="23" spans="1:37" x14ac:dyDescent="0.25">
      <c r="A23" s="15">
        <v>19</v>
      </c>
    </row>
    <row r="24" spans="1:37" x14ac:dyDescent="0.25">
      <c r="A24" s="15">
        <v>20</v>
      </c>
    </row>
    <row r="25" spans="1:37" x14ac:dyDescent="0.25">
      <c r="A25" s="15">
        <v>21</v>
      </c>
    </row>
    <row r="26" spans="1:37" x14ac:dyDescent="0.25">
      <c r="A26" s="15">
        <v>22</v>
      </c>
    </row>
    <row r="27" spans="1:37" x14ac:dyDescent="0.25">
      <c r="A27" s="15">
        <v>23</v>
      </c>
    </row>
    <row r="28" spans="1:37" x14ac:dyDescent="0.25">
      <c r="A28" s="15">
        <v>24</v>
      </c>
    </row>
    <row r="29" spans="1:37" x14ac:dyDescent="0.25">
      <c r="A29" s="15">
        <v>25</v>
      </c>
    </row>
    <row r="30" spans="1:37" x14ac:dyDescent="0.25">
      <c r="A30" s="15">
        <v>26</v>
      </c>
    </row>
    <row r="31" spans="1:37" x14ac:dyDescent="0.25">
      <c r="A31" s="15">
        <v>27</v>
      </c>
    </row>
    <row r="32" spans="1:37" x14ac:dyDescent="0.25">
      <c r="A32" s="15">
        <v>28</v>
      </c>
    </row>
    <row r="33" spans="1:1" x14ac:dyDescent="0.25">
      <c r="A33" s="15">
        <v>29</v>
      </c>
    </row>
    <row r="34" spans="1:1" x14ac:dyDescent="0.25">
      <c r="A34" s="15">
        <v>30</v>
      </c>
    </row>
    <row r="35" spans="1:1" x14ac:dyDescent="0.25">
      <c r="A35" s="15">
        <v>31</v>
      </c>
    </row>
    <row r="36" spans="1:1" x14ac:dyDescent="0.25">
      <c r="A36" s="15">
        <v>32</v>
      </c>
    </row>
    <row r="37" spans="1:1" x14ac:dyDescent="0.25">
      <c r="A37" s="15">
        <v>33</v>
      </c>
    </row>
    <row r="38" spans="1:1" x14ac:dyDescent="0.25">
      <c r="A38" s="15">
        <v>34</v>
      </c>
    </row>
    <row r="39" spans="1:1" x14ac:dyDescent="0.25">
      <c r="A39" s="15">
        <v>35</v>
      </c>
    </row>
    <row r="40" spans="1:1" x14ac:dyDescent="0.25">
      <c r="A40" s="15">
        <v>36</v>
      </c>
    </row>
    <row r="41" spans="1:1" x14ac:dyDescent="0.25">
      <c r="A41" s="15">
        <v>37</v>
      </c>
    </row>
    <row r="42" spans="1:1" x14ac:dyDescent="0.25">
      <c r="A42" s="15">
        <v>38</v>
      </c>
    </row>
    <row r="43" spans="1:1" x14ac:dyDescent="0.25">
      <c r="A43" s="15">
        <v>39</v>
      </c>
    </row>
    <row r="44" spans="1:1" x14ac:dyDescent="0.25">
      <c r="A44" s="15">
        <v>40</v>
      </c>
    </row>
    <row r="45" spans="1:1" x14ac:dyDescent="0.25">
      <c r="A45" s="15">
        <v>41</v>
      </c>
    </row>
    <row r="46" spans="1:1" x14ac:dyDescent="0.25">
      <c r="A46" s="15">
        <v>42</v>
      </c>
    </row>
    <row r="47" spans="1:1" x14ac:dyDescent="0.25">
      <c r="A47" s="15">
        <v>43</v>
      </c>
    </row>
    <row r="48" spans="1:1" x14ac:dyDescent="0.25">
      <c r="A48" s="15">
        <v>44</v>
      </c>
    </row>
    <row r="49" spans="1:1" x14ac:dyDescent="0.25">
      <c r="A49" s="15">
        <v>45</v>
      </c>
    </row>
    <row r="50" spans="1:1" x14ac:dyDescent="0.25">
      <c r="A50" s="15">
        <v>46</v>
      </c>
    </row>
    <row r="51" spans="1:1" x14ac:dyDescent="0.25">
      <c r="A51" s="15">
        <v>47</v>
      </c>
    </row>
    <row r="52" spans="1:1" x14ac:dyDescent="0.25">
      <c r="A52" s="15">
        <v>48</v>
      </c>
    </row>
    <row r="53" spans="1:1" x14ac:dyDescent="0.25">
      <c r="A53" s="15">
        <v>49</v>
      </c>
    </row>
    <row r="54" spans="1:1" x14ac:dyDescent="0.25">
      <c r="A54" s="15">
        <v>50</v>
      </c>
    </row>
    <row r="55" spans="1:1" x14ac:dyDescent="0.25">
      <c r="A55" s="15">
        <v>51</v>
      </c>
    </row>
    <row r="56" spans="1:1" x14ac:dyDescent="0.25">
      <c r="A56" s="15">
        <v>52</v>
      </c>
    </row>
    <row r="57" spans="1:1" x14ac:dyDescent="0.25">
      <c r="A57" s="15">
        <v>53</v>
      </c>
    </row>
    <row r="58" spans="1:1" x14ac:dyDescent="0.25">
      <c r="A58" s="15">
        <v>54</v>
      </c>
    </row>
    <row r="59" spans="1:1" x14ac:dyDescent="0.25">
      <c r="A59" s="15">
        <v>55</v>
      </c>
    </row>
    <row r="60" spans="1:1" x14ac:dyDescent="0.25">
      <c r="A60" s="15">
        <v>56</v>
      </c>
    </row>
    <row r="61" spans="1:1" x14ac:dyDescent="0.25">
      <c r="A61" s="15">
        <v>57</v>
      </c>
    </row>
    <row r="62" spans="1:1" x14ac:dyDescent="0.25">
      <c r="A62" s="15">
        <v>58</v>
      </c>
    </row>
    <row r="63" spans="1:1" x14ac:dyDescent="0.25">
      <c r="A63" s="15">
        <v>59</v>
      </c>
    </row>
    <row r="64" spans="1:1" x14ac:dyDescent="0.25">
      <c r="A64" s="15">
        <v>60</v>
      </c>
    </row>
    <row r="65" spans="1:1" x14ac:dyDescent="0.25">
      <c r="A65" s="15">
        <v>61</v>
      </c>
    </row>
    <row r="66" spans="1:1" x14ac:dyDescent="0.25">
      <c r="A66" s="15">
        <v>62</v>
      </c>
    </row>
    <row r="67" spans="1:1" x14ac:dyDescent="0.25">
      <c r="A67" s="15">
        <v>63</v>
      </c>
    </row>
    <row r="68" spans="1:1" x14ac:dyDescent="0.25">
      <c r="A68" s="15">
        <v>64</v>
      </c>
    </row>
    <row r="69" spans="1:1" x14ac:dyDescent="0.25">
      <c r="A69" s="15">
        <v>65</v>
      </c>
    </row>
    <row r="70" spans="1:1" x14ac:dyDescent="0.25">
      <c r="A70" s="15">
        <v>66</v>
      </c>
    </row>
    <row r="71" spans="1:1" x14ac:dyDescent="0.25">
      <c r="A71" s="15">
        <v>67</v>
      </c>
    </row>
    <row r="72" spans="1:1" x14ac:dyDescent="0.25">
      <c r="A72" s="15">
        <v>68</v>
      </c>
    </row>
    <row r="73" spans="1:1" x14ac:dyDescent="0.25">
      <c r="A73" s="15">
        <v>69</v>
      </c>
    </row>
    <row r="74" spans="1:1" x14ac:dyDescent="0.25">
      <c r="A74" s="15">
        <v>70</v>
      </c>
    </row>
    <row r="75" spans="1:1" x14ac:dyDescent="0.25">
      <c r="A75" s="15">
        <v>71</v>
      </c>
    </row>
    <row r="76" spans="1:1" x14ac:dyDescent="0.25">
      <c r="A76" s="15">
        <v>72</v>
      </c>
    </row>
    <row r="77" spans="1:1" x14ac:dyDescent="0.25">
      <c r="A77" s="15">
        <v>73</v>
      </c>
    </row>
    <row r="78" spans="1:1" x14ac:dyDescent="0.25">
      <c r="A78" s="15">
        <v>74</v>
      </c>
    </row>
    <row r="79" spans="1:1" x14ac:dyDescent="0.25">
      <c r="A79" s="15">
        <v>75</v>
      </c>
    </row>
    <row r="80" spans="1:1" x14ac:dyDescent="0.25">
      <c r="A80" s="15">
        <v>76</v>
      </c>
    </row>
    <row r="81" spans="1:1" x14ac:dyDescent="0.25">
      <c r="A81" s="15">
        <v>77</v>
      </c>
    </row>
    <row r="82" spans="1:1" x14ac:dyDescent="0.25">
      <c r="A82" s="15">
        <v>78</v>
      </c>
    </row>
    <row r="83" spans="1:1" x14ac:dyDescent="0.25">
      <c r="A83" s="15">
        <v>79</v>
      </c>
    </row>
    <row r="84" spans="1:1" x14ac:dyDescent="0.25">
      <c r="A84" s="15">
        <v>80</v>
      </c>
    </row>
    <row r="85" spans="1:1" x14ac:dyDescent="0.25">
      <c r="A85" s="15">
        <v>81</v>
      </c>
    </row>
    <row r="86" spans="1:1" x14ac:dyDescent="0.25">
      <c r="A86" s="15">
        <v>82</v>
      </c>
    </row>
    <row r="87" spans="1:1" x14ac:dyDescent="0.25">
      <c r="A87" s="15">
        <v>83</v>
      </c>
    </row>
    <row r="88" spans="1:1" x14ac:dyDescent="0.25">
      <c r="A88" s="15">
        <v>84</v>
      </c>
    </row>
    <row r="89" spans="1:1" x14ac:dyDescent="0.25">
      <c r="A89" s="15">
        <v>85</v>
      </c>
    </row>
    <row r="90" spans="1:1" x14ac:dyDescent="0.25">
      <c r="A90" s="15">
        <v>86</v>
      </c>
    </row>
    <row r="91" spans="1:1" x14ac:dyDescent="0.25">
      <c r="A91" s="15">
        <v>87</v>
      </c>
    </row>
    <row r="92" spans="1:1" x14ac:dyDescent="0.25">
      <c r="A92" s="15">
        <v>88</v>
      </c>
    </row>
    <row r="93" spans="1:1" x14ac:dyDescent="0.25">
      <c r="A93" s="15">
        <v>89</v>
      </c>
    </row>
    <row r="94" spans="1:1" x14ac:dyDescent="0.25">
      <c r="A94" s="15">
        <v>90</v>
      </c>
    </row>
    <row r="95" spans="1:1" x14ac:dyDescent="0.25">
      <c r="A95" s="15">
        <v>91</v>
      </c>
    </row>
    <row r="96" spans="1:1" x14ac:dyDescent="0.25">
      <c r="A96" s="15">
        <v>92</v>
      </c>
    </row>
    <row r="97" spans="1:1" x14ac:dyDescent="0.25">
      <c r="A97" s="15">
        <v>93</v>
      </c>
    </row>
    <row r="98" spans="1:1" x14ac:dyDescent="0.25">
      <c r="A98" s="15">
        <v>94</v>
      </c>
    </row>
    <row r="99" spans="1:1" x14ac:dyDescent="0.25">
      <c r="A99" s="15">
        <v>95</v>
      </c>
    </row>
    <row r="100" spans="1:1" x14ac:dyDescent="0.25">
      <c r="A100" s="15">
        <v>96</v>
      </c>
    </row>
    <row r="101" spans="1:1" x14ac:dyDescent="0.25">
      <c r="A101" s="15">
        <v>97</v>
      </c>
    </row>
    <row r="102" spans="1:1" x14ac:dyDescent="0.25">
      <c r="A102" s="15">
        <v>98</v>
      </c>
    </row>
    <row r="103" spans="1:1" x14ac:dyDescent="0.25">
      <c r="A103" s="15">
        <v>99</v>
      </c>
    </row>
    <row r="104" spans="1:1" x14ac:dyDescent="0.25">
      <c r="A104" s="15">
        <v>100</v>
      </c>
    </row>
    <row r="105" spans="1:1" x14ac:dyDescent="0.25">
      <c r="A105" s="15">
        <v>101</v>
      </c>
    </row>
    <row r="106" spans="1:1" x14ac:dyDescent="0.25">
      <c r="A106" s="15">
        <v>102</v>
      </c>
    </row>
    <row r="107" spans="1:1" x14ac:dyDescent="0.25">
      <c r="A107" s="15">
        <v>103</v>
      </c>
    </row>
    <row r="108" spans="1:1" x14ac:dyDescent="0.25">
      <c r="A108" s="15">
        <v>104</v>
      </c>
    </row>
    <row r="109" spans="1:1" x14ac:dyDescent="0.25">
      <c r="A109" s="15">
        <v>105</v>
      </c>
    </row>
    <row r="110" spans="1:1" x14ac:dyDescent="0.25">
      <c r="A110" s="15">
        <v>106</v>
      </c>
    </row>
    <row r="111" spans="1:1" x14ac:dyDescent="0.25">
      <c r="A111" s="15">
        <v>107</v>
      </c>
    </row>
    <row r="112" spans="1:1" x14ac:dyDescent="0.25">
      <c r="A112" s="15">
        <v>108</v>
      </c>
    </row>
    <row r="113" spans="1:1" x14ac:dyDescent="0.25">
      <c r="A113" s="15">
        <v>109</v>
      </c>
    </row>
    <row r="114" spans="1:1" x14ac:dyDescent="0.25">
      <c r="A114" s="15">
        <v>110</v>
      </c>
    </row>
    <row r="115" spans="1:1" x14ac:dyDescent="0.25">
      <c r="A115" s="15">
        <v>111</v>
      </c>
    </row>
    <row r="116" spans="1:1" x14ac:dyDescent="0.25">
      <c r="A116" s="15">
        <v>112</v>
      </c>
    </row>
    <row r="117" spans="1:1" x14ac:dyDescent="0.25">
      <c r="A117" s="15">
        <v>113</v>
      </c>
    </row>
    <row r="118" spans="1:1" x14ac:dyDescent="0.25">
      <c r="A118" s="15">
        <v>114</v>
      </c>
    </row>
    <row r="119" spans="1:1" x14ac:dyDescent="0.25">
      <c r="A119" s="15">
        <v>115</v>
      </c>
    </row>
    <row r="120" spans="1:1" x14ac:dyDescent="0.25">
      <c r="A120" s="15">
        <v>116</v>
      </c>
    </row>
    <row r="121" spans="1:1" x14ac:dyDescent="0.25">
      <c r="A121" s="15">
        <v>117</v>
      </c>
    </row>
    <row r="122" spans="1:1" x14ac:dyDescent="0.25">
      <c r="A122" s="15">
        <v>118</v>
      </c>
    </row>
    <row r="123" spans="1:1" x14ac:dyDescent="0.25">
      <c r="A123" s="15">
        <v>119</v>
      </c>
    </row>
    <row r="124" spans="1:1" x14ac:dyDescent="0.25">
      <c r="A124" s="15">
        <v>120</v>
      </c>
    </row>
    <row r="125" spans="1:1" x14ac:dyDescent="0.25">
      <c r="A125" s="15">
        <v>121</v>
      </c>
    </row>
    <row r="126" spans="1:1" x14ac:dyDescent="0.25">
      <c r="A126" s="15">
        <v>122</v>
      </c>
    </row>
    <row r="127" spans="1:1" x14ac:dyDescent="0.25">
      <c r="A127" s="15">
        <v>123</v>
      </c>
    </row>
    <row r="128" spans="1:1" x14ac:dyDescent="0.25">
      <c r="A128" s="15">
        <v>124</v>
      </c>
    </row>
    <row r="129" spans="1:1" x14ac:dyDescent="0.25">
      <c r="A129" s="15">
        <v>125</v>
      </c>
    </row>
    <row r="130" spans="1:1" x14ac:dyDescent="0.25">
      <c r="A130" s="15">
        <v>126</v>
      </c>
    </row>
    <row r="131" spans="1:1" x14ac:dyDescent="0.25">
      <c r="A131" s="15">
        <v>127</v>
      </c>
    </row>
    <row r="132" spans="1:1" x14ac:dyDescent="0.25">
      <c r="A132" s="15">
        <v>128</v>
      </c>
    </row>
    <row r="133" spans="1:1" x14ac:dyDescent="0.25">
      <c r="A133" s="15">
        <v>129</v>
      </c>
    </row>
    <row r="134" spans="1:1" x14ac:dyDescent="0.25">
      <c r="A134" s="15">
        <v>130</v>
      </c>
    </row>
    <row r="135" spans="1:1" x14ac:dyDescent="0.25">
      <c r="A135" s="15">
        <v>131</v>
      </c>
    </row>
    <row r="136" spans="1:1" x14ac:dyDescent="0.25">
      <c r="A136" s="15">
        <v>132</v>
      </c>
    </row>
    <row r="137" spans="1:1" x14ac:dyDescent="0.25">
      <c r="A137" s="15">
        <v>133</v>
      </c>
    </row>
    <row r="138" spans="1:1" x14ac:dyDescent="0.25">
      <c r="A138" s="15">
        <v>134</v>
      </c>
    </row>
    <row r="139" spans="1:1" x14ac:dyDescent="0.25">
      <c r="A139" s="15">
        <v>135</v>
      </c>
    </row>
    <row r="140" spans="1:1" x14ac:dyDescent="0.25">
      <c r="A140" s="15">
        <v>136</v>
      </c>
    </row>
    <row r="141" spans="1:1" x14ac:dyDescent="0.25">
      <c r="A141" s="15">
        <v>137</v>
      </c>
    </row>
    <row r="142" spans="1:1" x14ac:dyDescent="0.25">
      <c r="A142" s="15">
        <v>138</v>
      </c>
    </row>
    <row r="143" spans="1:1" x14ac:dyDescent="0.25">
      <c r="A143" s="15">
        <v>139</v>
      </c>
    </row>
    <row r="144" spans="1:1" x14ac:dyDescent="0.25">
      <c r="A144" s="15">
        <v>140</v>
      </c>
    </row>
    <row r="145" spans="1:1" x14ac:dyDescent="0.25">
      <c r="A145" s="15">
        <v>141</v>
      </c>
    </row>
    <row r="146" spans="1:1" x14ac:dyDescent="0.25">
      <c r="A146" s="15">
        <v>142</v>
      </c>
    </row>
    <row r="147" spans="1:1" x14ac:dyDescent="0.25">
      <c r="A147" s="15">
        <v>143</v>
      </c>
    </row>
    <row r="148" spans="1:1" x14ac:dyDescent="0.25">
      <c r="A148" s="15">
        <v>144</v>
      </c>
    </row>
    <row r="149" spans="1:1" x14ac:dyDescent="0.25">
      <c r="A149" s="15">
        <v>145</v>
      </c>
    </row>
    <row r="150" spans="1:1" x14ac:dyDescent="0.25">
      <c r="A150" s="15">
        <v>146</v>
      </c>
    </row>
    <row r="151" spans="1:1" x14ac:dyDescent="0.25">
      <c r="A151" s="15">
        <v>147</v>
      </c>
    </row>
    <row r="152" spans="1:1" x14ac:dyDescent="0.25">
      <c r="A152" s="15">
        <v>148</v>
      </c>
    </row>
    <row r="153" spans="1:1" x14ac:dyDescent="0.25">
      <c r="A153" s="15">
        <v>149</v>
      </c>
    </row>
    <row r="154" spans="1:1" x14ac:dyDescent="0.25">
      <c r="A154" s="15">
        <v>150</v>
      </c>
    </row>
    <row r="155" spans="1:1" x14ac:dyDescent="0.25">
      <c r="A155" s="15">
        <v>151</v>
      </c>
    </row>
    <row r="156" spans="1:1" x14ac:dyDescent="0.25">
      <c r="A156" s="15">
        <v>152</v>
      </c>
    </row>
    <row r="157" spans="1:1" x14ac:dyDescent="0.25">
      <c r="A157" s="15">
        <v>153</v>
      </c>
    </row>
    <row r="158" spans="1:1" x14ac:dyDescent="0.25">
      <c r="A158" s="15">
        <v>154</v>
      </c>
    </row>
    <row r="159" spans="1:1" x14ac:dyDescent="0.25">
      <c r="A159" s="15">
        <v>155</v>
      </c>
    </row>
    <row r="160" spans="1:1" x14ac:dyDescent="0.25">
      <c r="A160" s="15">
        <v>156</v>
      </c>
    </row>
    <row r="161" spans="1:1" x14ac:dyDescent="0.25">
      <c r="A161" s="15">
        <v>157</v>
      </c>
    </row>
    <row r="162" spans="1:1" x14ac:dyDescent="0.25">
      <c r="A162" s="15">
        <v>158</v>
      </c>
    </row>
    <row r="163" spans="1:1" x14ac:dyDescent="0.25">
      <c r="A163" s="15">
        <v>159</v>
      </c>
    </row>
    <row r="164" spans="1:1" x14ac:dyDescent="0.25">
      <c r="A164" s="15">
        <v>160</v>
      </c>
    </row>
    <row r="165" spans="1:1" x14ac:dyDescent="0.25">
      <c r="A165" s="15">
        <v>161</v>
      </c>
    </row>
    <row r="166" spans="1:1" x14ac:dyDescent="0.25">
      <c r="A166" s="15">
        <v>162</v>
      </c>
    </row>
    <row r="167" spans="1:1" x14ac:dyDescent="0.25">
      <c r="A167" s="15">
        <v>163</v>
      </c>
    </row>
    <row r="168" spans="1:1" x14ac:dyDescent="0.25">
      <c r="A168" s="15">
        <v>164</v>
      </c>
    </row>
    <row r="169" spans="1:1" x14ac:dyDescent="0.25">
      <c r="A169" s="15">
        <v>165</v>
      </c>
    </row>
    <row r="170" spans="1:1" x14ac:dyDescent="0.25">
      <c r="A170" s="15">
        <v>166</v>
      </c>
    </row>
    <row r="171" spans="1:1" x14ac:dyDescent="0.25">
      <c r="A171" s="15">
        <v>167</v>
      </c>
    </row>
    <row r="172" spans="1:1" x14ac:dyDescent="0.25">
      <c r="A172" s="15">
        <v>168</v>
      </c>
    </row>
    <row r="173" spans="1:1" x14ac:dyDescent="0.25">
      <c r="A173" s="15">
        <v>169</v>
      </c>
    </row>
    <row r="174" spans="1:1" x14ac:dyDescent="0.25">
      <c r="A174" s="15">
        <v>170</v>
      </c>
    </row>
    <row r="175" spans="1:1" x14ac:dyDescent="0.25">
      <c r="A175" s="15">
        <v>171</v>
      </c>
    </row>
    <row r="176" spans="1:1" x14ac:dyDescent="0.25">
      <c r="A176" s="15">
        <v>172</v>
      </c>
    </row>
    <row r="177" spans="1:1" x14ac:dyDescent="0.25">
      <c r="A177" s="15">
        <v>173</v>
      </c>
    </row>
    <row r="178" spans="1:1" x14ac:dyDescent="0.25">
      <c r="A178" s="15">
        <v>174</v>
      </c>
    </row>
    <row r="179" spans="1:1" x14ac:dyDescent="0.25">
      <c r="A179" s="15">
        <v>175</v>
      </c>
    </row>
    <row r="180" spans="1:1" x14ac:dyDescent="0.25">
      <c r="A180" s="15">
        <v>176</v>
      </c>
    </row>
    <row r="181" spans="1:1" x14ac:dyDescent="0.25">
      <c r="A181" s="15">
        <v>177</v>
      </c>
    </row>
    <row r="182" spans="1:1" x14ac:dyDescent="0.25">
      <c r="A182" s="15">
        <v>178</v>
      </c>
    </row>
    <row r="183" spans="1:1" x14ac:dyDescent="0.25">
      <c r="A183" s="15">
        <v>179</v>
      </c>
    </row>
    <row r="184" spans="1:1" x14ac:dyDescent="0.25">
      <c r="A184" s="15">
        <v>180</v>
      </c>
    </row>
    <row r="185" spans="1:1" x14ac:dyDescent="0.25">
      <c r="A185" s="15">
        <v>181</v>
      </c>
    </row>
    <row r="186" spans="1:1" x14ac:dyDescent="0.25">
      <c r="A186" s="15">
        <v>182</v>
      </c>
    </row>
    <row r="187" spans="1:1" x14ac:dyDescent="0.25">
      <c r="A187" s="15">
        <v>183</v>
      </c>
    </row>
    <row r="188" spans="1:1" x14ac:dyDescent="0.25">
      <c r="A188" s="15">
        <v>184</v>
      </c>
    </row>
    <row r="189" spans="1:1" x14ac:dyDescent="0.25">
      <c r="A189" s="15">
        <v>185</v>
      </c>
    </row>
    <row r="190" spans="1:1" x14ac:dyDescent="0.25">
      <c r="A190" s="15">
        <v>186</v>
      </c>
    </row>
    <row r="191" spans="1:1" x14ac:dyDescent="0.25">
      <c r="A191" s="15">
        <v>187</v>
      </c>
    </row>
    <row r="192" spans="1:1" x14ac:dyDescent="0.25">
      <c r="A192" s="15">
        <v>188</v>
      </c>
    </row>
    <row r="193" spans="1:1" x14ac:dyDescent="0.25">
      <c r="A193" s="15">
        <v>189</v>
      </c>
    </row>
    <row r="194" spans="1:1" x14ac:dyDescent="0.25">
      <c r="A194" s="15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No intervention</vt:lpstr>
      <vt:lpstr>0.2 Intervention</vt:lpstr>
      <vt:lpstr>0.5 Intervention</vt:lpstr>
      <vt:lpstr>Totals</vt:lpstr>
      <vt:lpstr>Effect intervention</vt:lpstr>
      <vt:lpstr>Prevalences</vt:lpstr>
      <vt:lpstr>Prevalence graphs</vt:lpstr>
      <vt:lpstr>Costs</vt:lpstr>
      <vt:lpstr>DALYs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2015-07-17T03:03:10Z</dcterms:created>
  <dcterms:modified xsi:type="dcterms:W3CDTF">2015-07-22T19:54:09Z</dcterms:modified>
</cp:coreProperties>
</file>