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135" windowHeight="8535" activeTab="1"/>
  </bookViews>
  <sheets>
    <sheet name="Answer Report 1" sheetId="10" r:id="rId1"/>
    <sheet name="Sheet1" sheetId="1" r:id="rId2"/>
    <sheet name="Sheet2" sheetId="2" r:id="rId3"/>
    <sheet name="Sheet3" sheetId="3" r:id="rId4"/>
  </sheets>
  <definedNames>
    <definedName name="solver_adj" localSheetId="1" hidden="1">Sheet1!$B$2:$B$3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Sheet1!$E$10</definedName>
    <definedName name="solver_lhs2" localSheetId="1" hidden="1">Sheet1!$E$11</definedName>
    <definedName name="solver_lhs3" localSheetId="1" hidden="1">Sheet1!$E$12</definedName>
    <definedName name="solver_lhs4" localSheetId="1" hidden="1">Sheet1!$E$13</definedName>
    <definedName name="solver_lhs5" localSheetId="1" hidden="1">Sheet1!$E$5</definedName>
    <definedName name="solver_lhs6" localSheetId="1" hidden="1">Sheet1!$E$6</definedName>
    <definedName name="solver_lhs7" localSheetId="1" hidden="1">Sheet1!$E$7</definedName>
    <definedName name="solver_lhs8" localSheetId="1" hidden="1">Sheet1!$E$8</definedName>
    <definedName name="solver_lhs9" localSheetId="1" hidden="1">Sheet1!$E$9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Sheet1!$E$2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1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E12" i="1" l="1"/>
  <c r="E11" i="1"/>
  <c r="E10" i="1"/>
  <c r="E9" i="1"/>
  <c r="E13" i="1"/>
  <c r="E8" i="1"/>
  <c r="E7" i="1"/>
  <c r="E6" i="1"/>
  <c r="E5" i="1"/>
  <c r="E2" i="1"/>
</calcChain>
</file>

<file path=xl/sharedStrings.xml><?xml version="1.0" encoding="utf-8"?>
<sst xmlns="http://schemas.openxmlformats.org/spreadsheetml/2006/main" count="97" uniqueCount="83">
  <si>
    <t>design variables</t>
  </si>
  <si>
    <t>objective function</t>
  </si>
  <si>
    <t>constraints</t>
  </si>
  <si>
    <r>
      <t>g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</si>
  <si>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</si>
  <si>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</si>
  <si>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</si>
  <si>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r>
      <t>f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</si>
  <si>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</si>
  <si>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</si>
  <si>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</si>
  <si>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</si>
  <si>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</si>
  <si>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</si>
  <si>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g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)</t>
    </r>
  </si>
  <si>
    <t>rho</t>
  </si>
  <si>
    <t>L</t>
  </si>
  <si>
    <t>sigma_a</t>
  </si>
  <si>
    <t>D_a</t>
  </si>
  <si>
    <t>E</t>
  </si>
  <si>
    <t>G</t>
  </si>
  <si>
    <t>P</t>
  </si>
  <si>
    <t>q</t>
  </si>
  <si>
    <t>Microsoft Excel 14.0 Answer Report</t>
  </si>
  <si>
    <t>Worksheet: [Solver constrained example.xlsx]Sheet1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</si>
  <si>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</si>
  <si>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</si>
  <si>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</si>
  <si>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</si>
  <si>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100 sec,  Iterations 100, Precision 0.000001, Show Iteration Results</t>
  </si>
  <si>
    <t xml:space="preserve"> Convergence 0.0001, Population Size 100, Random Seed 0, Derivatives Forward, Require Bounds</t>
  </si>
  <si>
    <t>Max Subproblems Unlimited, Max Integer Sols Unlimited, Integer Tolerance 5%, Solve Without Integer Constraints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</si>
  <si>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</si>
  <si>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</si>
  <si>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</si>
  <si>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</si>
  <si>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</si>
  <si>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</si>
  <si>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</si>
  <si>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</si>
  <si>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</si>
  <si>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</si>
  <si>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</si>
  <si>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</si>
  <si>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</si>
  <si>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f(x)</t>
  </si>
  <si>
    <t>$B$2</t>
  </si>
  <si>
    <t>x1</t>
  </si>
  <si>
    <t>Contin</t>
  </si>
  <si>
    <t>$B$3</t>
  </si>
  <si>
    <t>x2</t>
  </si>
  <si>
    <t>$E$10</t>
  </si>
  <si>
    <t>g6(x)</t>
  </si>
  <si>
    <t>$E$10&lt;=0</t>
  </si>
  <si>
    <t>Not Binding</t>
  </si>
  <si>
    <t>$E$11</t>
  </si>
  <si>
    <t>g7(x)</t>
  </si>
  <si>
    <t>$E$11&lt;=0</t>
  </si>
  <si>
    <t>$E$12</t>
  </si>
  <si>
    <t>g8(x)</t>
  </si>
  <si>
    <t>$E$12&lt;=0</t>
  </si>
  <si>
    <t>Binding</t>
  </si>
  <si>
    <t>$E$13</t>
  </si>
  <si>
    <t>g9(x)</t>
  </si>
  <si>
    <t>$E$13&lt;=0</t>
  </si>
  <si>
    <t>$E$5</t>
  </si>
  <si>
    <t>g1(x)</t>
  </si>
  <si>
    <t>$E$5&lt;=0</t>
  </si>
  <si>
    <t>$E$6</t>
  </si>
  <si>
    <t>g2(x)</t>
  </si>
  <si>
    <t>$E$6&lt;=0</t>
  </si>
  <si>
    <t>$E$7</t>
  </si>
  <si>
    <t>g3(x)</t>
  </si>
  <si>
    <t>$E$7&lt;=0</t>
  </si>
  <si>
    <t>$E$8</t>
  </si>
  <si>
    <t>g4(x)</t>
  </si>
  <si>
    <t>$E$8&lt;=0</t>
  </si>
  <si>
    <t>$E$9</t>
  </si>
  <si>
    <t>g5(x)</t>
  </si>
  <si>
    <t>$E$9&lt;=0</t>
  </si>
  <si>
    <t>Report Created: 11/4/2016 1:26:35 AM</t>
  </si>
  <si>
    <t>Solution Time: 6.782 Seconds.</t>
  </si>
  <si>
    <t>Iterations: 12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</si>
</sst>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0" fontId="0" fillId="0" borderId="2" xfId="0" applyFill="1" applyBorder="1" applyAlignment="1"/>
    <xf numFmtId="0" fontId="10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11" fontId="0" fillId="0" borderId="3" xfId="0" applyNumberFormat="1" applyFill="1" applyBorder="1" applyAlignment="1"/>
    <xf numFmtId="11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9" workbookViewId="0"/>
  </sheetViews>
  <sheetFormatPr defaultRowHeight="12.75" x14ac:dyDescent="0.2"/>
  <cols>
    <col min="1" max="1" width="2.28515625" customWidth="1"/>
    <col min="2" max="3" width="6.28515625" customWidth="1"/>
    <col min="4" max="4" width="14.28515625" bestFit="1" customWidth="1"/>
    <col min="5" max="5" width="12" bestFit="1" customWidth="1"/>
    <col min="6" max="6" width="10.5703125" customWidth="1"/>
    <col min="7" max="7" width="12" bestFit="1" customWidth="1"/>
  </cols>
  <sheetData>
    <row r="1" spans="1:5" x14ac:dyDescent="0.2">
      <c r="A1" s="10" t="s">
        <v>23</v>
      </c>
    </row>
    <row r="2" spans="1:5" x14ac:dyDescent="0.2">
      <c r="A2" s="10" t="s">
        <v>24</v>
      </c>
    </row>
    <row r="3" spans="1:5" x14ac:dyDescent="0.2">
      <c r="A3" s="10" t="s">
        <v>80</v>
      </c>
    </row>
    <row r="4" spans="1:5" x14ac:dyDescent="0.2">
      <c r="A4" s="10" t="s">
        <v>25</v>
      </c>
    </row>
    <row r="5" spans="1:5" x14ac:dyDescent="0.2">
      <c r="A5" s="10" t="s">
        <v>26</v>
      </c>
    </row>
    <row r="6" spans="1:5" x14ac:dyDescent="0.2">
      <c r="A6" s="10"/>
      <c r="B6" t="s">
        <v>27</v>
      </c>
    </row>
    <row r="7" spans="1:5" x14ac:dyDescent="0.2">
      <c r="A7" s="10"/>
      <c r="B7" t="s">
        <v>81</v>
      </c>
    </row>
    <row r="8" spans="1:5" x14ac:dyDescent="0.2">
      <c r="A8" s="10"/>
      <c r="B8" t="s">
        <v>82</v>
      </c>
    </row>
    <row r="9" spans="1:5" x14ac:dyDescent="0.2">
      <c r="A9" s="10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2" spans="1:5" x14ac:dyDescent="0.2">
      <c r="B12" t="s">
        <v>31</v>
      </c>
    </row>
    <row r="14" spans="1:5" ht="13.5" thickBot="1" x14ac:dyDescent="0.25">
      <c r="A14" t="s">
        <v>32</v>
      </c>
    </row>
    <row r="15" spans="1:5" ht="13.5" thickBot="1" x14ac:dyDescent="0.25">
      <c r="B15" s="12" t="s">
        <v>33</v>
      </c>
      <c r="C15" s="12" t="s">
        <v>34</v>
      </c>
      <c r="D15" s="12" t="s">
        <v>35</v>
      </c>
      <c r="E15" s="12" t="s">
        <v>36</v>
      </c>
    </row>
    <row r="16" spans="1:5" ht="13.5" thickBot="1" x14ac:dyDescent="0.25">
      <c r="B16" s="11" t="s">
        <v>44</v>
      </c>
      <c r="C16" s="11" t="s">
        <v>45</v>
      </c>
      <c r="D16" s="14">
        <v>9360</v>
      </c>
      <c r="E16" s="14">
        <v>23323.536814619791</v>
      </c>
    </row>
    <row r="19" spans="1:7" ht="13.5" thickBot="1" x14ac:dyDescent="0.25">
      <c r="A19" t="s">
        <v>37</v>
      </c>
    </row>
    <row r="20" spans="1:7" ht="13.5" thickBot="1" x14ac:dyDescent="0.25">
      <c r="B20" s="12" t="s">
        <v>33</v>
      </c>
      <c r="C20" s="12" t="s">
        <v>34</v>
      </c>
      <c r="D20" s="12" t="s">
        <v>35</v>
      </c>
      <c r="E20" s="12" t="s">
        <v>36</v>
      </c>
      <c r="F20" s="12" t="s">
        <v>38</v>
      </c>
    </row>
    <row r="21" spans="1:7" x14ac:dyDescent="0.2">
      <c r="B21" s="13" t="s">
        <v>46</v>
      </c>
      <c r="C21" s="13" t="s">
        <v>47</v>
      </c>
      <c r="D21" s="15">
        <v>6</v>
      </c>
      <c r="E21" s="15">
        <v>0.14231505595668059</v>
      </c>
      <c r="F21" s="13" t="s">
        <v>48</v>
      </c>
    </row>
    <row r="22" spans="1:7" ht="13.5" thickBot="1" x14ac:dyDescent="0.25">
      <c r="B22" s="11" t="s">
        <v>49</v>
      </c>
      <c r="C22" s="11" t="s">
        <v>50</v>
      </c>
      <c r="D22" s="14">
        <v>0.01</v>
      </c>
      <c r="E22" s="14">
        <v>1.0505554058965998</v>
      </c>
      <c r="F22" s="11" t="s">
        <v>48</v>
      </c>
    </row>
    <row r="25" spans="1:7" ht="13.5" thickBot="1" x14ac:dyDescent="0.25">
      <c r="A25" t="s">
        <v>39</v>
      </c>
    </row>
    <row r="26" spans="1:7" ht="13.5" thickBot="1" x14ac:dyDescent="0.25">
      <c r="B26" s="12" t="s">
        <v>33</v>
      </c>
      <c r="C26" s="12" t="s">
        <v>34</v>
      </c>
      <c r="D26" s="12" t="s">
        <v>40</v>
      </c>
      <c r="E26" s="12" t="s">
        <v>41</v>
      </c>
      <c r="F26" s="12" t="s">
        <v>42</v>
      </c>
      <c r="G26" s="12" t="s">
        <v>43</v>
      </c>
    </row>
    <row r="27" spans="1:7" x14ac:dyDescent="0.2">
      <c r="B27" s="13" t="s">
        <v>51</v>
      </c>
      <c r="C27" s="13" t="s">
        <v>52</v>
      </c>
      <c r="D27" s="16">
        <v>-1.9917787161449554E-2</v>
      </c>
      <c r="E27" s="13" t="s">
        <v>53</v>
      </c>
      <c r="F27" s="13" t="s">
        <v>54</v>
      </c>
      <c r="G27" s="13">
        <v>1.9917787161449554E-2</v>
      </c>
    </row>
    <row r="28" spans="1:7" x14ac:dyDescent="0.2">
      <c r="B28" s="13" t="s">
        <v>55</v>
      </c>
      <c r="C28" s="13" t="s">
        <v>56</v>
      </c>
      <c r="D28" s="16">
        <v>-3.8287492464863025E-3</v>
      </c>
      <c r="E28" s="13" t="s">
        <v>57</v>
      </c>
      <c r="F28" s="13" t="s">
        <v>54</v>
      </c>
      <c r="G28" s="13">
        <v>3.8287492464863025E-3</v>
      </c>
    </row>
    <row r="29" spans="1:7" x14ac:dyDescent="0.2">
      <c r="B29" s="13" t="s">
        <v>58</v>
      </c>
      <c r="C29" s="13" t="s">
        <v>59</v>
      </c>
      <c r="D29" s="16">
        <v>5.287365696555935E-8</v>
      </c>
      <c r="E29" s="13" t="s">
        <v>60</v>
      </c>
      <c r="F29" s="13" t="s">
        <v>61</v>
      </c>
      <c r="G29" s="13">
        <v>0</v>
      </c>
    </row>
    <row r="30" spans="1:7" x14ac:dyDescent="0.2">
      <c r="B30" s="13" t="s">
        <v>62</v>
      </c>
      <c r="C30" s="13" t="s">
        <v>63</v>
      </c>
      <c r="D30" s="15">
        <v>-8.7965041756844942E-2</v>
      </c>
      <c r="E30" s="13" t="s">
        <v>64</v>
      </c>
      <c r="F30" s="13" t="s">
        <v>54</v>
      </c>
      <c r="G30" s="13">
        <v>8.7965041756844942E-2</v>
      </c>
    </row>
    <row r="31" spans="1:7" x14ac:dyDescent="0.2">
      <c r="B31" s="13" t="s">
        <v>65</v>
      </c>
      <c r="C31" s="13" t="s">
        <v>66</v>
      </c>
      <c r="D31" s="15">
        <v>-9.2315055956680589E-2</v>
      </c>
      <c r="E31" s="13" t="s">
        <v>67</v>
      </c>
      <c r="F31" s="13" t="s">
        <v>54</v>
      </c>
      <c r="G31" s="13">
        <v>9.2315055956680589E-2</v>
      </c>
    </row>
    <row r="32" spans="1:7" x14ac:dyDescent="0.2">
      <c r="B32" s="13" t="s">
        <v>68</v>
      </c>
      <c r="C32" s="13" t="s">
        <v>69</v>
      </c>
      <c r="D32" s="15">
        <v>-4.857684944043319</v>
      </c>
      <c r="E32" s="13" t="s">
        <v>70</v>
      </c>
      <c r="F32" s="13" t="s">
        <v>54</v>
      </c>
      <c r="G32" s="13">
        <v>4.857684944043319</v>
      </c>
    </row>
    <row r="33" spans="2:7" x14ac:dyDescent="0.2">
      <c r="B33" s="13" t="s">
        <v>71</v>
      </c>
      <c r="C33" s="13" t="s">
        <v>72</v>
      </c>
      <c r="D33" s="15">
        <v>-1.0005554058965997</v>
      </c>
      <c r="E33" s="13" t="s">
        <v>73</v>
      </c>
      <c r="F33" s="13" t="s">
        <v>54</v>
      </c>
      <c r="G33" s="13">
        <v>1.0005554058965997</v>
      </c>
    </row>
    <row r="34" spans="2:7" x14ac:dyDescent="0.2">
      <c r="B34" s="13" t="s">
        <v>74</v>
      </c>
      <c r="C34" s="13" t="s">
        <v>75</v>
      </c>
      <c r="D34" s="15">
        <v>-3.9494445941034</v>
      </c>
      <c r="E34" s="13" t="s">
        <v>76</v>
      </c>
      <c r="F34" s="13" t="s">
        <v>54</v>
      </c>
      <c r="G34" s="13">
        <v>3.9494445941034</v>
      </c>
    </row>
    <row r="35" spans="2:7" ht="13.5" thickBot="1" x14ac:dyDescent="0.25">
      <c r="B35" s="11" t="s">
        <v>77</v>
      </c>
      <c r="C35" s="11" t="s">
        <v>78</v>
      </c>
      <c r="D35" s="17">
        <v>-5.4778383968168142E-7</v>
      </c>
      <c r="E35" s="11" t="s">
        <v>79</v>
      </c>
      <c r="F35" s="11" t="s">
        <v>61</v>
      </c>
      <c r="G35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Formulas="1" tabSelected="1" workbookViewId="0">
      <selection activeCell="E13" sqref="A1:E13"/>
    </sheetView>
  </sheetViews>
  <sheetFormatPr defaultRowHeight="12.75" x14ac:dyDescent="0.2"/>
  <cols>
    <col min="2" max="3" width="4.5703125" customWidth="1"/>
    <col min="5" max="5" width="47.5703125" bestFit="1" customWidth="1"/>
  </cols>
  <sheetData>
    <row r="1" spans="1:8" x14ac:dyDescent="0.2">
      <c r="A1" s="5" t="s">
        <v>0</v>
      </c>
      <c r="B1" s="5"/>
      <c r="D1" s="6" t="s">
        <v>1</v>
      </c>
      <c r="E1" s="6"/>
      <c r="G1" s="8"/>
      <c r="H1" s="8"/>
    </row>
    <row r="2" spans="1:8" ht="15.75" x14ac:dyDescent="0.3">
      <c r="A2" s="4" t="s">
        <v>5</v>
      </c>
      <c r="B2">
        <v>0.14231505595668059</v>
      </c>
      <c r="D2" s="4" t="s">
        <v>7</v>
      </c>
      <c r="E2">
        <f>B5*B6*B2*B3</f>
        <v>23323.536814619791</v>
      </c>
      <c r="H2" s="1"/>
    </row>
    <row r="3" spans="1:8" ht="15.75" x14ac:dyDescent="0.3">
      <c r="A3" s="4" t="s">
        <v>6</v>
      </c>
      <c r="B3">
        <v>1.0505554058965998</v>
      </c>
      <c r="H3" s="1"/>
    </row>
    <row r="4" spans="1:8" x14ac:dyDescent="0.2">
      <c r="D4" s="7" t="s">
        <v>2</v>
      </c>
      <c r="E4" s="7"/>
      <c r="G4" s="2"/>
      <c r="H4" s="1"/>
    </row>
    <row r="5" spans="1:8" ht="15.75" x14ac:dyDescent="0.3">
      <c r="A5" s="9" t="s">
        <v>15</v>
      </c>
      <c r="B5">
        <v>7800</v>
      </c>
      <c r="D5" s="4" t="s">
        <v>3</v>
      </c>
      <c r="E5" s="3">
        <f>0.05 - B2</f>
        <v>-9.2315055956680589E-2</v>
      </c>
      <c r="H5" s="1"/>
    </row>
    <row r="6" spans="1:8" ht="15.75" x14ac:dyDescent="0.3">
      <c r="A6" s="9" t="s">
        <v>16</v>
      </c>
      <c r="B6">
        <v>20</v>
      </c>
      <c r="D6" s="4" t="s">
        <v>4</v>
      </c>
      <c r="E6" s="3">
        <f>B2-5</f>
        <v>-4.857684944043319</v>
      </c>
      <c r="H6" s="3"/>
    </row>
    <row r="7" spans="1:8" ht="15.75" x14ac:dyDescent="0.3">
      <c r="A7" s="9" t="s">
        <v>17</v>
      </c>
      <c r="B7" s="1">
        <v>200000000</v>
      </c>
      <c r="D7" s="4" t="s">
        <v>8</v>
      </c>
      <c r="E7" s="3">
        <f>0.05-B3</f>
        <v>-1.0005554058965997</v>
      </c>
    </row>
    <row r="8" spans="1:8" ht="15.75" x14ac:dyDescent="0.3">
      <c r="A8" s="9" t="s">
        <v>18</v>
      </c>
      <c r="B8">
        <v>2.5000000000000001E-2</v>
      </c>
      <c r="D8" s="4" t="s">
        <v>9</v>
      </c>
      <c r="E8">
        <f>B3-5</f>
        <v>-3.9494445941034</v>
      </c>
    </row>
    <row r="9" spans="1:8" ht="15.75" x14ac:dyDescent="0.3">
      <c r="A9" s="9" t="s">
        <v>19</v>
      </c>
      <c r="B9" s="1">
        <v>200000000000</v>
      </c>
      <c r="D9" s="4" t="s">
        <v>10</v>
      </c>
      <c r="E9" s="1">
        <f>0.01 * (1-(4*B8*B9*B2*B3*B3*B3)/(B6*B6*B6 * (B11+5*B12*B6/8)))</f>
        <v>-5.4778383968168142E-7</v>
      </c>
    </row>
    <row r="10" spans="1:8" ht="15.75" x14ac:dyDescent="0.3">
      <c r="A10" s="9" t="s">
        <v>20</v>
      </c>
      <c r="B10" s="1">
        <v>75000000000</v>
      </c>
      <c r="D10" s="4" t="s">
        <v>11</v>
      </c>
      <c r="E10" s="1">
        <f>0.01 * (1 - (4*B7*B2*B3*B3)/(3*B6*(2*B11+B6*B12)))</f>
        <v>-1.9917787161449554E-2</v>
      </c>
    </row>
    <row r="11" spans="1:8" ht="15.75" x14ac:dyDescent="0.3">
      <c r="A11" s="9" t="s">
        <v>21</v>
      </c>
      <c r="B11" s="1">
        <v>100000</v>
      </c>
      <c r="D11" s="4" t="s">
        <v>12</v>
      </c>
      <c r="E11" s="1">
        <f>0.000000001 * (B11 + B12*B6 - 4.013*SQRT(0.312*B3*B3*B3*B3*B2*B2*B2*B2*B10*B9)/(B6*B6*SQRT(12)))</f>
        <v>-3.8287492464863025E-3</v>
      </c>
    </row>
    <row r="12" spans="1:8" ht="15.75" x14ac:dyDescent="0.3">
      <c r="A12" s="9" t="s">
        <v>22</v>
      </c>
      <c r="B12" s="1">
        <v>25000</v>
      </c>
      <c r="D12" s="4" t="s">
        <v>13</v>
      </c>
      <c r="E12" s="1">
        <f>0.000000001 * (B11 + B12*B6 - 4.013*SQRT(0.312*B3*B3*B2*B2*B2*B2*B2*B2*B10*B9)/(B6*B6*SQRT(12)))</f>
        <v>5.287365696555935E-8</v>
      </c>
    </row>
    <row r="13" spans="1:8" ht="15.75" x14ac:dyDescent="0.3">
      <c r="D13" s="4" t="s">
        <v>14</v>
      </c>
      <c r="E13">
        <f>B3-8*B2</f>
        <v>-8.7965041756844942E-2</v>
      </c>
    </row>
  </sheetData>
  <mergeCells count="4">
    <mergeCell ref="A1:B1"/>
    <mergeCell ref="D1:E1"/>
    <mergeCell ref="D4:E4"/>
    <mergeCell ref="G1:H1"/>
  </mergeCells>
  <phoneticPr fontId="4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Company>Engineering Computer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Crossley</dc:creator>
  <cp:lastModifiedBy>Alex Hagen</cp:lastModifiedBy>
  <dcterms:created xsi:type="dcterms:W3CDTF">2004-10-13T18:14:15Z</dcterms:created>
  <dcterms:modified xsi:type="dcterms:W3CDTF">2016-11-04T05:47:25Z</dcterms:modified>
</cp:coreProperties>
</file>