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15435" windowHeight="6075" tabRatio="500"/>
  </bookViews>
  <sheets>
    <sheet name="Data" sheetId="1" r:id="rId1"/>
    <sheet name="Equipment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/>
  <c r="E16"/>
  <c r="D16"/>
  <c r="F16"/>
  <c r="C15"/>
  <c r="E15"/>
  <c r="D15"/>
  <c r="F15"/>
  <c r="C14"/>
  <c r="E14"/>
  <c r="D14"/>
  <c r="F14"/>
  <c r="C13"/>
  <c r="E13"/>
  <c r="D13"/>
  <c r="F13"/>
  <c r="F3"/>
  <c r="C7"/>
  <c r="B7"/>
  <c r="A7"/>
  <c r="E3"/>
  <c r="D3"/>
  <c r="C3"/>
  <c r="B3"/>
  <c r="A3"/>
</calcChain>
</file>

<file path=xl/sharedStrings.xml><?xml version="1.0" encoding="utf-8"?>
<sst xmlns="http://schemas.openxmlformats.org/spreadsheetml/2006/main" count="194" uniqueCount="84">
  <si>
    <t>Dimensions of System</t>
  </si>
  <si>
    <t>Pipe OD (m)</t>
  </si>
  <si>
    <t>Pipe ID (m)</t>
  </si>
  <si>
    <t>Heated Tube Length (m)</t>
  </si>
  <si>
    <t>Length to Thermocouple (m)</t>
  </si>
  <si>
    <t>Distance b/w odd TCs (m)</t>
  </si>
  <si>
    <t>Orifice Diameter (m)</t>
  </si>
  <si>
    <t>Pipe OR (m)</t>
  </si>
  <si>
    <t>Insulation Thickness (m)</t>
  </si>
  <si>
    <t>Radial Temp Readings</t>
  </si>
  <si>
    <t>D from insulation to nut (m)</t>
  </si>
  <si>
    <t xml:space="preserve">Equipment </t>
  </si>
  <si>
    <t>Manufacturer</t>
  </si>
  <si>
    <t>Model #/Serial #</t>
  </si>
  <si>
    <t>Range</t>
  </si>
  <si>
    <t>Thermomometer</t>
  </si>
  <si>
    <t>Air Flow Rate</t>
  </si>
  <si>
    <t>Manometer</t>
  </si>
  <si>
    <t>10AA25WM</t>
  </si>
  <si>
    <t>Meriam Instruments</t>
  </si>
  <si>
    <t>50 inH2O</t>
  </si>
  <si>
    <t>Vacuum</t>
  </si>
  <si>
    <t>Craftsman</t>
  </si>
  <si>
    <t>6 HP</t>
  </si>
  <si>
    <t>PSU</t>
  </si>
  <si>
    <t>Powerstat</t>
  </si>
  <si>
    <t>3PN1368/BP57517</t>
  </si>
  <si>
    <t>Omega Engineering</t>
  </si>
  <si>
    <t>Type-E Thermocouple Model 650</t>
  </si>
  <si>
    <t>Probe Distance (in)</t>
  </si>
  <si>
    <t>Flow Rate 1</t>
  </si>
  <si>
    <t>Flow Rate 2</t>
  </si>
  <si>
    <t>Radial Temp</t>
  </si>
  <si>
    <t>TC 37</t>
  </si>
  <si>
    <t>Voltage</t>
  </si>
  <si>
    <t>Amperage</t>
  </si>
  <si>
    <t>N/A</t>
  </si>
  <si>
    <t>Initial Temp (Cel.)</t>
  </si>
  <si>
    <t>Radial Readings (AR5)</t>
  </si>
  <si>
    <t>Flow Rate 3</t>
  </si>
  <si>
    <t>Flow Rate 4</t>
  </si>
  <si>
    <t>Pressure (Pa)</t>
  </si>
  <si>
    <t>Velocity (m/s)</t>
  </si>
  <si>
    <t>Velocity Error (m/s)</t>
  </si>
  <si>
    <t>Uncertainty (Pa)</t>
  </si>
  <si>
    <t>Reynold's Number</t>
  </si>
  <si>
    <t>Reynold's Number Error</t>
  </si>
  <si>
    <t xml:space="preserve"> Flow 1 </t>
  </si>
  <si>
    <t xml:space="preserve"> Heat Transfer Coefficient  (W/m^2 K) </t>
  </si>
  <si>
    <t xml:space="preserve"> Heat Transfer Coefficient Error (W/m^2 K) </t>
  </si>
  <si>
    <t xml:space="preserve"> Nusselt Number </t>
  </si>
  <si>
    <t xml:space="preserve"> Nusselt Number Error </t>
  </si>
  <si>
    <t xml:space="preserve"> Nusselt Number (DB) </t>
  </si>
  <si>
    <t xml:space="preserve"> Nusselt Number Error (DB) </t>
  </si>
  <si>
    <t xml:space="preserve"> Flow 2 </t>
  </si>
  <si>
    <t xml:space="preserve"> Flow 3 </t>
  </si>
  <si>
    <t xml:space="preserve"> Flow 4 </t>
  </si>
  <si>
    <t xml:space="preserve"> TC 1 </t>
  </si>
  <si>
    <t xml:space="preserve"> TC 2 </t>
  </si>
  <si>
    <t xml:space="preserve"> TC 3 </t>
  </si>
  <si>
    <t xml:space="preserve"> TC 4 </t>
  </si>
  <si>
    <t xml:space="preserve"> TC 5 </t>
  </si>
  <si>
    <t xml:space="preserve"> TC 6  </t>
  </si>
  <si>
    <t xml:space="preserve"> TC 7 </t>
  </si>
  <si>
    <t xml:space="preserve"> TC 8 </t>
  </si>
  <si>
    <t xml:space="preserve"> TC 9 </t>
  </si>
  <si>
    <t xml:space="preserve"> TC 10 </t>
  </si>
  <si>
    <t xml:space="preserve"> TC 11 </t>
  </si>
  <si>
    <t xml:space="preserve"> TC 12 </t>
  </si>
  <si>
    <t xml:space="preserve"> TC 13 </t>
  </si>
  <si>
    <t xml:space="preserve"> TC 14 </t>
  </si>
  <si>
    <t xml:space="preserve"> TC 15 </t>
  </si>
  <si>
    <t xml:space="preserve"> TC 16 </t>
  </si>
  <si>
    <t xml:space="preserve"> TC 17 </t>
  </si>
  <si>
    <t xml:space="preserve"> TC 18 </t>
  </si>
  <si>
    <t xml:space="preserve"> TC 19 </t>
  </si>
  <si>
    <t xml:space="preserve"> TC 20 </t>
  </si>
  <si>
    <t xml:space="preserve"> TC 21 </t>
  </si>
  <si>
    <t xml:space="preserve"> TC 22 </t>
  </si>
  <si>
    <t xml:space="preserve"> TC 23 </t>
  </si>
  <si>
    <t xml:space="preserve"> TC 25 </t>
  </si>
  <si>
    <t xml:space="preserve"> TC 31 (Inlet) </t>
  </si>
  <si>
    <t xml:space="preserve"> TC 32 (Outlet) </t>
  </si>
  <si>
    <t xml:space="preserve"> Average 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</si>
</sst>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1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5" fillId="0" borderId="0" xfId="0" applyNumberFormat="1" applyFont="1" applyFill="1" applyBorder="1" applyAlignment="1">
      <alignment horizontal="center" vertical="center" wrapText="1"/>
    </xf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tabSelected="1" topLeftCell="Y29" workbookViewId="0">
      <selection activeCell="AI30" sqref="AI30"/>
    </sheetView>
  </sheetViews>
  <sheetFormatPr defaultColWidth="10.875" defaultRowHeight="15"/>
  <cols>
    <col min="1" max="5" width="9.5" style="2" customWidth="1"/>
    <col min="6" max="6" width="10.625" style="2" customWidth="1"/>
    <col min="7" max="7" width="10.5" style="2" customWidth="1"/>
    <col min="8" max="32" width="9.5" style="2" customWidth="1"/>
    <col min="33" max="33" width="11.375" style="2" bestFit="1" customWidth="1"/>
    <col min="34" max="34" width="18.125" style="2" bestFit="1" customWidth="1"/>
    <col min="35" max="35" width="16.625" style="2" bestFit="1" customWidth="1"/>
    <col min="36" max="36" width="18.125" style="2" bestFit="1" customWidth="1"/>
    <col min="37" max="37" width="17" style="2" bestFit="1" customWidth="1"/>
    <col min="38" max="38" width="18.125" style="2" bestFit="1" customWidth="1"/>
    <col min="39" max="39" width="16.625" style="2" bestFit="1" customWidth="1"/>
    <col min="40" max="40" width="18.125" style="2" bestFit="1" customWidth="1"/>
    <col min="41" max="41" width="16.625" style="2" bestFit="1" customWidth="1"/>
    <col min="42" max="42" width="18.125" style="2" bestFit="1" customWidth="1"/>
    <col min="43" max="43" width="16.625" style="2" bestFit="1" customWidth="1"/>
    <col min="44" max="44" width="18.125" style="2" bestFit="1" customWidth="1"/>
    <col min="45" max="45" width="10.875" style="2"/>
    <col min="46" max="46" width="11.125" style="2" bestFit="1" customWidth="1"/>
    <col min="47" max="47" width="12.625" style="2" bestFit="1" customWidth="1"/>
    <col min="48" max="16384" width="10.875" style="2"/>
  </cols>
  <sheetData>
    <row r="1" spans="1:8" ht="45">
      <c r="A1" s="2" t="s">
        <v>0</v>
      </c>
    </row>
    <row r="2" spans="1:8" ht="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8">
      <c r="A3" s="2">
        <f>4.135/100</f>
        <v>4.1349999999999998E-2</v>
      </c>
      <c r="B3" s="2">
        <f>3.76/100</f>
        <v>3.7599999999999995E-2</v>
      </c>
      <c r="C3" s="2">
        <f>173.04/100</f>
        <v>1.7303999999999999</v>
      </c>
      <c r="D3" s="2">
        <f>13.65/100</f>
        <v>0.13650000000000001</v>
      </c>
      <c r="E3" s="2">
        <f>9.21/100</f>
        <v>9.2100000000000015E-2</v>
      </c>
      <c r="F3" s="2">
        <f>1.83/100</f>
        <v>1.83E-2</v>
      </c>
    </row>
    <row r="5" spans="1:8" ht="45">
      <c r="A5" s="2" t="s">
        <v>9</v>
      </c>
    </row>
    <row r="6" spans="1:8" ht="45">
      <c r="A6" s="2" t="s">
        <v>7</v>
      </c>
      <c r="B6" s="2" t="s">
        <v>8</v>
      </c>
      <c r="C6" s="2" t="s">
        <v>10</v>
      </c>
    </row>
    <row r="7" spans="1:8">
      <c r="A7" s="2">
        <f>5.207/100</f>
        <v>5.2069999999999998E-2</v>
      </c>
      <c r="B7" s="2">
        <f>6.35/100</f>
        <v>6.3500000000000001E-2</v>
      </c>
      <c r="C7" s="2">
        <f>6.6675/100</f>
        <v>6.6674999999999998E-2</v>
      </c>
    </row>
    <row r="9" spans="1:8" ht="45">
      <c r="A9" s="2" t="s">
        <v>37</v>
      </c>
      <c r="B9" s="2" t="s">
        <v>34</v>
      </c>
      <c r="C9" s="2" t="s">
        <v>35</v>
      </c>
    </row>
    <row r="10" spans="1:8">
      <c r="A10" s="2">
        <v>29</v>
      </c>
      <c r="B10" s="2">
        <v>30</v>
      </c>
      <c r="C10" s="2">
        <v>4</v>
      </c>
    </row>
    <row r="11" spans="1:8">
      <c r="H11" s="3"/>
    </row>
    <row r="12" spans="1:8" ht="45.75" customHeight="1">
      <c r="A12" s="2" t="s">
        <v>16</v>
      </c>
      <c r="B12" s="2" t="s">
        <v>41</v>
      </c>
      <c r="C12" s="2" t="s">
        <v>42</v>
      </c>
      <c r="D12" s="2" t="s">
        <v>43</v>
      </c>
      <c r="E12" s="2" t="s">
        <v>45</v>
      </c>
      <c r="F12" s="2" t="s">
        <v>46</v>
      </c>
      <c r="G12" s="2" t="s">
        <v>44</v>
      </c>
    </row>
    <row r="13" spans="1:8">
      <c r="A13" s="2">
        <v>1</v>
      </c>
      <c r="B13" s="2">
        <v>4732.6890000000003</v>
      </c>
      <c r="C13" s="4">
        <f>SQRT(2*(B13-(1.275*9.81*1.7304))/1.275)</f>
        <v>85.964384685478578</v>
      </c>
      <c r="D13" s="4">
        <f>ABS(G13*(2*(1-1.275*9.81*1.7304)/1.275)*(2*(B13-1.275*9.81*1.7304)/1.275)^-0.5)</f>
        <v>1.8834439790092319</v>
      </c>
      <c r="E13" s="4">
        <f>1.275*C13*0.0376/(0.00001845)</f>
        <v>223367.62069495083</v>
      </c>
      <c r="F13" s="4">
        <f>1.275*D13*0.0376/(0.00001845)</f>
        <v>4893.8918348890284</v>
      </c>
      <c r="G13" s="2">
        <v>5</v>
      </c>
    </row>
    <row r="14" spans="1:8">
      <c r="A14" s="2">
        <v>2</v>
      </c>
      <c r="B14" s="2">
        <v>7597</v>
      </c>
      <c r="C14" s="4">
        <f t="shared" ref="C14:C16" si="0">SQRT(2*(B14-(1.275*9.81*1.7304))/1.275)</f>
        <v>109.00877165209248</v>
      </c>
      <c r="D14" s="4">
        <f t="shared" ref="D14:D16" si="1">ABS(G14*(2*(1-1.275*9.81*1.7304)/1.275)*(2*(B14-1.275*9.81*1.7304)/1.275)^-0.5)</f>
        <v>1.485285085697873</v>
      </c>
      <c r="E14" s="4">
        <f t="shared" ref="E14:F16" si="2">1.275*C14*0.0376/(0.00001845)</f>
        <v>283245.5562602338</v>
      </c>
      <c r="F14" s="4">
        <f t="shared" si="2"/>
        <v>3859.326125114148</v>
      </c>
      <c r="G14" s="2">
        <v>5</v>
      </c>
    </row>
    <row r="15" spans="1:8">
      <c r="A15" s="2">
        <v>3</v>
      </c>
      <c r="B15" s="2">
        <v>2120</v>
      </c>
      <c r="C15" s="4">
        <f t="shared" si="0"/>
        <v>57.371942167565074</v>
      </c>
      <c r="D15" s="4">
        <f t="shared" si="1"/>
        <v>2.8220955510310843</v>
      </c>
      <c r="E15" s="4">
        <f t="shared" si="2"/>
        <v>149073.76192482762</v>
      </c>
      <c r="F15" s="4">
        <f t="shared" si="2"/>
        <v>7332.8596594271085</v>
      </c>
      <c r="G15" s="2">
        <v>5</v>
      </c>
    </row>
    <row r="16" spans="1:8">
      <c r="A16" s="2">
        <v>4</v>
      </c>
      <c r="B16" s="2">
        <v>1990</v>
      </c>
      <c r="C16" s="4">
        <f t="shared" si="0"/>
        <v>55.566340346031254</v>
      </c>
      <c r="D16" s="4">
        <f t="shared" si="1"/>
        <v>2.9137982047554831</v>
      </c>
      <c r="E16" s="4">
        <f t="shared" si="2"/>
        <v>144382.13312676086</v>
      </c>
      <c r="F16" s="4">
        <f t="shared" si="2"/>
        <v>7571.1374491044899</v>
      </c>
      <c r="G16" s="2">
        <v>5</v>
      </c>
    </row>
    <row r="19" spans="1:32" ht="45">
      <c r="A19" s="3" t="s">
        <v>38</v>
      </c>
    </row>
    <row r="20" spans="1:32" ht="30">
      <c r="A20" s="2" t="s">
        <v>30</v>
      </c>
      <c r="B20" s="3" t="s">
        <v>33</v>
      </c>
      <c r="C20" s="2" t="s">
        <v>31</v>
      </c>
      <c r="D20" s="3" t="s">
        <v>33</v>
      </c>
      <c r="E20" s="2" t="s">
        <v>39</v>
      </c>
      <c r="F20" s="3" t="s">
        <v>33</v>
      </c>
      <c r="G20" s="2" t="s">
        <v>40</v>
      </c>
      <c r="H20" s="3" t="s">
        <v>33</v>
      </c>
    </row>
    <row r="21" spans="1:32" ht="45">
      <c r="A21" s="2" t="s">
        <v>29</v>
      </c>
      <c r="B21" s="2" t="s">
        <v>32</v>
      </c>
      <c r="C21" s="2" t="s">
        <v>29</v>
      </c>
      <c r="D21" s="2" t="s">
        <v>32</v>
      </c>
      <c r="E21" s="2" t="s">
        <v>29</v>
      </c>
      <c r="F21" s="2" t="s">
        <v>32</v>
      </c>
      <c r="G21" s="2" t="s">
        <v>29</v>
      </c>
      <c r="H21" s="2" t="s">
        <v>32</v>
      </c>
    </row>
    <row r="22" spans="1:32">
      <c r="A22" s="2">
        <v>0</v>
      </c>
      <c r="B22" s="2">
        <v>35</v>
      </c>
      <c r="C22" s="2">
        <v>0</v>
      </c>
      <c r="D22" s="2">
        <v>37</v>
      </c>
      <c r="E22" s="2">
        <v>0</v>
      </c>
      <c r="F22" s="2">
        <v>40</v>
      </c>
      <c r="G22" s="2">
        <v>0</v>
      </c>
      <c r="H22" s="2">
        <v>61</v>
      </c>
    </row>
    <row r="23" spans="1:32">
      <c r="A23" s="2">
        <v>0.25</v>
      </c>
      <c r="B23" s="2">
        <v>36</v>
      </c>
      <c r="C23" s="2">
        <v>0.25</v>
      </c>
      <c r="D23" s="2">
        <v>38</v>
      </c>
      <c r="E23" s="2">
        <v>0.125</v>
      </c>
      <c r="F23" s="2">
        <v>41</v>
      </c>
      <c r="G23" s="2">
        <v>0.185</v>
      </c>
      <c r="H23" s="2">
        <v>42</v>
      </c>
    </row>
    <row r="24" spans="1:32">
      <c r="A24" s="2">
        <v>0.5</v>
      </c>
      <c r="B24" s="2">
        <v>37</v>
      </c>
      <c r="C24" s="2">
        <v>0.5</v>
      </c>
      <c r="D24" s="2">
        <v>40</v>
      </c>
      <c r="E24" s="2">
        <v>0.25</v>
      </c>
      <c r="F24" s="2">
        <v>42</v>
      </c>
      <c r="G24" s="2">
        <v>0.37</v>
      </c>
      <c r="H24" s="2">
        <v>43</v>
      </c>
    </row>
    <row r="25" spans="1:32">
      <c r="A25" s="2">
        <v>0.75</v>
      </c>
      <c r="B25" s="2">
        <v>40</v>
      </c>
      <c r="C25" s="2">
        <v>0.75</v>
      </c>
      <c r="D25" s="2">
        <v>42</v>
      </c>
      <c r="E25" s="2">
        <v>0.375</v>
      </c>
      <c r="F25" s="2">
        <v>46</v>
      </c>
      <c r="G25" s="2">
        <v>0.55500000000000005</v>
      </c>
      <c r="H25" s="2">
        <v>43</v>
      </c>
    </row>
    <row r="26" spans="1:32">
      <c r="A26" s="2">
        <v>1</v>
      </c>
      <c r="B26" s="2">
        <v>41</v>
      </c>
      <c r="C26" s="2">
        <v>1</v>
      </c>
      <c r="D26" s="2">
        <v>43</v>
      </c>
      <c r="E26" s="2">
        <v>0.5</v>
      </c>
      <c r="F26" s="2">
        <v>48</v>
      </c>
      <c r="G26" s="2">
        <v>0.74</v>
      </c>
      <c r="H26" s="2">
        <v>44</v>
      </c>
    </row>
    <row r="27" spans="1:32">
      <c r="A27" s="2">
        <v>1.25</v>
      </c>
      <c r="B27" s="2">
        <v>42</v>
      </c>
      <c r="C27" s="2">
        <v>1.25</v>
      </c>
      <c r="D27" s="2">
        <v>44</v>
      </c>
      <c r="E27" s="2">
        <v>0.625</v>
      </c>
      <c r="F27" s="2">
        <v>53</v>
      </c>
    </row>
    <row r="28" spans="1:32">
      <c r="E28" s="2">
        <v>0.75</v>
      </c>
      <c r="F28" s="2">
        <v>53</v>
      </c>
    </row>
    <row r="29" spans="1:32" ht="80.25" customHeight="1">
      <c r="B29" s="2" t="s">
        <v>47</v>
      </c>
      <c r="C29" s="2" t="s">
        <v>48</v>
      </c>
      <c r="D29" s="2" t="s">
        <v>49</v>
      </c>
      <c r="E29" s="2" t="s">
        <v>50</v>
      </c>
      <c r="F29" s="2" t="s">
        <v>51</v>
      </c>
      <c r="G29" s="2" t="s">
        <v>52</v>
      </c>
      <c r="H29" s="2" t="s">
        <v>53</v>
      </c>
      <c r="J29" s="2" t="s">
        <v>54</v>
      </c>
      <c r="K29" s="2" t="s">
        <v>48</v>
      </c>
      <c r="L29" s="2" t="s">
        <v>49</v>
      </c>
      <c r="M29" s="2" t="s">
        <v>50</v>
      </c>
      <c r="N29" s="2" t="s">
        <v>51</v>
      </c>
      <c r="O29" s="2" t="s">
        <v>52</v>
      </c>
      <c r="P29" s="2" t="s">
        <v>53</v>
      </c>
      <c r="R29" s="2" t="s">
        <v>55</v>
      </c>
      <c r="S29" s="2" t="s">
        <v>48</v>
      </c>
      <c r="T29" s="2" t="s">
        <v>49</v>
      </c>
      <c r="U29" s="2" t="s">
        <v>50</v>
      </c>
      <c r="V29" s="2" t="s">
        <v>51</v>
      </c>
      <c r="W29" s="2" t="s">
        <v>52</v>
      </c>
      <c r="X29" s="2" t="s">
        <v>53</v>
      </c>
      <c r="Z29" s="2" t="s">
        <v>56</v>
      </c>
      <c r="AA29" s="2" t="s">
        <v>48</v>
      </c>
      <c r="AB29" s="2" t="s">
        <v>49</v>
      </c>
      <c r="AC29" s="2" t="s">
        <v>50</v>
      </c>
      <c r="AD29" s="2" t="s">
        <v>51</v>
      </c>
      <c r="AE29" s="2" t="s">
        <v>52</v>
      </c>
      <c r="AF29" s="2" t="s">
        <v>53</v>
      </c>
    </row>
    <row r="30" spans="1:32">
      <c r="A30" s="2" t="s">
        <v>57</v>
      </c>
      <c r="B30" s="2">
        <v>36</v>
      </c>
      <c r="C30" s="9">
        <v>9006.0515560000003</v>
      </c>
      <c r="D30" s="6">
        <v>8.3333300000000001E-4</v>
      </c>
      <c r="E30" s="9">
        <v>24.899083709999999</v>
      </c>
      <c r="F30" s="5">
        <v>2.3039200000000002E-6</v>
      </c>
      <c r="G30" s="9">
        <v>31.24592745</v>
      </c>
      <c r="H30" s="9">
        <v>0.54766823899999995</v>
      </c>
      <c r="I30" s="2" t="s">
        <v>57</v>
      </c>
      <c r="J30" s="2">
        <v>38</v>
      </c>
      <c r="K30" s="9">
        <v>7719.4727620000003</v>
      </c>
      <c r="L30" s="6">
        <v>6.1224499999999998E-4</v>
      </c>
      <c r="M30" s="9">
        <v>21.342071749999999</v>
      </c>
      <c r="N30" s="5">
        <v>1.69268E-6</v>
      </c>
      <c r="O30" s="9">
        <v>37.783982350000002</v>
      </c>
      <c r="P30" s="9">
        <v>0.41185665799999999</v>
      </c>
      <c r="Q30" s="2" t="s">
        <v>57</v>
      </c>
      <c r="R30" s="2">
        <v>41</v>
      </c>
      <c r="S30" s="9">
        <v>6357.2128629999997</v>
      </c>
      <c r="T30" s="6">
        <v>4.1522500000000002E-4</v>
      </c>
      <c r="U30" s="9">
        <v>17.575823799999998</v>
      </c>
      <c r="V30" s="5">
        <v>1.1479700000000001E-6</v>
      </c>
      <c r="W30" s="9">
        <v>22.609877770000001</v>
      </c>
      <c r="X30" s="9">
        <v>0.889734362</v>
      </c>
      <c r="Y30" s="2" t="s">
        <v>57</v>
      </c>
      <c r="Z30" s="2">
        <v>44</v>
      </c>
      <c r="AA30" s="9">
        <v>5403.6309330000004</v>
      </c>
      <c r="AB30" s="6">
        <v>2.9999999999999997E-4</v>
      </c>
      <c r="AC30" s="9">
        <v>14.93945023</v>
      </c>
      <c r="AD30" s="5">
        <v>8.2941199999999996E-7</v>
      </c>
      <c r="AE30" s="9">
        <v>22.038803290000001</v>
      </c>
      <c r="AF30" s="9">
        <v>0.92453992900000004</v>
      </c>
    </row>
    <row r="31" spans="1:32">
      <c r="A31" s="2" t="s">
        <v>58</v>
      </c>
      <c r="B31" s="2">
        <v>36</v>
      </c>
      <c r="C31" s="9">
        <v>9006.0515560000003</v>
      </c>
      <c r="D31" s="6">
        <v>8.3333300000000001E-4</v>
      </c>
      <c r="E31" s="9">
        <v>24.899083709999999</v>
      </c>
      <c r="F31" s="5">
        <v>2.3039200000000002E-6</v>
      </c>
      <c r="G31" s="9">
        <v>31.24592745</v>
      </c>
      <c r="H31" s="9">
        <v>0.54766823899999995</v>
      </c>
      <c r="I31" s="2" t="s">
        <v>58</v>
      </c>
      <c r="J31" s="2">
        <v>38</v>
      </c>
      <c r="K31" s="9">
        <v>7719.4727620000003</v>
      </c>
      <c r="L31" s="6">
        <v>6.1224499999999998E-4</v>
      </c>
      <c r="M31" s="9">
        <v>21.342071749999999</v>
      </c>
      <c r="N31" s="5">
        <v>1.69268E-6</v>
      </c>
      <c r="O31" s="9">
        <v>37.783982350000002</v>
      </c>
      <c r="P31" s="9">
        <v>0.41185665799999999</v>
      </c>
      <c r="Q31" s="2" t="s">
        <v>58</v>
      </c>
      <c r="R31" s="2">
        <v>41</v>
      </c>
      <c r="S31" s="9">
        <v>6357.2128629999997</v>
      </c>
      <c r="T31" s="6">
        <v>4.1522500000000002E-4</v>
      </c>
      <c r="U31" s="9">
        <v>17.575823799999998</v>
      </c>
      <c r="V31" s="5">
        <v>1.1479700000000001E-6</v>
      </c>
      <c r="W31" s="9">
        <v>22.609877770000001</v>
      </c>
      <c r="X31" s="9">
        <v>0.889734362</v>
      </c>
      <c r="Y31" s="2" t="s">
        <v>58</v>
      </c>
      <c r="Z31" s="2">
        <v>45</v>
      </c>
      <c r="AA31" s="9">
        <v>5146.3151749999997</v>
      </c>
      <c r="AB31" s="6">
        <v>2.7210899999999998E-4</v>
      </c>
      <c r="AC31" s="9">
        <v>14.22804784</v>
      </c>
      <c r="AD31" s="5">
        <v>7.5230100000000001E-7</v>
      </c>
      <c r="AE31" s="9">
        <v>22.038803290000001</v>
      </c>
      <c r="AF31" s="9">
        <v>0.92453992900000004</v>
      </c>
    </row>
    <row r="32" spans="1:32">
      <c r="A32" s="2" t="s">
        <v>59</v>
      </c>
      <c r="B32" s="2">
        <v>37</v>
      </c>
      <c r="C32" s="9">
        <v>8313.2783589999999</v>
      </c>
      <c r="D32" s="6">
        <v>7.1005899999999997E-4</v>
      </c>
      <c r="E32" s="9">
        <v>22.983769580000001</v>
      </c>
      <c r="F32" s="5">
        <v>1.9630999999999999E-6</v>
      </c>
      <c r="G32" s="9">
        <v>31.24592745</v>
      </c>
      <c r="H32" s="9">
        <v>0.54766823899999995</v>
      </c>
      <c r="I32" s="2" t="s">
        <v>59</v>
      </c>
      <c r="J32" s="2">
        <v>38</v>
      </c>
      <c r="K32" s="9">
        <v>7719.4727620000003</v>
      </c>
      <c r="L32" s="6">
        <v>6.1224499999999998E-4</v>
      </c>
      <c r="M32" s="9">
        <v>21.342071749999999</v>
      </c>
      <c r="N32" s="5">
        <v>1.69268E-6</v>
      </c>
      <c r="O32" s="9">
        <v>37.783982350000002</v>
      </c>
      <c r="P32" s="9">
        <v>0.41185665799999999</v>
      </c>
      <c r="Q32" s="2" t="s">
        <v>59</v>
      </c>
      <c r="R32" s="2">
        <v>43</v>
      </c>
      <c r="S32" s="9">
        <v>5688.032561</v>
      </c>
      <c r="T32" s="6">
        <v>3.3241E-4</v>
      </c>
      <c r="U32" s="9">
        <v>15.72573708</v>
      </c>
      <c r="V32" s="5">
        <v>9.1901600000000003E-7</v>
      </c>
      <c r="W32" s="9">
        <v>22.609877770000001</v>
      </c>
      <c r="X32" s="9">
        <v>0.889734362</v>
      </c>
      <c r="Y32" s="2" t="s">
        <v>59</v>
      </c>
      <c r="Z32" s="2">
        <v>47</v>
      </c>
      <c r="AA32" s="9">
        <v>4698.8095069999999</v>
      </c>
      <c r="AB32" s="6">
        <v>2.2684300000000001E-4</v>
      </c>
      <c r="AC32" s="9">
        <v>12.99082628</v>
      </c>
      <c r="AD32" s="5">
        <v>6.2715400000000001E-7</v>
      </c>
      <c r="AE32" s="9">
        <v>22.038803290000001</v>
      </c>
      <c r="AF32" s="9">
        <v>0.92453992900000004</v>
      </c>
    </row>
    <row r="33" spans="1:32">
      <c r="A33" s="2" t="s">
        <v>60</v>
      </c>
      <c r="B33" s="2">
        <v>37</v>
      </c>
      <c r="C33" s="9">
        <v>8313.2783589999999</v>
      </c>
      <c r="D33" s="6">
        <v>7.1005899999999997E-4</v>
      </c>
      <c r="E33" s="9">
        <v>22.983769580000001</v>
      </c>
      <c r="F33" s="5">
        <v>1.9630999999999999E-6</v>
      </c>
      <c r="G33" s="9">
        <v>31.24592745</v>
      </c>
      <c r="H33" s="9">
        <v>0.54766823899999995</v>
      </c>
      <c r="I33" s="2" t="s">
        <v>60</v>
      </c>
      <c r="J33" s="2">
        <v>39</v>
      </c>
      <c r="K33" s="9">
        <v>7204.8412449999996</v>
      </c>
      <c r="L33" s="6">
        <v>5.3333299999999998E-4</v>
      </c>
      <c r="M33" s="9">
        <v>19.919266969999999</v>
      </c>
      <c r="N33" s="5">
        <v>1.4745100000000001E-6</v>
      </c>
      <c r="O33" s="9">
        <v>37.783982350000002</v>
      </c>
      <c r="P33" s="9">
        <v>0.41185665799999999</v>
      </c>
      <c r="Q33" s="2" t="s">
        <v>60</v>
      </c>
      <c r="R33" s="2">
        <v>43</v>
      </c>
      <c r="S33" s="9">
        <v>5688.032561</v>
      </c>
      <c r="T33" s="6">
        <v>3.3241E-4</v>
      </c>
      <c r="U33" s="9">
        <v>15.72573708</v>
      </c>
      <c r="V33" s="5">
        <v>9.1901600000000003E-7</v>
      </c>
      <c r="W33" s="9">
        <v>22.609877770000001</v>
      </c>
      <c r="X33" s="9">
        <v>0.889734362</v>
      </c>
      <c r="Y33" s="2" t="s">
        <v>60</v>
      </c>
      <c r="Z33" s="2">
        <v>47</v>
      </c>
      <c r="AA33" s="9">
        <v>4698.8095069999999</v>
      </c>
      <c r="AB33" s="6">
        <v>2.2684300000000001E-4</v>
      </c>
      <c r="AC33" s="9">
        <v>12.99082628</v>
      </c>
      <c r="AD33" s="5">
        <v>6.2715400000000001E-7</v>
      </c>
      <c r="AE33" s="9">
        <v>22.038803290000001</v>
      </c>
      <c r="AF33" s="9">
        <v>0.92453992900000004</v>
      </c>
    </row>
    <row r="34" spans="1:32">
      <c r="A34" s="2" t="s">
        <v>61</v>
      </c>
      <c r="B34" s="2">
        <v>37</v>
      </c>
      <c r="C34" s="9">
        <v>8313.2783589999999</v>
      </c>
      <c r="D34" s="6">
        <v>7.1005899999999997E-4</v>
      </c>
      <c r="E34" s="9">
        <v>22.983769580000001</v>
      </c>
      <c r="F34" s="5">
        <v>1.9630999999999999E-6</v>
      </c>
      <c r="G34" s="9">
        <v>31.24592745</v>
      </c>
      <c r="H34" s="9">
        <v>0.54766823899999995</v>
      </c>
      <c r="I34" s="2" t="s">
        <v>61</v>
      </c>
      <c r="J34" s="2">
        <v>39</v>
      </c>
      <c r="K34" s="9">
        <v>7204.8412449999996</v>
      </c>
      <c r="L34" s="6">
        <v>5.3333299999999998E-4</v>
      </c>
      <c r="M34" s="9">
        <v>19.919266969999999</v>
      </c>
      <c r="N34" s="5">
        <v>1.4745100000000001E-6</v>
      </c>
      <c r="O34" s="9">
        <v>37.783982350000002</v>
      </c>
      <c r="P34" s="9">
        <v>0.41185665799999999</v>
      </c>
      <c r="Q34" s="2" t="s">
        <v>61</v>
      </c>
      <c r="R34" s="2">
        <v>44</v>
      </c>
      <c r="S34" s="9">
        <v>5403.6309330000004</v>
      </c>
      <c r="T34" s="6">
        <v>2.9999999999999997E-4</v>
      </c>
      <c r="U34" s="9">
        <v>14.93945023</v>
      </c>
      <c r="V34" s="5">
        <v>8.2941199999999996E-7</v>
      </c>
      <c r="W34" s="9">
        <v>22.609877770000001</v>
      </c>
      <c r="X34" s="9">
        <v>0.889734362</v>
      </c>
      <c r="Y34" s="2" t="s">
        <v>61</v>
      </c>
      <c r="Z34" s="2">
        <v>47</v>
      </c>
      <c r="AA34" s="9">
        <v>4698.8095069999999</v>
      </c>
      <c r="AB34" s="6">
        <v>2.2684300000000001E-4</v>
      </c>
      <c r="AC34" s="9">
        <v>12.99082628</v>
      </c>
      <c r="AD34" s="5">
        <v>6.2715400000000001E-7</v>
      </c>
      <c r="AE34" s="9">
        <v>22.038803290000001</v>
      </c>
      <c r="AF34" s="9">
        <v>0.92453992900000004</v>
      </c>
    </row>
    <row r="35" spans="1:32">
      <c r="A35" s="2" t="s">
        <v>62</v>
      </c>
      <c r="B35" s="2">
        <v>37</v>
      </c>
      <c r="C35" s="9">
        <v>8313.2783589999999</v>
      </c>
      <c r="D35" s="6">
        <v>7.1005899999999997E-4</v>
      </c>
      <c r="E35" s="9">
        <v>22.983769580000001</v>
      </c>
      <c r="F35" s="5">
        <v>1.9630999999999999E-6</v>
      </c>
      <c r="G35" s="9">
        <v>31.24592745</v>
      </c>
      <c r="H35" s="9">
        <v>0.54766823899999995</v>
      </c>
      <c r="I35" s="2" t="s">
        <v>62</v>
      </c>
      <c r="J35" s="2">
        <v>39</v>
      </c>
      <c r="K35" s="9">
        <v>7204.8412449999996</v>
      </c>
      <c r="L35" s="6">
        <v>5.3333299999999998E-4</v>
      </c>
      <c r="M35" s="9">
        <v>19.919266969999999</v>
      </c>
      <c r="N35" s="5">
        <v>1.4745100000000001E-6</v>
      </c>
      <c r="O35" s="9">
        <v>37.783982350000002</v>
      </c>
      <c r="P35" s="9">
        <v>0.41185665799999999</v>
      </c>
      <c r="Q35" s="2" t="s">
        <v>62</v>
      </c>
      <c r="R35" s="2">
        <v>44</v>
      </c>
      <c r="S35" s="9">
        <v>5403.6309330000004</v>
      </c>
      <c r="T35" s="6">
        <v>2.9999999999999997E-4</v>
      </c>
      <c r="U35" s="9">
        <v>14.93945023</v>
      </c>
      <c r="V35" s="5">
        <v>8.2941199999999996E-7</v>
      </c>
      <c r="W35" s="9">
        <v>22.609877770000001</v>
      </c>
      <c r="X35" s="9">
        <v>0.889734362</v>
      </c>
      <c r="Y35" s="2" t="s">
        <v>62</v>
      </c>
      <c r="Z35" s="2">
        <v>48</v>
      </c>
      <c r="AA35" s="9">
        <v>4503.0257780000002</v>
      </c>
      <c r="AB35" s="6">
        <v>2.08333E-4</v>
      </c>
      <c r="AC35" s="9">
        <v>12.44954186</v>
      </c>
      <c r="AD35" s="5">
        <v>5.7598000000000005E-7</v>
      </c>
      <c r="AE35" s="9">
        <v>22.038803290000001</v>
      </c>
      <c r="AF35" s="9">
        <v>0.92453992900000004</v>
      </c>
    </row>
    <row r="36" spans="1:32">
      <c r="A36" s="2" t="s">
        <v>63</v>
      </c>
      <c r="B36" s="2">
        <v>37</v>
      </c>
      <c r="C36" s="9">
        <v>8313.2783589999999</v>
      </c>
      <c r="D36" s="6">
        <v>7.1005899999999997E-4</v>
      </c>
      <c r="E36" s="9">
        <v>22.983769580000001</v>
      </c>
      <c r="F36" s="5">
        <v>1.9630999999999999E-6</v>
      </c>
      <c r="G36" s="9">
        <v>31.24592745</v>
      </c>
      <c r="H36" s="9">
        <v>0.54766823899999995</v>
      </c>
      <c r="I36" s="2" t="s">
        <v>63</v>
      </c>
      <c r="J36" s="2">
        <v>39</v>
      </c>
      <c r="K36" s="9">
        <v>7204.8412449999996</v>
      </c>
      <c r="L36" s="6">
        <v>5.3333299999999998E-4</v>
      </c>
      <c r="M36" s="9">
        <v>19.919266969999999</v>
      </c>
      <c r="N36" s="5">
        <v>1.4745100000000001E-6</v>
      </c>
      <c r="O36" s="9">
        <v>37.783982350000002</v>
      </c>
      <c r="P36" s="9">
        <v>0.41185665799999999</v>
      </c>
      <c r="Q36" s="2" t="s">
        <v>63</v>
      </c>
      <c r="R36" s="2">
        <v>44</v>
      </c>
      <c r="S36" s="9">
        <v>5403.6309330000004</v>
      </c>
      <c r="T36" s="6">
        <v>2.9999999999999997E-4</v>
      </c>
      <c r="U36" s="9">
        <v>14.93945023</v>
      </c>
      <c r="V36" s="5">
        <v>8.2941199999999996E-7</v>
      </c>
      <c r="W36" s="9">
        <v>22.609877770000001</v>
      </c>
      <c r="X36" s="9">
        <v>0.889734362</v>
      </c>
      <c r="Y36" s="2" t="s">
        <v>63</v>
      </c>
      <c r="Z36" s="2">
        <v>49</v>
      </c>
      <c r="AA36" s="9">
        <v>4322.9047469999996</v>
      </c>
      <c r="AB36" s="6">
        <v>1.92E-4</v>
      </c>
      <c r="AC36" s="9">
        <v>11.95156018</v>
      </c>
      <c r="AD36" s="5">
        <v>5.3082399999999999E-7</v>
      </c>
      <c r="AE36" s="9">
        <v>22.038803290000001</v>
      </c>
      <c r="AF36" s="9">
        <v>0.92453992900000004</v>
      </c>
    </row>
    <row r="37" spans="1:32">
      <c r="A37" s="2" t="s">
        <v>64</v>
      </c>
      <c r="B37" s="2">
        <v>38</v>
      </c>
      <c r="C37" s="9">
        <v>7719.4727620000003</v>
      </c>
      <c r="D37" s="6">
        <v>6.1224499999999998E-4</v>
      </c>
      <c r="E37" s="9">
        <v>21.342071749999999</v>
      </c>
      <c r="F37" s="5">
        <v>1.69268E-6</v>
      </c>
      <c r="G37" s="9">
        <v>31.24592745</v>
      </c>
      <c r="H37" s="9">
        <v>0.54766823899999995</v>
      </c>
      <c r="I37" s="2" t="s">
        <v>64</v>
      </c>
      <c r="J37" s="2">
        <v>39</v>
      </c>
      <c r="K37" s="9">
        <v>7204.8412449999996</v>
      </c>
      <c r="L37" s="6">
        <v>5.3333299999999998E-4</v>
      </c>
      <c r="M37" s="9">
        <v>19.919266969999999</v>
      </c>
      <c r="N37" s="5">
        <v>1.4745100000000001E-6</v>
      </c>
      <c r="O37" s="9">
        <v>37.783982350000002</v>
      </c>
      <c r="P37" s="9">
        <v>0.41185665799999999</v>
      </c>
      <c r="Q37" s="2" t="s">
        <v>64</v>
      </c>
      <c r="R37" s="2">
        <v>45</v>
      </c>
      <c r="S37" s="9">
        <v>5146.3151749999997</v>
      </c>
      <c r="T37" s="6">
        <v>2.7210899999999998E-4</v>
      </c>
      <c r="U37" s="9">
        <v>14.22804784</v>
      </c>
      <c r="V37" s="5">
        <v>7.5230100000000001E-7</v>
      </c>
      <c r="W37" s="9">
        <v>22.609877770000001</v>
      </c>
      <c r="X37" s="9">
        <v>0.889734362</v>
      </c>
      <c r="Y37" s="2" t="s">
        <v>64</v>
      </c>
      <c r="Z37" s="2">
        <v>49</v>
      </c>
      <c r="AA37" s="9">
        <v>4322.9047469999996</v>
      </c>
      <c r="AB37" s="6">
        <v>1.92E-4</v>
      </c>
      <c r="AC37" s="9">
        <v>11.95156018</v>
      </c>
      <c r="AD37" s="5">
        <v>5.3082399999999999E-7</v>
      </c>
      <c r="AE37" s="9">
        <v>22.038803290000001</v>
      </c>
      <c r="AF37" s="9">
        <v>0.92453992900000004</v>
      </c>
    </row>
    <row r="38" spans="1:32">
      <c r="A38" s="2" t="s">
        <v>65</v>
      </c>
      <c r="B38" s="2">
        <v>38</v>
      </c>
      <c r="C38" s="9">
        <v>7719.4727620000003</v>
      </c>
      <c r="D38" s="6">
        <v>6.1224499999999998E-4</v>
      </c>
      <c r="E38" s="9">
        <v>21.342071749999999</v>
      </c>
      <c r="F38" s="5">
        <v>1.69268E-6</v>
      </c>
      <c r="G38" s="9">
        <v>31.24592745</v>
      </c>
      <c r="H38" s="9">
        <v>0.54766823899999995</v>
      </c>
      <c r="I38" s="2" t="s">
        <v>65</v>
      </c>
      <c r="J38" s="2">
        <v>39</v>
      </c>
      <c r="K38" s="9">
        <v>7204.8412449999996</v>
      </c>
      <c r="L38" s="6">
        <v>5.3333299999999998E-4</v>
      </c>
      <c r="M38" s="9">
        <v>19.919266969999999</v>
      </c>
      <c r="N38" s="5">
        <v>1.4745100000000001E-6</v>
      </c>
      <c r="O38" s="9">
        <v>37.783982350000002</v>
      </c>
      <c r="P38" s="9">
        <v>0.41185665799999999</v>
      </c>
      <c r="Q38" s="2" t="s">
        <v>65</v>
      </c>
      <c r="R38" s="2">
        <v>45</v>
      </c>
      <c r="S38" s="9">
        <v>5146.3151749999997</v>
      </c>
      <c r="T38" s="6">
        <v>2.7210899999999998E-4</v>
      </c>
      <c r="U38" s="9">
        <v>14.22804784</v>
      </c>
      <c r="V38" s="5">
        <v>7.5230100000000001E-7</v>
      </c>
      <c r="W38" s="9">
        <v>22.609877770000001</v>
      </c>
      <c r="X38" s="9">
        <v>0.889734362</v>
      </c>
      <c r="Y38" s="2" t="s">
        <v>65</v>
      </c>
      <c r="Z38" s="2">
        <v>49</v>
      </c>
      <c r="AA38" s="9">
        <v>4322.9047469999996</v>
      </c>
      <c r="AB38" s="6">
        <v>1.92E-4</v>
      </c>
      <c r="AC38" s="9">
        <v>11.95156018</v>
      </c>
      <c r="AD38" s="5">
        <v>5.3082399999999999E-7</v>
      </c>
      <c r="AE38" s="9">
        <v>22.038803290000001</v>
      </c>
      <c r="AF38" s="9">
        <v>0.92453992900000004</v>
      </c>
    </row>
    <row r="39" spans="1:32">
      <c r="A39" s="2" t="s">
        <v>66</v>
      </c>
      <c r="B39" s="2">
        <v>38</v>
      </c>
      <c r="C39" s="9">
        <v>7719.4727620000003</v>
      </c>
      <c r="D39" s="6">
        <v>6.1224499999999998E-4</v>
      </c>
      <c r="E39" s="9">
        <v>21.342071749999999</v>
      </c>
      <c r="F39" s="5">
        <v>1.69268E-6</v>
      </c>
      <c r="G39" s="9">
        <v>31.24592745</v>
      </c>
      <c r="H39" s="9">
        <v>0.54766823899999995</v>
      </c>
      <c r="I39" s="2" t="s">
        <v>66</v>
      </c>
      <c r="J39" s="2">
        <v>40</v>
      </c>
      <c r="K39" s="9">
        <v>6754.5386669999998</v>
      </c>
      <c r="L39" s="6">
        <v>4.6874999999999998E-4</v>
      </c>
      <c r="M39" s="9">
        <v>18.674312780000001</v>
      </c>
      <c r="N39" s="5">
        <v>1.2959599999999999E-6</v>
      </c>
      <c r="O39" s="9">
        <v>37.783982350000002</v>
      </c>
      <c r="P39" s="9">
        <v>0.41185665799999999</v>
      </c>
      <c r="Q39" s="2" t="s">
        <v>66</v>
      </c>
      <c r="R39" s="2">
        <v>46</v>
      </c>
      <c r="S39" s="9">
        <v>4912.3917579999998</v>
      </c>
      <c r="T39" s="6">
        <v>2.47934E-4</v>
      </c>
      <c r="U39" s="9">
        <v>13.58131839</v>
      </c>
      <c r="V39" s="5">
        <v>6.85464E-7</v>
      </c>
      <c r="W39" s="9">
        <v>22.609877770000001</v>
      </c>
      <c r="X39" s="9">
        <v>0.889734362</v>
      </c>
      <c r="Y39" s="2" t="s">
        <v>66</v>
      </c>
      <c r="Z39" s="2">
        <v>51</v>
      </c>
      <c r="AA39" s="9">
        <v>4002.6895800000002</v>
      </c>
      <c r="AB39" s="6">
        <v>1.64609E-4</v>
      </c>
      <c r="AC39" s="9">
        <v>11.066259430000001</v>
      </c>
      <c r="AD39" s="5">
        <v>4.5509599999999999E-7</v>
      </c>
      <c r="AE39" s="9">
        <v>22.038803290000001</v>
      </c>
      <c r="AF39" s="9">
        <v>0.92453992900000004</v>
      </c>
    </row>
    <row r="40" spans="1:32">
      <c r="A40" s="2" t="s">
        <v>67</v>
      </c>
      <c r="B40" s="2">
        <v>38</v>
      </c>
      <c r="C40" s="9">
        <v>7719.4727620000003</v>
      </c>
      <c r="D40" s="6">
        <v>6.1224499999999998E-4</v>
      </c>
      <c r="E40" s="9">
        <v>21.342071749999999</v>
      </c>
      <c r="F40" s="5">
        <v>1.69268E-6</v>
      </c>
      <c r="G40" s="9">
        <v>31.24592745</v>
      </c>
      <c r="H40" s="9">
        <v>0.54766823899999995</v>
      </c>
      <c r="I40" s="2" t="s">
        <v>67</v>
      </c>
      <c r="J40" s="2">
        <v>40</v>
      </c>
      <c r="K40" s="9">
        <v>6754.5386669999998</v>
      </c>
      <c r="L40" s="6">
        <v>4.6874999999999998E-4</v>
      </c>
      <c r="M40" s="9">
        <v>18.674312780000001</v>
      </c>
      <c r="N40" s="5">
        <v>1.2959599999999999E-6</v>
      </c>
      <c r="O40" s="9">
        <v>37.783982350000002</v>
      </c>
      <c r="P40" s="9">
        <v>0.41185665799999999</v>
      </c>
      <c r="Q40" s="2" t="s">
        <v>67</v>
      </c>
      <c r="R40" s="2">
        <v>45</v>
      </c>
      <c r="S40" s="9">
        <v>5146.3151749999997</v>
      </c>
      <c r="T40" s="6">
        <v>2.7210899999999998E-4</v>
      </c>
      <c r="U40" s="9">
        <v>14.22804784</v>
      </c>
      <c r="V40" s="5">
        <v>7.5230100000000001E-7</v>
      </c>
      <c r="W40" s="9">
        <v>22.609877770000001</v>
      </c>
      <c r="X40" s="9">
        <v>0.889734362</v>
      </c>
      <c r="Y40" s="2" t="s">
        <v>67</v>
      </c>
      <c r="Z40" s="2">
        <v>50</v>
      </c>
      <c r="AA40" s="9">
        <v>4156.6391800000001</v>
      </c>
      <c r="AB40" s="6">
        <v>1.77515E-4</v>
      </c>
      <c r="AC40" s="9">
        <v>11.49188479</v>
      </c>
      <c r="AD40" s="5">
        <v>4.90776E-7</v>
      </c>
      <c r="AE40" s="9">
        <v>22.038803290000001</v>
      </c>
      <c r="AF40" s="9">
        <v>0.92453992900000004</v>
      </c>
    </row>
    <row r="41" spans="1:32">
      <c r="A41" s="2" t="s">
        <v>68</v>
      </c>
      <c r="B41" s="2">
        <v>39</v>
      </c>
      <c r="C41" s="9">
        <v>7204.8412449999996</v>
      </c>
      <c r="D41" s="6">
        <v>5.3333299999999998E-4</v>
      </c>
      <c r="E41" s="9">
        <v>19.919266969999999</v>
      </c>
      <c r="F41" s="5">
        <v>1.4745100000000001E-6</v>
      </c>
      <c r="G41" s="9">
        <v>31.24592745</v>
      </c>
      <c r="H41" s="9">
        <v>0.54766823899999995</v>
      </c>
      <c r="I41" s="2" t="s">
        <v>68</v>
      </c>
      <c r="J41" s="2">
        <v>40</v>
      </c>
      <c r="K41" s="9">
        <v>6754.5386669999998</v>
      </c>
      <c r="L41" s="6">
        <v>4.6874999999999998E-4</v>
      </c>
      <c r="M41" s="9">
        <v>18.674312780000001</v>
      </c>
      <c r="N41" s="5">
        <v>1.2959599999999999E-6</v>
      </c>
      <c r="O41" s="9">
        <v>37.783982350000002</v>
      </c>
      <c r="P41" s="9">
        <v>0.41185665799999999</v>
      </c>
      <c r="Q41" s="2" t="s">
        <v>68</v>
      </c>
      <c r="R41" s="2">
        <v>47</v>
      </c>
      <c r="S41" s="9">
        <v>4698.8095069999999</v>
      </c>
      <c r="T41" s="6">
        <v>2.2684300000000001E-4</v>
      </c>
      <c r="U41" s="9">
        <v>12.99082628</v>
      </c>
      <c r="V41" s="5">
        <v>6.2715400000000001E-7</v>
      </c>
      <c r="W41" s="9">
        <v>22.609877770000001</v>
      </c>
      <c r="X41" s="9">
        <v>0.889734362</v>
      </c>
      <c r="Y41" s="2" t="s">
        <v>68</v>
      </c>
      <c r="Z41" s="2">
        <v>52</v>
      </c>
      <c r="AA41" s="9">
        <v>3859.7363810000002</v>
      </c>
      <c r="AB41" s="6">
        <v>1.5306099999999999E-4</v>
      </c>
      <c r="AC41" s="9">
        <v>10.67103588</v>
      </c>
      <c r="AD41" s="5">
        <v>4.2316900000000002E-7</v>
      </c>
      <c r="AE41" s="9">
        <v>22.038803290000001</v>
      </c>
      <c r="AF41" s="9">
        <v>0.92453992900000004</v>
      </c>
    </row>
    <row r="42" spans="1:32">
      <c r="A42" s="2" t="s">
        <v>69</v>
      </c>
      <c r="B42" s="2">
        <v>40</v>
      </c>
      <c r="C42" s="9">
        <v>6754.5386669999998</v>
      </c>
      <c r="D42" s="6">
        <v>4.6874999999999998E-4</v>
      </c>
      <c r="E42" s="9">
        <v>18.674312780000001</v>
      </c>
      <c r="F42" s="5">
        <v>1.2959599999999999E-6</v>
      </c>
      <c r="G42" s="9">
        <v>31.24592745</v>
      </c>
      <c r="H42" s="9">
        <v>0.54766823899999995</v>
      </c>
      <c r="I42" s="2" t="s">
        <v>69</v>
      </c>
      <c r="J42" s="2">
        <v>41</v>
      </c>
      <c r="K42" s="9">
        <v>6357.2128629999997</v>
      </c>
      <c r="L42" s="6">
        <v>4.1522500000000002E-4</v>
      </c>
      <c r="M42" s="9">
        <v>17.575823799999998</v>
      </c>
      <c r="N42" s="5">
        <v>1.1479700000000001E-6</v>
      </c>
      <c r="O42" s="9">
        <v>37.783982350000002</v>
      </c>
      <c r="P42" s="9">
        <v>0.41185665799999999</v>
      </c>
      <c r="Q42" s="2" t="s">
        <v>69</v>
      </c>
      <c r="R42" s="2">
        <v>48</v>
      </c>
      <c r="S42" s="9">
        <v>4503.0257780000002</v>
      </c>
      <c r="T42" s="6">
        <v>2.08333E-4</v>
      </c>
      <c r="U42" s="9">
        <v>12.44954186</v>
      </c>
      <c r="V42" s="5">
        <v>5.7598000000000005E-7</v>
      </c>
      <c r="W42" s="9">
        <v>22.609877770000001</v>
      </c>
      <c r="X42" s="9">
        <v>0.889734362</v>
      </c>
      <c r="Y42" s="2" t="s">
        <v>69</v>
      </c>
      <c r="Z42" s="2">
        <v>54</v>
      </c>
      <c r="AA42" s="9">
        <v>3602.4206220000001</v>
      </c>
      <c r="AB42" s="6">
        <v>1.3333299999999999E-4</v>
      </c>
      <c r="AC42" s="9">
        <v>9.9596334849999995</v>
      </c>
      <c r="AD42" s="5">
        <v>3.6862700000000001E-7</v>
      </c>
      <c r="AE42" s="9">
        <v>22.038803290000001</v>
      </c>
      <c r="AF42" s="9">
        <v>0.92453992900000004</v>
      </c>
    </row>
    <row r="43" spans="1:32">
      <c r="A43" s="2" t="s">
        <v>70</v>
      </c>
      <c r="B43" s="2">
        <v>40</v>
      </c>
      <c r="C43" s="9">
        <v>6754.5386669999998</v>
      </c>
      <c r="D43" s="6">
        <v>4.6874999999999998E-4</v>
      </c>
      <c r="E43" s="9">
        <v>18.674312780000001</v>
      </c>
      <c r="F43" s="5">
        <v>1.2959599999999999E-6</v>
      </c>
      <c r="G43" s="9">
        <v>31.24592745</v>
      </c>
      <c r="H43" s="9">
        <v>0.54766823899999995</v>
      </c>
      <c r="I43" s="2" t="s">
        <v>70</v>
      </c>
      <c r="J43" s="2">
        <v>41</v>
      </c>
      <c r="K43" s="9">
        <v>6357.2128629999997</v>
      </c>
      <c r="L43" s="6">
        <v>4.1522500000000002E-4</v>
      </c>
      <c r="M43" s="9">
        <v>17.575823799999998</v>
      </c>
      <c r="N43" s="5">
        <v>1.1479700000000001E-6</v>
      </c>
      <c r="O43" s="9">
        <v>37.783982350000002</v>
      </c>
      <c r="P43" s="9">
        <v>0.41185665799999999</v>
      </c>
      <c r="Q43" s="2" t="s">
        <v>70</v>
      </c>
      <c r="R43" s="2">
        <v>49</v>
      </c>
      <c r="S43" s="9">
        <v>4322.9047469999996</v>
      </c>
      <c r="T43" s="6">
        <v>1.92E-4</v>
      </c>
      <c r="U43" s="9">
        <v>11.95156018</v>
      </c>
      <c r="V43" s="5">
        <v>5.3082399999999999E-7</v>
      </c>
      <c r="W43" s="9">
        <v>22.609877770000001</v>
      </c>
      <c r="X43" s="9">
        <v>0.889734362</v>
      </c>
      <c r="Y43" s="2" t="s">
        <v>70</v>
      </c>
      <c r="Z43" s="2">
        <v>54</v>
      </c>
      <c r="AA43" s="9">
        <v>3602.4206220000001</v>
      </c>
      <c r="AB43" s="6">
        <v>1.3333299999999999E-4</v>
      </c>
      <c r="AC43" s="9">
        <v>9.9596334849999995</v>
      </c>
      <c r="AD43" s="5">
        <v>3.6862700000000001E-7</v>
      </c>
      <c r="AE43" s="9">
        <v>22.038803290000001</v>
      </c>
      <c r="AF43" s="9">
        <v>0.92453992900000004</v>
      </c>
    </row>
    <row r="44" spans="1:32">
      <c r="A44" s="2" t="s">
        <v>71</v>
      </c>
      <c r="B44" s="2">
        <v>40</v>
      </c>
      <c r="C44" s="9">
        <v>6754.5386669999998</v>
      </c>
      <c r="D44" s="6">
        <v>4.6874999999999998E-4</v>
      </c>
      <c r="E44" s="9">
        <v>18.674312780000001</v>
      </c>
      <c r="F44" s="5">
        <v>1.2959599999999999E-6</v>
      </c>
      <c r="G44" s="9">
        <v>31.24592745</v>
      </c>
      <c r="H44" s="9">
        <v>0.54766823899999995</v>
      </c>
      <c r="I44" s="2" t="s">
        <v>71</v>
      </c>
      <c r="J44" s="2">
        <v>41</v>
      </c>
      <c r="K44" s="9">
        <v>6357.2128629999997</v>
      </c>
      <c r="L44" s="6">
        <v>4.1522500000000002E-4</v>
      </c>
      <c r="M44" s="9">
        <v>17.575823799999998</v>
      </c>
      <c r="N44" s="5">
        <v>1.1479700000000001E-6</v>
      </c>
      <c r="O44" s="9">
        <v>37.783982350000002</v>
      </c>
      <c r="P44" s="9">
        <v>0.41185665799999999</v>
      </c>
      <c r="Q44" s="2" t="s">
        <v>71</v>
      </c>
      <c r="R44" s="2">
        <v>50</v>
      </c>
      <c r="S44" s="9">
        <v>4156.6391800000001</v>
      </c>
      <c r="T44" s="6">
        <v>1.77515E-4</v>
      </c>
      <c r="U44" s="9">
        <v>11.49188479</v>
      </c>
      <c r="V44" s="5">
        <v>4.90776E-7</v>
      </c>
      <c r="W44" s="9">
        <v>22.609877770000001</v>
      </c>
      <c r="X44" s="9">
        <v>0.889734362</v>
      </c>
      <c r="Y44" s="2" t="s">
        <v>71</v>
      </c>
      <c r="Z44" s="2">
        <v>55</v>
      </c>
      <c r="AA44" s="9">
        <v>3486.2135050000002</v>
      </c>
      <c r="AB44" s="6">
        <v>1.2486999999999999E-4</v>
      </c>
      <c r="AC44" s="9">
        <v>9.6383549859999995</v>
      </c>
      <c r="AD44" s="5">
        <v>3.45229E-7</v>
      </c>
      <c r="AE44" s="9">
        <v>22.038803290000001</v>
      </c>
      <c r="AF44" s="9">
        <v>0.92453992900000004</v>
      </c>
    </row>
    <row r="45" spans="1:32">
      <c r="A45" s="2" t="s">
        <v>72</v>
      </c>
      <c r="B45" s="2">
        <v>41</v>
      </c>
      <c r="C45" s="9">
        <v>6357.2128629999997</v>
      </c>
      <c r="D45" s="6">
        <v>4.1522500000000002E-4</v>
      </c>
      <c r="E45" s="9">
        <v>17.575823799999998</v>
      </c>
      <c r="F45" s="5">
        <v>1.1479700000000001E-6</v>
      </c>
      <c r="G45" s="9">
        <v>31.24592745</v>
      </c>
      <c r="H45" s="9">
        <v>0.54766823899999995</v>
      </c>
      <c r="I45" s="2" t="s">
        <v>72</v>
      </c>
      <c r="J45" s="2">
        <v>42</v>
      </c>
      <c r="K45" s="9">
        <v>6004.0343700000003</v>
      </c>
      <c r="L45" s="6">
        <v>3.7037000000000002E-4</v>
      </c>
      <c r="M45" s="9">
        <v>16.59938914</v>
      </c>
      <c r="N45" s="5">
        <v>1.0239700000000001E-6</v>
      </c>
      <c r="O45" s="9">
        <v>37.783982350000002</v>
      </c>
      <c r="P45" s="9">
        <v>0.41185665799999999</v>
      </c>
      <c r="Q45" s="2" t="s">
        <v>72</v>
      </c>
      <c r="R45" s="2">
        <v>51</v>
      </c>
      <c r="S45" s="9">
        <v>4002.6895800000002</v>
      </c>
      <c r="T45" s="6">
        <v>1.64609E-4</v>
      </c>
      <c r="U45" s="9">
        <v>11.066259430000001</v>
      </c>
      <c r="V45" s="5">
        <v>4.5509599999999999E-7</v>
      </c>
      <c r="W45" s="9">
        <v>22.609877770000001</v>
      </c>
      <c r="X45" s="9">
        <v>0.889734362</v>
      </c>
      <c r="Y45" s="2" t="s">
        <v>72</v>
      </c>
      <c r="Z45" s="2">
        <v>57</v>
      </c>
      <c r="AA45" s="9">
        <v>3274.9278380000001</v>
      </c>
      <c r="AB45" s="6">
        <v>1.1019299999999999E-4</v>
      </c>
      <c r="AC45" s="9">
        <v>9.0542122589999998</v>
      </c>
      <c r="AD45" s="5">
        <v>3.0465099999999999E-7</v>
      </c>
      <c r="AE45" s="9">
        <v>22.038803290000001</v>
      </c>
      <c r="AF45" s="9">
        <v>0.92453992900000004</v>
      </c>
    </row>
    <row r="46" spans="1:32">
      <c r="A46" s="2" t="s">
        <v>73</v>
      </c>
      <c r="B46" s="2">
        <v>41</v>
      </c>
      <c r="C46" s="9">
        <v>6357.2128629999997</v>
      </c>
      <c r="D46" s="6">
        <v>4.1522500000000002E-4</v>
      </c>
      <c r="E46" s="9">
        <v>17.575823799999998</v>
      </c>
      <c r="F46" s="5">
        <v>1.1479700000000001E-6</v>
      </c>
      <c r="G46" s="9">
        <v>31.24592745</v>
      </c>
      <c r="H46" s="9">
        <v>0.54766823899999995</v>
      </c>
      <c r="I46" s="2" t="s">
        <v>73</v>
      </c>
      <c r="J46" s="2">
        <v>42</v>
      </c>
      <c r="K46" s="9">
        <v>6004.0343700000003</v>
      </c>
      <c r="L46" s="6">
        <v>3.7037000000000002E-4</v>
      </c>
      <c r="M46" s="9">
        <v>16.59938914</v>
      </c>
      <c r="N46" s="5">
        <v>1.0239700000000001E-6</v>
      </c>
      <c r="O46" s="9">
        <v>37.783982350000002</v>
      </c>
      <c r="P46" s="9">
        <v>0.41185665799999999</v>
      </c>
      <c r="Q46" s="2" t="s">
        <v>73</v>
      </c>
      <c r="R46" s="2">
        <v>52</v>
      </c>
      <c r="S46" s="9">
        <v>3859.7363810000002</v>
      </c>
      <c r="T46" s="6">
        <v>1.5306099999999999E-4</v>
      </c>
      <c r="U46" s="9">
        <v>10.67103588</v>
      </c>
      <c r="V46" s="5">
        <v>4.2316900000000002E-7</v>
      </c>
      <c r="W46" s="9">
        <v>22.609877770000001</v>
      </c>
      <c r="X46" s="9">
        <v>0.889734362</v>
      </c>
      <c r="Y46" s="2" t="s">
        <v>73</v>
      </c>
      <c r="Z46" s="2">
        <v>58</v>
      </c>
      <c r="AA46" s="9">
        <v>3178.6064310000002</v>
      </c>
      <c r="AB46" s="6">
        <v>1.03806E-4</v>
      </c>
      <c r="AC46" s="9">
        <v>8.7879118989999991</v>
      </c>
      <c r="AD46" s="5">
        <v>2.8699400000000001E-7</v>
      </c>
      <c r="AE46" s="9">
        <v>22.038803290000001</v>
      </c>
      <c r="AF46" s="9">
        <v>0.92453992900000004</v>
      </c>
    </row>
    <row r="47" spans="1:32">
      <c r="A47" s="2" t="s">
        <v>74</v>
      </c>
      <c r="B47" s="2">
        <v>42</v>
      </c>
      <c r="C47" s="9">
        <v>6004.0343700000003</v>
      </c>
      <c r="D47" s="6">
        <v>3.7037000000000002E-4</v>
      </c>
      <c r="E47" s="9">
        <v>16.59938914</v>
      </c>
      <c r="F47" s="5">
        <v>1.0239700000000001E-6</v>
      </c>
      <c r="G47" s="9">
        <v>31.24592745</v>
      </c>
      <c r="H47" s="9">
        <v>0.54766823899999995</v>
      </c>
      <c r="I47" s="2" t="s">
        <v>74</v>
      </c>
      <c r="J47" s="2">
        <v>43</v>
      </c>
      <c r="K47" s="9">
        <v>5688.032561</v>
      </c>
      <c r="L47" s="6">
        <v>3.3241E-4</v>
      </c>
      <c r="M47" s="9">
        <v>15.72573708</v>
      </c>
      <c r="N47" s="5">
        <v>9.1901600000000003E-7</v>
      </c>
      <c r="O47" s="9">
        <v>37.783982350000002</v>
      </c>
      <c r="P47" s="9">
        <v>0.41185665799999999</v>
      </c>
      <c r="Q47" s="2" t="s">
        <v>74</v>
      </c>
      <c r="R47" s="2">
        <v>53</v>
      </c>
      <c r="S47" s="9">
        <v>3726.6420229999999</v>
      </c>
      <c r="T47" s="6">
        <v>1.4268700000000001E-4</v>
      </c>
      <c r="U47" s="9">
        <v>10.30306912</v>
      </c>
      <c r="V47" s="5">
        <v>3.9448799999999998E-7</v>
      </c>
      <c r="W47" s="9">
        <v>22.609877770000001</v>
      </c>
      <c r="X47" s="9">
        <v>0.889734362</v>
      </c>
      <c r="Y47" s="2" t="s">
        <v>74</v>
      </c>
      <c r="Z47" s="2">
        <v>59</v>
      </c>
      <c r="AA47" s="9">
        <v>3087.7891049999998</v>
      </c>
      <c r="AB47" s="12">
        <v>9.7959200000000002E-5</v>
      </c>
      <c r="AC47" s="9">
        <v>8.5368287019999993</v>
      </c>
      <c r="AD47" s="5">
        <v>2.7082799999999999E-7</v>
      </c>
      <c r="AE47" s="9">
        <v>22.038803290000001</v>
      </c>
      <c r="AF47" s="9">
        <v>0.92453992900000004</v>
      </c>
    </row>
    <row r="48" spans="1:32">
      <c r="A48" s="2" t="s">
        <v>75</v>
      </c>
      <c r="B48" s="2">
        <v>42</v>
      </c>
      <c r="C48" s="9">
        <v>6004.0343700000003</v>
      </c>
      <c r="D48" s="6">
        <v>3.7037000000000002E-4</v>
      </c>
      <c r="E48" s="9">
        <v>16.59938914</v>
      </c>
      <c r="F48" s="5">
        <v>1.0239700000000001E-6</v>
      </c>
      <c r="G48" s="9">
        <v>31.24592745</v>
      </c>
      <c r="H48" s="9">
        <v>0.54766823899999995</v>
      </c>
      <c r="I48" s="2" t="s">
        <v>75</v>
      </c>
      <c r="J48" s="2">
        <v>43</v>
      </c>
      <c r="K48" s="9">
        <v>5688.032561</v>
      </c>
      <c r="L48" s="6">
        <v>3.3241E-4</v>
      </c>
      <c r="M48" s="9">
        <v>15.72573708</v>
      </c>
      <c r="N48" s="5">
        <v>9.1901600000000003E-7</v>
      </c>
      <c r="O48" s="9">
        <v>37.783982350000002</v>
      </c>
      <c r="P48" s="9">
        <v>0.41185665799999999</v>
      </c>
      <c r="Q48" s="2" t="s">
        <v>75</v>
      </c>
      <c r="R48" s="2">
        <v>54</v>
      </c>
      <c r="S48" s="9">
        <v>3602.4206220000001</v>
      </c>
      <c r="T48" s="6">
        <v>1.3333299999999999E-4</v>
      </c>
      <c r="U48" s="9">
        <v>9.9596334849999995</v>
      </c>
      <c r="V48" s="5">
        <v>3.6862700000000001E-7</v>
      </c>
      <c r="W48" s="9">
        <v>22.609877770000001</v>
      </c>
      <c r="X48" s="9">
        <v>0.889734362</v>
      </c>
      <c r="Y48" s="2" t="s">
        <v>75</v>
      </c>
      <c r="Z48" s="2">
        <v>60</v>
      </c>
      <c r="AA48" s="9">
        <v>3002.0171850000002</v>
      </c>
      <c r="AB48" s="12">
        <v>9.2592599999999998E-5</v>
      </c>
      <c r="AC48" s="9">
        <v>8.2996945709999999</v>
      </c>
      <c r="AD48" s="5">
        <v>2.5599099999999998E-7</v>
      </c>
      <c r="AE48" s="9">
        <v>22.038803290000001</v>
      </c>
      <c r="AF48" s="9">
        <v>0.92453992900000004</v>
      </c>
    </row>
    <row r="49" spans="1:32">
      <c r="A49" s="2" t="s">
        <v>76</v>
      </c>
      <c r="B49" s="2">
        <v>43</v>
      </c>
      <c r="C49" s="9">
        <v>5688.032561</v>
      </c>
      <c r="D49" s="6">
        <v>3.3241E-4</v>
      </c>
      <c r="E49" s="9">
        <v>15.72573708</v>
      </c>
      <c r="F49" s="5">
        <v>9.1901600000000003E-7</v>
      </c>
      <c r="G49" s="9">
        <v>31.24592745</v>
      </c>
      <c r="H49" s="9">
        <v>0.54766823899999995</v>
      </c>
      <c r="I49" s="2" t="s">
        <v>76</v>
      </c>
      <c r="J49" s="2">
        <v>43</v>
      </c>
      <c r="K49" s="9">
        <v>5688.032561</v>
      </c>
      <c r="L49" s="6">
        <v>3.3241E-4</v>
      </c>
      <c r="M49" s="9">
        <v>15.72573708</v>
      </c>
      <c r="N49" s="5">
        <v>9.1901600000000003E-7</v>
      </c>
      <c r="O49" s="9">
        <v>37.783982350000002</v>
      </c>
      <c r="P49" s="9">
        <v>0.41185665799999999</v>
      </c>
      <c r="Q49" s="2" t="s">
        <v>76</v>
      </c>
      <c r="R49" s="2">
        <v>54</v>
      </c>
      <c r="S49" s="9">
        <v>3602.4206220000001</v>
      </c>
      <c r="T49" s="6">
        <v>1.3333299999999999E-4</v>
      </c>
      <c r="U49" s="9">
        <v>9.9596334849999995</v>
      </c>
      <c r="V49" s="5">
        <v>3.6862700000000001E-7</v>
      </c>
      <c r="W49" s="9">
        <v>22.609877770000001</v>
      </c>
      <c r="X49" s="9">
        <v>0.889734362</v>
      </c>
      <c r="Y49" s="2" t="s">
        <v>76</v>
      </c>
      <c r="Z49" s="2">
        <v>60</v>
      </c>
      <c r="AA49" s="9">
        <v>3002.0171850000002</v>
      </c>
      <c r="AB49" s="12">
        <v>9.2592599999999998E-5</v>
      </c>
      <c r="AC49" s="9">
        <v>8.2996945709999999</v>
      </c>
      <c r="AD49" s="5">
        <v>2.5599099999999998E-7</v>
      </c>
      <c r="AE49" s="9">
        <v>22.038803290000001</v>
      </c>
      <c r="AF49" s="9">
        <v>0.92453992900000004</v>
      </c>
    </row>
    <row r="50" spans="1:32">
      <c r="A50" s="2" t="s">
        <v>77</v>
      </c>
      <c r="B50" s="2">
        <v>43</v>
      </c>
      <c r="C50" s="9">
        <v>5688.032561</v>
      </c>
      <c r="D50" s="6">
        <v>3.3241E-4</v>
      </c>
      <c r="E50" s="9">
        <v>15.72573708</v>
      </c>
      <c r="F50" s="5">
        <v>9.1901600000000003E-7</v>
      </c>
      <c r="G50" s="9">
        <v>31.24592745</v>
      </c>
      <c r="H50" s="9">
        <v>0.54766823899999995</v>
      </c>
      <c r="I50" s="2" t="s">
        <v>77</v>
      </c>
      <c r="J50" s="2">
        <v>43</v>
      </c>
      <c r="K50" s="9">
        <v>5688.032561</v>
      </c>
      <c r="L50" s="6">
        <v>3.3241E-4</v>
      </c>
      <c r="M50" s="9">
        <v>15.72573708</v>
      </c>
      <c r="N50" s="5">
        <v>9.1901600000000003E-7</v>
      </c>
      <c r="O50" s="9">
        <v>37.783982350000002</v>
      </c>
      <c r="P50" s="9">
        <v>0.41185665799999999</v>
      </c>
      <c r="Q50" s="2" t="s">
        <v>77</v>
      </c>
      <c r="R50" s="2">
        <v>54</v>
      </c>
      <c r="S50" s="9">
        <v>3602.4206220000001</v>
      </c>
      <c r="T50" s="6">
        <v>1.3333299999999999E-4</v>
      </c>
      <c r="U50" s="9">
        <v>9.9596334849999995</v>
      </c>
      <c r="V50" s="5">
        <v>3.6862700000000001E-7</v>
      </c>
      <c r="W50" s="9">
        <v>22.609877770000001</v>
      </c>
      <c r="X50" s="9">
        <v>0.889734362</v>
      </c>
      <c r="Y50" s="2" t="s">
        <v>77</v>
      </c>
      <c r="Z50" s="2">
        <v>60</v>
      </c>
      <c r="AA50" s="9">
        <v>3002.0171850000002</v>
      </c>
      <c r="AB50" s="12">
        <v>9.2592599999999998E-5</v>
      </c>
      <c r="AC50" s="9">
        <v>8.2996945709999999</v>
      </c>
      <c r="AD50" s="5">
        <v>2.5599099999999998E-7</v>
      </c>
      <c r="AE50" s="9">
        <v>22.038803290000001</v>
      </c>
      <c r="AF50" s="9">
        <v>0.92453992900000004</v>
      </c>
    </row>
    <row r="51" spans="1:32">
      <c r="A51" s="2" t="s">
        <v>78</v>
      </c>
      <c r="B51" s="2">
        <v>43</v>
      </c>
      <c r="C51" s="9">
        <v>5688.032561</v>
      </c>
      <c r="D51" s="6">
        <v>3.3241E-4</v>
      </c>
      <c r="E51" s="9">
        <v>15.72573708</v>
      </c>
      <c r="F51" s="5">
        <v>9.1901600000000003E-7</v>
      </c>
      <c r="G51" s="9">
        <v>31.24592745</v>
      </c>
      <c r="H51" s="9">
        <v>0.54766823899999995</v>
      </c>
      <c r="I51" s="2" t="s">
        <v>78</v>
      </c>
      <c r="J51" s="2">
        <v>43</v>
      </c>
      <c r="K51" s="9">
        <v>5688.032561</v>
      </c>
      <c r="L51" s="6">
        <v>3.3241E-4</v>
      </c>
      <c r="M51" s="9">
        <v>15.72573708</v>
      </c>
      <c r="N51" s="5">
        <v>9.1901600000000003E-7</v>
      </c>
      <c r="O51" s="9">
        <v>37.783982350000002</v>
      </c>
      <c r="P51" s="9">
        <v>0.41185665799999999</v>
      </c>
      <c r="Q51" s="2" t="s">
        <v>78</v>
      </c>
      <c r="R51" s="2">
        <v>54</v>
      </c>
      <c r="S51" s="9">
        <v>3602.4206220000001</v>
      </c>
      <c r="T51" s="6">
        <v>1.3333299999999999E-4</v>
      </c>
      <c r="U51" s="9">
        <v>9.9596334849999995</v>
      </c>
      <c r="V51" s="5">
        <v>3.6862700000000001E-7</v>
      </c>
      <c r="W51" s="9">
        <v>22.609877770000001</v>
      </c>
      <c r="X51" s="9">
        <v>0.889734362</v>
      </c>
      <c r="Y51" s="2" t="s">
        <v>78</v>
      </c>
      <c r="Z51" s="2">
        <v>60</v>
      </c>
      <c r="AA51" s="9">
        <v>3002.0171850000002</v>
      </c>
      <c r="AB51" s="12">
        <v>9.2592599999999998E-5</v>
      </c>
      <c r="AC51" s="9">
        <v>8.2996945709999999</v>
      </c>
      <c r="AD51" s="5">
        <v>2.5599099999999998E-7</v>
      </c>
      <c r="AE51" s="9">
        <v>22.038803290000001</v>
      </c>
      <c r="AF51" s="9">
        <v>0.92453992900000004</v>
      </c>
    </row>
    <row r="52" spans="1:32">
      <c r="A52" s="2" t="s">
        <v>79</v>
      </c>
      <c r="B52" s="2">
        <v>43</v>
      </c>
      <c r="C52" s="9">
        <v>5688.032561</v>
      </c>
      <c r="D52" s="6">
        <v>3.3241E-4</v>
      </c>
      <c r="E52" s="9">
        <v>15.72573708</v>
      </c>
      <c r="F52" s="5">
        <v>9.1901600000000003E-7</v>
      </c>
      <c r="G52" s="9">
        <v>31.24592745</v>
      </c>
      <c r="H52" s="9">
        <v>0.54766823899999995</v>
      </c>
      <c r="I52" s="2" t="s">
        <v>79</v>
      </c>
      <c r="J52" s="2">
        <v>44</v>
      </c>
      <c r="K52" s="9">
        <v>5403.6309330000004</v>
      </c>
      <c r="L52" s="6">
        <v>2.9999999999999997E-4</v>
      </c>
      <c r="M52" s="9">
        <v>14.93945023</v>
      </c>
      <c r="N52" s="5">
        <v>8.2941199999999996E-7</v>
      </c>
      <c r="O52" s="9">
        <v>37.783982350000002</v>
      </c>
      <c r="P52" s="9">
        <v>0.41185665799999999</v>
      </c>
      <c r="Q52" s="2" t="s">
        <v>79</v>
      </c>
      <c r="R52" s="2">
        <v>55</v>
      </c>
      <c r="S52" s="9">
        <v>3486.2135050000002</v>
      </c>
      <c r="T52" s="6">
        <v>1.2486999999999999E-4</v>
      </c>
      <c r="U52" s="9">
        <v>9.6383549859999995</v>
      </c>
      <c r="V52" s="5">
        <v>3.45229E-7</v>
      </c>
      <c r="W52" s="9">
        <v>22.609877770000001</v>
      </c>
      <c r="X52" s="9">
        <v>0.889734362</v>
      </c>
      <c r="Y52" s="2" t="s">
        <v>79</v>
      </c>
      <c r="Z52" s="2">
        <v>61</v>
      </c>
      <c r="AA52" s="9">
        <v>2920.881586</v>
      </c>
      <c r="AB52" s="12">
        <v>8.7655200000000001E-5</v>
      </c>
      <c r="AC52" s="9">
        <v>8.0753785009999994</v>
      </c>
      <c r="AD52" s="5">
        <v>2.4234100000000001E-7</v>
      </c>
      <c r="AE52" s="9">
        <v>22.038803290000001</v>
      </c>
      <c r="AF52" s="9">
        <v>0.92453992900000004</v>
      </c>
    </row>
    <row r="53" spans="1:32">
      <c r="A53" s="2" t="s">
        <v>80</v>
      </c>
      <c r="B53" s="2">
        <v>43</v>
      </c>
      <c r="C53" s="9">
        <v>5688.032561</v>
      </c>
      <c r="D53" s="6">
        <v>3.3241E-4</v>
      </c>
      <c r="E53" s="9">
        <v>15.72573708</v>
      </c>
      <c r="F53" s="5">
        <v>9.1901600000000003E-7</v>
      </c>
      <c r="G53" s="9">
        <v>31.24592745</v>
      </c>
      <c r="H53" s="9">
        <v>0.54766823899999995</v>
      </c>
      <c r="I53" s="2" t="s">
        <v>80</v>
      </c>
      <c r="J53" s="2">
        <v>44</v>
      </c>
      <c r="K53" s="9">
        <v>5403.6309330000004</v>
      </c>
      <c r="L53" s="6">
        <v>2.9999999999999997E-4</v>
      </c>
      <c r="M53" s="9">
        <v>14.93945023</v>
      </c>
      <c r="N53" s="5">
        <v>8.2941199999999996E-7</v>
      </c>
      <c r="O53" s="9">
        <v>37.783982350000002</v>
      </c>
      <c r="P53" s="9">
        <v>0.41185665799999999</v>
      </c>
      <c r="Q53" s="2" t="s">
        <v>80</v>
      </c>
      <c r="R53" s="2">
        <v>55</v>
      </c>
      <c r="S53" s="9">
        <v>3486.2135050000002</v>
      </c>
      <c r="T53" s="6">
        <v>1.2486999999999999E-4</v>
      </c>
      <c r="U53" s="9">
        <v>9.6383549859999995</v>
      </c>
      <c r="V53" s="5">
        <v>3.45229E-7</v>
      </c>
      <c r="W53" s="9">
        <v>22.609877770000001</v>
      </c>
      <c r="X53" s="9">
        <v>0.889734362</v>
      </c>
      <c r="Y53" s="2" t="s">
        <v>80</v>
      </c>
      <c r="Z53" s="2">
        <v>61</v>
      </c>
      <c r="AA53" s="9">
        <v>2920.881586</v>
      </c>
      <c r="AB53" s="12">
        <v>8.7655200000000001E-5</v>
      </c>
      <c r="AC53" s="9">
        <v>8.0753785009999994</v>
      </c>
      <c r="AD53" s="5">
        <v>2.4234100000000001E-7</v>
      </c>
      <c r="AE53" s="9">
        <v>22.038803290000001</v>
      </c>
      <c r="AF53" s="9">
        <v>0.92453992900000004</v>
      </c>
    </row>
    <row r="54" spans="1:32" ht="30">
      <c r="A54" s="2" t="s">
        <v>81</v>
      </c>
      <c r="B54" s="2">
        <v>31</v>
      </c>
      <c r="C54" s="9">
        <v>15438.945519999999</v>
      </c>
      <c r="D54" s="7">
        <v>2.4489799999999999E-3</v>
      </c>
      <c r="E54" s="9">
        <v>42.684143509999998</v>
      </c>
      <c r="F54" s="5">
        <v>6.7707100000000001E-6</v>
      </c>
      <c r="G54" s="9">
        <v>31.24592745</v>
      </c>
      <c r="H54" s="9">
        <v>0.54766823899999995</v>
      </c>
      <c r="I54" s="2" t="s">
        <v>81</v>
      </c>
      <c r="J54" s="2">
        <v>34</v>
      </c>
      <c r="K54" s="9">
        <v>10807.26187</v>
      </c>
      <c r="L54" s="6">
        <v>1.1999999999999999E-3</v>
      </c>
      <c r="M54" s="9">
        <v>29.878900460000001</v>
      </c>
      <c r="N54" s="5">
        <v>3.3176499999999999E-6</v>
      </c>
      <c r="O54" s="9">
        <v>37.783982350000002</v>
      </c>
      <c r="P54" s="9">
        <v>0.41185665799999999</v>
      </c>
      <c r="Q54" s="2" t="s">
        <v>81</v>
      </c>
      <c r="R54" s="2">
        <v>30</v>
      </c>
      <c r="S54" s="9">
        <v>18012.10311</v>
      </c>
      <c r="T54" s="7">
        <v>3.333333E-3</v>
      </c>
      <c r="U54" s="9">
        <v>49.798167429999999</v>
      </c>
      <c r="V54" s="5">
        <v>9.2156899999999999E-6</v>
      </c>
      <c r="W54" s="9">
        <v>22.609877770000001</v>
      </c>
      <c r="X54" s="9">
        <v>0.889734362</v>
      </c>
      <c r="Y54" s="2" t="s">
        <v>81</v>
      </c>
      <c r="Z54" s="2">
        <v>30</v>
      </c>
      <c r="AA54" s="9">
        <v>18012.10311</v>
      </c>
      <c r="AB54" s="6">
        <v>3.333333E-3</v>
      </c>
      <c r="AC54" s="9">
        <v>49.798167429999999</v>
      </c>
      <c r="AD54" s="5">
        <v>9.2156899999999999E-6</v>
      </c>
      <c r="AE54" s="9">
        <v>22.038803290000001</v>
      </c>
      <c r="AF54" s="9">
        <v>0.92453992900000004</v>
      </c>
    </row>
    <row r="55" spans="1:32" ht="30">
      <c r="A55" s="2" t="s">
        <v>82</v>
      </c>
      <c r="B55" s="2">
        <v>32</v>
      </c>
      <c r="C55" s="9">
        <v>13509.07733</v>
      </c>
      <c r="D55" s="7">
        <v>1.8749999999999999E-3</v>
      </c>
      <c r="E55" s="9">
        <v>37.348625570000003</v>
      </c>
      <c r="F55" s="5">
        <v>5.1838199999999999E-6</v>
      </c>
      <c r="G55" s="9">
        <v>31.24592745</v>
      </c>
      <c r="H55" s="9">
        <v>0.54766823899999995</v>
      </c>
      <c r="I55" s="2" t="s">
        <v>82</v>
      </c>
      <c r="J55" s="2">
        <v>34</v>
      </c>
      <c r="K55" s="9">
        <v>10807.26187</v>
      </c>
      <c r="L55" s="6">
        <v>1.1999999999999999E-3</v>
      </c>
      <c r="M55" s="9">
        <v>29.878900460000001</v>
      </c>
      <c r="N55" s="5">
        <v>3.3176499999999999E-6</v>
      </c>
      <c r="O55" s="9">
        <v>37.783982350000002</v>
      </c>
      <c r="P55" s="9">
        <v>0.41185665799999999</v>
      </c>
      <c r="Q55" s="2" t="s">
        <v>82</v>
      </c>
      <c r="R55" s="2">
        <v>32</v>
      </c>
      <c r="S55" s="9">
        <v>13509.07733</v>
      </c>
      <c r="T55" s="7">
        <v>1.8749999999999999E-3</v>
      </c>
      <c r="U55" s="9">
        <v>37.348625570000003</v>
      </c>
      <c r="V55" s="5">
        <v>5.1838199999999999E-6</v>
      </c>
      <c r="W55" s="9">
        <v>22.609877770000001</v>
      </c>
      <c r="X55" s="9">
        <v>0.889734362</v>
      </c>
      <c r="Y55" s="2" t="s">
        <v>82</v>
      </c>
      <c r="Z55" s="2">
        <v>36</v>
      </c>
      <c r="AA55" s="9">
        <v>9006.0515560000003</v>
      </c>
      <c r="AB55" s="6">
        <v>8.3333300000000001E-4</v>
      </c>
      <c r="AC55" s="9">
        <v>24.899083709999999</v>
      </c>
      <c r="AD55" s="5">
        <v>2.3039200000000002E-6</v>
      </c>
      <c r="AE55" s="9">
        <v>22.038803290000001</v>
      </c>
      <c r="AF55" s="9">
        <v>0.92453992900000004</v>
      </c>
    </row>
    <row r="56" spans="1:32">
      <c r="A56" s="2" t="s">
        <v>83</v>
      </c>
      <c r="D56" s="8"/>
      <c r="E56" s="9">
        <v>21.270745689999998</v>
      </c>
      <c r="F56" s="5">
        <v>1.8250000000000001E-6</v>
      </c>
      <c r="G56" s="9">
        <v>31.24592745</v>
      </c>
      <c r="H56" s="9">
        <v>0.54766823899999995</v>
      </c>
      <c r="I56" s="2" t="s">
        <v>83</v>
      </c>
      <c r="K56" s="9"/>
      <c r="M56" s="9">
        <v>18.990630459999998</v>
      </c>
      <c r="N56" s="5">
        <v>1.3920800000000001E-6</v>
      </c>
      <c r="O56" s="9">
        <v>37.783982350000002</v>
      </c>
      <c r="P56" s="9">
        <v>0.41185665799999999</v>
      </c>
      <c r="Q56" s="2" t="s">
        <v>83</v>
      </c>
      <c r="U56" s="9">
        <v>15.187428799999999</v>
      </c>
      <c r="V56" s="5">
        <v>1.1394799999999999E-6</v>
      </c>
      <c r="W56" s="9">
        <v>22.609877770000001</v>
      </c>
      <c r="X56" s="9">
        <v>0.889734362</v>
      </c>
      <c r="Y56" s="2" t="s">
        <v>83</v>
      </c>
      <c r="AC56" s="9">
        <v>12.67910541</v>
      </c>
      <c r="AD56" s="5">
        <v>8.4514900000000005E-7</v>
      </c>
      <c r="AE56" s="9">
        <v>22.038803290000001</v>
      </c>
      <c r="AF56" s="9">
        <v>0.92453992900000004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ColWidth="10.875" defaultRowHeight="15.75"/>
  <cols>
    <col min="1" max="1" width="15.125" style="1" bestFit="1" customWidth="1"/>
    <col min="2" max="2" width="18" style="1" bestFit="1" customWidth="1"/>
    <col min="3" max="3" width="28.125" style="1" bestFit="1" customWidth="1"/>
    <col min="4" max="4" width="8.875" style="1" bestFit="1" customWidth="1"/>
    <col min="5" max="16384" width="10.875" style="1"/>
  </cols>
  <sheetData>
    <row r="1" spans="1:4">
      <c r="A1" s="10" t="s">
        <v>11</v>
      </c>
      <c r="B1" s="10" t="s">
        <v>12</v>
      </c>
      <c r="C1" s="10" t="s">
        <v>13</v>
      </c>
      <c r="D1" s="10" t="s">
        <v>14</v>
      </c>
    </row>
    <row r="2" spans="1:4">
      <c r="A2" s="11" t="s">
        <v>15</v>
      </c>
      <c r="B2" s="11" t="s">
        <v>27</v>
      </c>
      <c r="C2" s="11" t="s">
        <v>28</v>
      </c>
      <c r="D2" s="11" t="s">
        <v>36</v>
      </c>
    </row>
    <row r="3" spans="1:4">
      <c r="A3" s="11" t="s">
        <v>17</v>
      </c>
      <c r="B3" s="11" t="s">
        <v>19</v>
      </c>
      <c r="C3" s="11" t="s">
        <v>18</v>
      </c>
      <c r="D3" s="11" t="s">
        <v>20</v>
      </c>
    </row>
    <row r="4" spans="1:4">
      <c r="A4" s="11" t="s">
        <v>21</v>
      </c>
      <c r="B4" s="11" t="s">
        <v>22</v>
      </c>
      <c r="C4" s="11" t="s">
        <v>36</v>
      </c>
      <c r="D4" s="11" t="s">
        <v>23</v>
      </c>
    </row>
    <row r="5" spans="1:4">
      <c r="A5" s="11" t="s">
        <v>24</v>
      </c>
      <c r="B5" s="11" t="s">
        <v>25</v>
      </c>
      <c r="C5" s="11" t="s">
        <v>26</v>
      </c>
      <c r="D5" s="11" t="s">
        <v>36</v>
      </c>
    </row>
  </sheetData>
  <pageMargins left="0.75" right="0.75" top="1" bottom="1" header="0.5" footer="0.5"/>
  <pageSetup orientation="portrait" horizontalDpi="300" verticalDpi="0" copies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Equipment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Roos</dc:creator>
  <cp:lastModifiedBy>Alex Hagen</cp:lastModifiedBy>
  <dcterms:created xsi:type="dcterms:W3CDTF">2011-04-05T17:16:44Z</dcterms:created>
  <dcterms:modified xsi:type="dcterms:W3CDTF">2011-04-13T21:17:30Z</dcterms:modified>
</cp:coreProperties>
</file>