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68" i="1" l="1"/>
  <c r="H58" i="1"/>
  <c r="H57" i="1"/>
  <c r="H56" i="1"/>
  <c r="E57" i="1"/>
  <c r="E71" i="1"/>
  <c r="B70" i="1"/>
  <c r="B71" i="1" s="1"/>
  <c r="H70" i="1" s="1"/>
  <c r="E70" i="1"/>
  <c r="H43" i="1" l="1"/>
  <c r="H42" i="1"/>
  <c r="E43" i="1"/>
  <c r="E42" i="1"/>
  <c r="B43" i="1"/>
  <c r="E56" i="1"/>
  <c r="H59" i="1" s="1"/>
  <c r="H71" i="1" s="1"/>
  <c r="B56" i="1"/>
  <c r="B57" i="1" s="1"/>
  <c r="B20" i="1" l="1"/>
  <c r="B18" i="1"/>
  <c r="E30" i="1"/>
  <c r="E14" i="1" s="1"/>
  <c r="B42" i="1"/>
  <c r="E15" i="1" l="1"/>
  <c r="K38" i="1"/>
  <c r="E17" i="1" l="1"/>
  <c r="E18" i="1" s="1"/>
  <c r="E8" i="1"/>
  <c r="B10" i="1"/>
</calcChain>
</file>

<file path=xl/sharedStrings.xml><?xml version="1.0" encoding="utf-8"?>
<sst xmlns="http://schemas.openxmlformats.org/spreadsheetml/2006/main" count="111" uniqueCount="82">
  <si>
    <t>Cost ($USD)</t>
  </si>
  <si>
    <t>Mandatory Insurance fee</t>
  </si>
  <si>
    <t>Total:</t>
  </si>
  <si>
    <t>Estimated costs per year (Base on my Calculation)</t>
  </si>
  <si>
    <t>Transportation (On foot)</t>
  </si>
  <si>
    <r>
      <t xml:space="preserve">Tuition and enrollment fees based on </t>
    </r>
    <r>
      <rPr>
        <b/>
        <sz val="14"/>
        <color rgb="FFFF0000"/>
        <rFont val="Calibri"/>
        <family val="2"/>
        <scheme val="minor"/>
      </rPr>
      <t>15</t>
    </r>
    <r>
      <rPr>
        <b/>
        <sz val="11"/>
        <color rgb="FFFA7D00"/>
        <rFont val="Calibri"/>
        <family val="2"/>
        <scheme val="minor"/>
      </rPr>
      <t xml:space="preserve"> units </t>
    </r>
    <r>
      <rPr>
        <b/>
        <sz val="8"/>
        <color theme="3"/>
        <rFont val="Calibri"/>
        <family val="2"/>
        <scheme val="minor"/>
      </rPr>
      <t>[3]</t>
    </r>
  </si>
  <si>
    <r>
      <t xml:space="preserve">Housing (Max.) </t>
    </r>
    <r>
      <rPr>
        <b/>
        <sz val="8"/>
        <color theme="3"/>
        <rFont val="Calibri"/>
        <family val="2"/>
        <scheme val="minor"/>
      </rPr>
      <t>[4]</t>
    </r>
  </si>
  <si>
    <r>
      <t xml:space="preserve">Food (Max.)[Base on 11 months] </t>
    </r>
    <r>
      <rPr>
        <b/>
        <sz val="8"/>
        <color theme="3"/>
        <rFont val="Calibri"/>
        <family val="2"/>
        <scheme val="minor"/>
      </rPr>
      <t>[5]</t>
    </r>
  </si>
  <si>
    <r>
      <t xml:space="preserve">Books and other educational expenses (According To Justin) </t>
    </r>
    <r>
      <rPr>
        <b/>
        <sz val="8"/>
        <color theme="3"/>
        <rFont val="Calibri"/>
        <family val="2"/>
        <scheme val="minor"/>
      </rPr>
      <t>[6]</t>
    </r>
  </si>
  <si>
    <r>
      <t xml:space="preserve">Miscellaneous and Personal (Max.) [Base on 11 months] </t>
    </r>
    <r>
      <rPr>
        <b/>
        <sz val="8"/>
        <color theme="3"/>
        <rFont val="Calibri"/>
        <family val="2"/>
        <scheme val="minor"/>
      </rPr>
      <t>[7]</t>
    </r>
  </si>
  <si>
    <t>Let's do the math.</t>
  </si>
  <si>
    <t>Expenditure of Homestay per month:</t>
  </si>
  <si>
    <r>
      <t>One time placement ($350</t>
    </r>
    <r>
      <rPr>
        <sz val="11"/>
        <color theme="1"/>
        <rFont val="Calibri"/>
        <family val="2"/>
      </rPr>
      <t>÷</t>
    </r>
    <r>
      <rPr>
        <sz val="11"/>
        <color theme="1"/>
        <rFont val="Calibri"/>
        <family val="2"/>
        <scheme val="minor"/>
      </rPr>
      <t>12)</t>
    </r>
  </si>
  <si>
    <t>Transpotation</t>
  </si>
  <si>
    <t>Homestay vs Sun Valley Apartment</t>
  </si>
  <si>
    <t>Basic Fee</t>
  </si>
  <si>
    <t>Basic Fee [Max]</t>
  </si>
  <si>
    <t>Food [Max]</t>
  </si>
  <si>
    <t>Lunch in weekday (Base on Reference [5] calculation)</t>
  </si>
  <si>
    <t>Expenditure of Sun Valley Apartment per month:</t>
  </si>
  <si>
    <t>Furniture</t>
  </si>
  <si>
    <t>Difference (per month):</t>
  </si>
  <si>
    <t>Difference (per year):</t>
  </si>
  <si>
    <t>EA Purchase-1/10/2014</t>
  </si>
  <si>
    <t>Jan[Personal] Limit:$95</t>
  </si>
  <si>
    <t>Jan [Food] Limit:$285</t>
  </si>
  <si>
    <t>Communal</t>
  </si>
  <si>
    <t>Communal Printer/Paper/Sofa/Bump/TV Stand</t>
  </si>
  <si>
    <t>Amazon Dryer</t>
  </si>
  <si>
    <t>Cell Phone [Original is 660 but downgraded]</t>
  </si>
  <si>
    <t>Currency Move To:</t>
  </si>
  <si>
    <t>Cost(USD)</t>
  </si>
  <si>
    <t>From Cell Phone to Communal</t>
  </si>
  <si>
    <t>Total</t>
  </si>
  <si>
    <t>HONDA</t>
  </si>
  <si>
    <t>Cell Phone</t>
  </si>
  <si>
    <t>Furniture Estimation</t>
  </si>
  <si>
    <t>Stacking Bin</t>
  </si>
  <si>
    <t>Medium Stacking Bin</t>
  </si>
  <si>
    <t>Door Hook</t>
  </si>
  <si>
    <t>ACE</t>
  </si>
  <si>
    <t>IKEA</t>
  </si>
  <si>
    <t>IKEA Furniture</t>
  </si>
  <si>
    <t>Amazon Desk</t>
  </si>
  <si>
    <t>Cost</t>
  </si>
  <si>
    <t>Education</t>
  </si>
  <si>
    <t>Housing+food+personal</t>
  </si>
  <si>
    <t>Honda</t>
  </si>
  <si>
    <t>Feb[Personal] Limit:$95</t>
  </si>
  <si>
    <t>Safeway-Rent Movie</t>
  </si>
  <si>
    <t>Income: Massage</t>
  </si>
  <si>
    <t>Feb[Food] Limit:264.25</t>
  </si>
  <si>
    <t>Total: Amazon</t>
  </si>
  <si>
    <t>Clothes Stand</t>
  </si>
  <si>
    <t>laundry</t>
  </si>
  <si>
    <t>Taxi</t>
  </si>
  <si>
    <t>Safeway Total</t>
  </si>
  <si>
    <t>Macdonald Total</t>
  </si>
  <si>
    <t>7-eleven Total</t>
  </si>
  <si>
    <t>DVC Book Store Total</t>
  </si>
  <si>
    <t>Pizza My Way Total</t>
  </si>
  <si>
    <t>Buget Left</t>
  </si>
  <si>
    <t>Safeway Purchase Total</t>
  </si>
  <si>
    <t>Macdonld Total</t>
  </si>
  <si>
    <t>Taco Bell Total</t>
  </si>
  <si>
    <t>CHINA CHEF Total</t>
  </si>
  <si>
    <t>Budget Left</t>
  </si>
  <si>
    <t>SIM</t>
  </si>
  <si>
    <t>Data Plan</t>
  </si>
  <si>
    <t>Laundry</t>
  </si>
  <si>
    <t>Amazon Total</t>
  </si>
  <si>
    <t>Ebay Total</t>
  </si>
  <si>
    <t>Final Left</t>
  </si>
  <si>
    <t>All Budget Left</t>
  </si>
  <si>
    <t>March[Food] Limit:264.25</t>
  </si>
  <si>
    <t>March[Personal] Limit:$95</t>
  </si>
  <si>
    <t>Buffet</t>
  </si>
  <si>
    <t>DVC Book store</t>
  </si>
  <si>
    <t>EBAY Total</t>
  </si>
  <si>
    <t>Jan[etc] Limit $60</t>
  </si>
  <si>
    <t>Feb[etc] Limit $25</t>
  </si>
  <si>
    <t>March[etc] Limit $25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</si>
</sst>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16"/>
      <color rgb="FFB12704"/>
      <name val="Arial"/>
      <family val="2"/>
    </font>
    <font>
      <sz val="11"/>
      <name val="Cambria"/>
      <family val="1"/>
      <scheme val="major"/>
    </font>
    <font>
      <sz val="9"/>
      <color rgb="FF000000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A5A5A5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10" fillId="4" borderId="9" applyNumberFormat="0" applyAlignment="0" applyProtection="0"/>
    <xf numFmtId="44" fontId="11" fillId="0" borderId="0" applyFont="0" applyFill="0" applyBorder="0" applyAlignment="0" applyProtection="0"/>
  </cellStyleXfs>
  <cellXfs count="57">
    <xf numFmtId="0" fontId="0" fillId="0" borderId="0" xfId="0"/>
    <xf numFmtId="0" fontId="1" fillId="2" borderId="1" xfId="1" applyAlignment="1">
      <alignment horizontal="center"/>
    </xf>
    <xf numFmtId="0" fontId="1" fillId="2" borderId="1" xfId="1" applyAlignment="1">
      <alignment horizontal="right"/>
    </xf>
    <xf numFmtId="0" fontId="1" fillId="2" borderId="1" xfId="1"/>
    <xf numFmtId="0" fontId="1" fillId="2" borderId="4" xfId="1" applyBorder="1"/>
    <xf numFmtId="8" fontId="0" fillId="0" borderId="0" xfId="0" applyNumberFormat="1"/>
    <xf numFmtId="0" fontId="0" fillId="0" borderId="2" xfId="0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1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right"/>
    </xf>
    <xf numFmtId="0" fontId="0" fillId="3" borderId="0" xfId="0" applyFill="1"/>
    <xf numFmtId="0" fontId="0" fillId="0" borderId="2" xfId="0" applyFill="1" applyBorder="1"/>
    <xf numFmtId="0" fontId="0" fillId="5" borderId="0" xfId="0" applyFill="1"/>
    <xf numFmtId="0" fontId="10" fillId="4" borderId="9" xfId="3" applyAlignment="1">
      <alignment wrapText="1"/>
    </xf>
    <xf numFmtId="0" fontId="10" fillId="4" borderId="9" xfId="3"/>
    <xf numFmtId="0" fontId="2" fillId="5" borderId="0" xfId="2" applyFill="1" applyAlignment="1">
      <alignment wrapText="1"/>
    </xf>
    <xf numFmtId="0" fontId="2" fillId="5" borderId="0" xfId="2" applyFill="1" applyAlignment="1">
      <alignment horizontal="right" vertical="center" wrapText="1"/>
    </xf>
    <xf numFmtId="0" fontId="0" fillId="5" borderId="0" xfId="0" applyFill="1" applyAlignment="1">
      <alignment vertical="center"/>
    </xf>
    <xf numFmtId="0" fontId="2" fillId="5" borderId="0" xfId="2" applyFill="1" applyAlignment="1">
      <alignment vertical="center"/>
    </xf>
    <xf numFmtId="0" fontId="2" fillId="5" borderId="0" xfId="2" applyFill="1" applyAlignment="1">
      <alignment horizontal="right" vertical="center"/>
    </xf>
    <xf numFmtId="0" fontId="0" fillId="0" borderId="2" xfId="0" applyBorder="1" applyAlignment="1">
      <alignment horizontal="center"/>
    </xf>
    <xf numFmtId="6" fontId="0" fillId="0" borderId="0" xfId="0" applyNumberFormat="1"/>
    <xf numFmtId="0" fontId="0" fillId="0" borderId="0" xfId="0" applyFill="1" applyBorder="1"/>
    <xf numFmtId="44" fontId="0" fillId="0" borderId="2" xfId="4" applyFont="1" applyBorder="1"/>
    <xf numFmtId="44" fontId="1" fillId="2" borderId="1" xfId="4" applyFont="1" applyFill="1" applyBorder="1" applyAlignment="1">
      <alignment horizontal="right"/>
    </xf>
    <xf numFmtId="44" fontId="1" fillId="2" borderId="1" xfId="4" applyFont="1" applyFill="1" applyBorder="1"/>
    <xf numFmtId="44" fontId="0" fillId="0" borderId="0" xfId="4" applyFont="1"/>
    <xf numFmtId="44" fontId="0" fillId="3" borderId="0" xfId="4" applyFont="1" applyFill="1"/>
    <xf numFmtId="44" fontId="6" fillId="0" borderId="2" xfId="4" applyFont="1" applyBorder="1"/>
    <xf numFmtId="44" fontId="0" fillId="0" borderId="10" xfId="4" applyFont="1" applyBorder="1"/>
    <xf numFmtId="44" fontId="0" fillId="5" borderId="0" xfId="4" applyFont="1" applyFill="1"/>
    <xf numFmtId="44" fontId="0" fillId="0" borderId="5" xfId="4" applyFont="1" applyBorder="1"/>
    <xf numFmtId="44" fontId="0" fillId="0" borderId="6" xfId="4" applyFont="1" applyBorder="1"/>
    <xf numFmtId="44" fontId="0" fillId="0" borderId="3" xfId="4" applyFont="1" applyBorder="1"/>
    <xf numFmtId="44" fontId="0" fillId="0" borderId="2" xfId="4" applyFont="1" applyBorder="1" applyAlignment="1">
      <alignment horizontal="center"/>
    </xf>
    <xf numFmtId="44" fontId="10" fillId="4" borderId="9" xfId="4" applyFont="1" applyFill="1" applyBorder="1" applyAlignment="1">
      <alignment horizontal="center"/>
    </xf>
    <xf numFmtId="44" fontId="10" fillId="4" borderId="9" xfId="4" applyFont="1" applyFill="1" applyBorder="1"/>
    <xf numFmtId="44" fontId="12" fillId="0" borderId="0" xfId="0" applyNumberFormat="1" applyFont="1"/>
    <xf numFmtId="0" fontId="0" fillId="0" borderId="0" xfId="0" applyBorder="1"/>
    <xf numFmtId="44" fontId="0" fillId="0" borderId="0" xfId="4" applyFont="1" applyBorder="1"/>
    <xf numFmtId="0" fontId="1" fillId="3" borderId="0" xfId="1" applyFill="1" applyBorder="1"/>
    <xf numFmtId="44" fontId="1" fillId="3" borderId="0" xfId="4" applyFont="1" applyFill="1" applyBorder="1"/>
    <xf numFmtId="8" fontId="8" fillId="0" borderId="0" xfId="0" applyNumberFormat="1" applyFont="1" applyBorder="1"/>
    <xf numFmtId="0" fontId="9" fillId="0" borderId="0" xfId="0" applyFont="1" applyBorder="1"/>
    <xf numFmtId="44" fontId="0" fillId="0" borderId="0" xfId="4" applyFont="1" applyFill="1" applyBorder="1"/>
    <xf numFmtId="0" fontId="0" fillId="5" borderId="0" xfId="0" applyFill="1" applyBorder="1"/>
    <xf numFmtId="44" fontId="0" fillId="5" borderId="0" xfId="4" applyFont="1" applyFill="1" applyBorder="1"/>
    <xf numFmtId="44" fontId="0" fillId="0" borderId="2" xfId="0" applyNumberFormat="1" applyBorder="1"/>
    <xf numFmtId="8" fontId="7" fillId="0" borderId="2" xfId="0" applyNumberFormat="1" applyFont="1" applyBorder="1"/>
    <xf numFmtId="44" fontId="12" fillId="0" borderId="0" xfId="0" applyNumberFormat="1" applyFont="1" applyBorder="1"/>
    <xf numFmtId="44" fontId="12" fillId="0" borderId="2" xfId="0" applyNumberFormat="1" applyFont="1" applyBorder="1"/>
    <xf numFmtId="0" fontId="13" fillId="0" borderId="0" xfId="0" applyFont="1" applyBorder="1" applyAlignment="1">
      <alignment horizontal="right"/>
    </xf>
    <xf numFmtId="44" fontId="13" fillId="0" borderId="0" xfId="4" applyFont="1" applyBorder="1"/>
    <xf numFmtId="0" fontId="0" fillId="5" borderId="2" xfId="0" applyFill="1" applyBorder="1"/>
    <xf numFmtId="44" fontId="12" fillId="0" borderId="2" xfId="4" applyFont="1" applyBorder="1"/>
  </cellXfs>
  <cellStyles count="5">
    <cellStyle name="Calculation" xfId="1" builtinId="22"/>
    <cellStyle name="Check Cell" xfId="3" builtinId="23"/>
    <cellStyle name="Currency" xfId="4" builtinId="4"/>
    <cellStyle name="Explanatory Text" xfId="2" builtinId="53"/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1"/>
  <sheetViews>
    <sheetView tabSelected="1" topLeftCell="E40" workbookViewId="0">
      <selection activeCell="B63" sqref="B63"/>
    </sheetView>
  </sheetViews>
  <sheetFormatPr defaultRowHeight="15" x14ac:dyDescent="0.25"/>
  <cols>
    <col min="1" max="1" width="57.7109375" bestFit="1" customWidth="1"/>
    <col min="2" max="2" width="18.42578125" customWidth="1"/>
    <col min="4" max="4" width="66.7109375" customWidth="1"/>
    <col min="5" max="5" width="17.42578125" customWidth="1"/>
    <col min="7" max="7" width="56.140625" customWidth="1"/>
    <col min="8" max="8" width="48.42578125" customWidth="1"/>
    <col min="10" max="10" width="52.28515625" customWidth="1"/>
    <col min="11" max="11" width="33.7109375" customWidth="1"/>
  </cols>
  <sheetData>
    <row r="1" spans="1:7" x14ac:dyDescent="0.25">
      <c r="A1" s="1" t="s">
        <v>3</v>
      </c>
      <c r="B1" s="26" t="s">
        <v>0</v>
      </c>
      <c r="C1" s="14"/>
      <c r="D1" t="s">
        <v>10</v>
      </c>
      <c r="F1" s="14"/>
    </row>
    <row r="2" spans="1:7" ht="18.75" x14ac:dyDescent="0.3">
      <c r="A2" s="3" t="s">
        <v>5</v>
      </c>
      <c r="B2" s="27">
        <v>8516</v>
      </c>
      <c r="C2" s="14"/>
      <c r="D2" t="s">
        <v>14</v>
      </c>
      <c r="F2" s="14"/>
    </row>
    <row r="3" spans="1:7" x14ac:dyDescent="0.25">
      <c r="A3" s="3" t="s">
        <v>6</v>
      </c>
      <c r="B3" s="27">
        <v>7800</v>
      </c>
      <c r="C3" s="14"/>
      <c r="D3" s="9" t="s">
        <v>11</v>
      </c>
      <c r="E3" s="22" t="s">
        <v>44</v>
      </c>
      <c r="F3" s="14"/>
    </row>
    <row r="4" spans="1:7" x14ac:dyDescent="0.25">
      <c r="A4" s="3" t="s">
        <v>7</v>
      </c>
      <c r="B4" s="27">
        <v>3174</v>
      </c>
      <c r="C4" s="14"/>
      <c r="D4" s="9" t="s">
        <v>15</v>
      </c>
      <c r="E4" s="25">
        <v>825</v>
      </c>
      <c r="F4" s="14"/>
    </row>
    <row r="5" spans="1:7" x14ac:dyDescent="0.25">
      <c r="A5" s="3" t="s">
        <v>8</v>
      </c>
      <c r="B5" s="27">
        <v>500</v>
      </c>
      <c r="C5" s="14"/>
      <c r="D5" s="7" t="s">
        <v>12</v>
      </c>
      <c r="E5" s="33">
        <v>30</v>
      </c>
      <c r="F5" s="14"/>
    </row>
    <row r="6" spans="1:7" x14ac:dyDescent="0.25">
      <c r="A6" s="3" t="s">
        <v>4</v>
      </c>
      <c r="B6" s="27">
        <v>0</v>
      </c>
      <c r="C6" s="14"/>
      <c r="D6" s="7" t="s">
        <v>18</v>
      </c>
      <c r="E6" s="33">
        <v>68</v>
      </c>
      <c r="F6" s="14"/>
    </row>
    <row r="7" spans="1:7" x14ac:dyDescent="0.25">
      <c r="A7" s="3" t="s">
        <v>9</v>
      </c>
      <c r="B7" s="27">
        <v>1080</v>
      </c>
      <c r="C7" s="14"/>
      <c r="D7" s="8" t="s">
        <v>13</v>
      </c>
      <c r="E7" s="34">
        <v>75</v>
      </c>
      <c r="F7" s="14"/>
    </row>
    <row r="8" spans="1:7" x14ac:dyDescent="0.25">
      <c r="A8" s="3" t="s">
        <v>1</v>
      </c>
      <c r="B8" s="27">
        <v>876</v>
      </c>
      <c r="C8" s="14"/>
      <c r="D8" s="6" t="s">
        <v>2</v>
      </c>
      <c r="E8" s="35">
        <f>SUM(E4:E7)</f>
        <v>998</v>
      </c>
      <c r="F8" s="14"/>
    </row>
    <row r="9" spans="1:7" x14ac:dyDescent="0.25">
      <c r="A9" s="4" t="s">
        <v>29</v>
      </c>
      <c r="B9" s="27">
        <v>310</v>
      </c>
      <c r="C9" s="14"/>
      <c r="D9" s="14"/>
      <c r="E9" s="32"/>
      <c r="F9" s="14"/>
    </row>
    <row r="10" spans="1:7" x14ac:dyDescent="0.25">
      <c r="A10" s="2" t="s">
        <v>2</v>
      </c>
      <c r="B10" s="27">
        <f>SUM(B2:B9)</f>
        <v>22256</v>
      </c>
      <c r="C10" s="14"/>
      <c r="D10" s="13" t="s">
        <v>19</v>
      </c>
      <c r="E10" s="36" t="s">
        <v>44</v>
      </c>
      <c r="F10" s="14"/>
    </row>
    <row r="11" spans="1:7" x14ac:dyDescent="0.25">
      <c r="A11" s="3" t="s">
        <v>30</v>
      </c>
      <c r="B11" s="27" t="s">
        <v>31</v>
      </c>
      <c r="C11" s="17"/>
      <c r="D11" s="13" t="s">
        <v>16</v>
      </c>
      <c r="E11" s="25">
        <v>650</v>
      </c>
      <c r="F11" s="14"/>
    </row>
    <row r="12" spans="1:7" x14ac:dyDescent="0.25">
      <c r="A12" s="3" t="s">
        <v>32</v>
      </c>
      <c r="B12" s="27">
        <v>310</v>
      </c>
      <c r="C12" s="18"/>
      <c r="D12" s="13" t="s">
        <v>17</v>
      </c>
      <c r="E12" s="25">
        <v>264.5</v>
      </c>
      <c r="F12" s="14"/>
    </row>
    <row r="13" spans="1:7" x14ac:dyDescent="0.25">
      <c r="A13" s="3"/>
      <c r="B13" s="27"/>
      <c r="C13" s="18"/>
      <c r="D13" s="13" t="s">
        <v>13</v>
      </c>
      <c r="E13" s="25">
        <v>0</v>
      </c>
      <c r="F13" s="14"/>
    </row>
    <row r="14" spans="1:7" x14ac:dyDescent="0.25">
      <c r="A14" s="3"/>
      <c r="B14" s="27"/>
      <c r="C14" s="18"/>
      <c r="D14" s="13" t="s">
        <v>20</v>
      </c>
      <c r="E14" s="25">
        <f>E30/12</f>
        <v>39.522500000000001</v>
      </c>
      <c r="F14" s="14"/>
      <c r="G14" s="23"/>
    </row>
    <row r="15" spans="1:7" x14ac:dyDescent="0.25">
      <c r="A15" s="3"/>
      <c r="B15" s="27"/>
      <c r="C15" s="18"/>
      <c r="D15" s="6" t="s">
        <v>2</v>
      </c>
      <c r="E15" s="25">
        <f>SUM(E11:E14)</f>
        <v>954.02250000000004</v>
      </c>
      <c r="F15" s="14"/>
      <c r="G15" s="5"/>
    </row>
    <row r="16" spans="1:7" x14ac:dyDescent="0.25">
      <c r="A16" s="3"/>
      <c r="B16" s="27"/>
      <c r="C16" s="18"/>
      <c r="D16" s="14"/>
      <c r="E16" s="32"/>
      <c r="F16" s="14"/>
      <c r="G16" s="5"/>
    </row>
    <row r="17" spans="1:12" x14ac:dyDescent="0.25">
      <c r="A17" t="s">
        <v>45</v>
      </c>
      <c r="B17" s="28">
        <v>9532</v>
      </c>
      <c r="C17" s="19"/>
      <c r="D17" s="9" t="s">
        <v>21</v>
      </c>
      <c r="E17" s="25">
        <f>E15-E8</f>
        <v>-43.977499999999964</v>
      </c>
      <c r="F17" s="14"/>
    </row>
    <row r="18" spans="1:12" x14ac:dyDescent="0.25">
      <c r="A18" t="s">
        <v>46</v>
      </c>
      <c r="B18" s="28">
        <f>11448.27+1080</f>
        <v>12528.27</v>
      </c>
      <c r="C18" s="19"/>
      <c r="D18" s="9" t="s">
        <v>22</v>
      </c>
      <c r="E18" s="25">
        <f>E17*12</f>
        <v>-527.72999999999956</v>
      </c>
      <c r="F18" s="14"/>
    </row>
    <row r="19" spans="1:12" ht="15.75" thickBot="1" x14ac:dyDescent="0.3">
      <c r="A19" t="s">
        <v>35</v>
      </c>
      <c r="B19" s="28">
        <v>460</v>
      </c>
      <c r="C19" s="20"/>
      <c r="D19" s="17"/>
      <c r="E19" s="32"/>
      <c r="F19" s="14"/>
    </row>
    <row r="20" spans="1:12" ht="16.5" thickTop="1" thickBot="1" x14ac:dyDescent="0.3">
      <c r="B20" s="28">
        <f>SUM(B17:B19)</f>
        <v>22520.27</v>
      </c>
      <c r="C20" s="21"/>
      <c r="D20" s="15" t="s">
        <v>36</v>
      </c>
      <c r="E20" s="37" t="s">
        <v>44</v>
      </c>
      <c r="F20" s="14"/>
    </row>
    <row r="21" spans="1:12" ht="16.5" thickTop="1" thickBot="1" x14ac:dyDescent="0.3">
      <c r="A21" s="12"/>
      <c r="B21" s="29"/>
      <c r="C21" s="14"/>
      <c r="D21" s="16" t="s">
        <v>37</v>
      </c>
      <c r="E21" s="38">
        <v>5.18</v>
      </c>
      <c r="F21" s="14"/>
    </row>
    <row r="22" spans="1:12" ht="16.5" thickTop="1" thickBot="1" x14ac:dyDescent="0.3">
      <c r="C22" s="14"/>
      <c r="D22" s="16" t="s">
        <v>38</v>
      </c>
      <c r="E22" s="38">
        <v>4.59</v>
      </c>
      <c r="F22" s="14"/>
    </row>
    <row r="23" spans="1:12" ht="16.5" thickTop="1" thickBot="1" x14ac:dyDescent="0.3">
      <c r="C23" s="14"/>
      <c r="D23" s="16" t="s">
        <v>39</v>
      </c>
      <c r="E23" s="38">
        <v>5.98</v>
      </c>
      <c r="F23" s="14"/>
    </row>
    <row r="24" spans="1:12" ht="16.5" thickTop="1" thickBot="1" x14ac:dyDescent="0.3">
      <c r="C24" s="14"/>
      <c r="D24" s="16" t="s">
        <v>42</v>
      </c>
      <c r="E24" s="38">
        <v>438.99</v>
      </c>
      <c r="F24" s="14"/>
    </row>
    <row r="25" spans="1:12" ht="16.5" thickTop="1" thickBot="1" x14ac:dyDescent="0.3">
      <c r="C25" s="14"/>
      <c r="D25" s="16" t="s">
        <v>43</v>
      </c>
      <c r="E25" s="38">
        <v>19.53</v>
      </c>
      <c r="F25" s="14"/>
    </row>
    <row r="26" spans="1:12" ht="16.5" thickTop="1" thickBot="1" x14ac:dyDescent="0.3">
      <c r="C26" s="14"/>
      <c r="D26" s="16"/>
      <c r="E26" s="38"/>
      <c r="F26" s="14"/>
    </row>
    <row r="27" spans="1:12" ht="16.5" thickTop="1" thickBot="1" x14ac:dyDescent="0.3">
      <c r="C27" s="14"/>
      <c r="D27" s="16"/>
      <c r="E27" s="38"/>
      <c r="F27" s="14"/>
    </row>
    <row r="28" spans="1:12" ht="16.5" thickTop="1" thickBot="1" x14ac:dyDescent="0.3">
      <c r="C28" s="14"/>
      <c r="D28" s="16"/>
      <c r="E28" s="38"/>
      <c r="F28" s="14"/>
    </row>
    <row r="29" spans="1:12" ht="16.5" thickTop="1" thickBot="1" x14ac:dyDescent="0.3">
      <c r="C29" s="14"/>
      <c r="D29" s="16"/>
      <c r="E29" s="38"/>
      <c r="F29" s="14"/>
    </row>
    <row r="30" spans="1:12" ht="16.5" thickTop="1" thickBot="1" x14ac:dyDescent="0.3">
      <c r="C30" s="14"/>
      <c r="D30" s="16" t="s">
        <v>33</v>
      </c>
      <c r="E30" s="38">
        <f>SUM(E21:E29)</f>
        <v>474.27</v>
      </c>
      <c r="F30" s="14"/>
    </row>
    <row r="31" spans="1:12" ht="15.75" thickTop="1" x14ac:dyDescent="0.25">
      <c r="C31" s="14"/>
      <c r="D31" s="14"/>
      <c r="E31" s="14"/>
      <c r="F31" s="14"/>
    </row>
    <row r="32" spans="1:12" x14ac:dyDescent="0.25">
      <c r="A32" s="12"/>
      <c r="B32" s="29"/>
      <c r="C32" s="14"/>
      <c r="D32" s="29"/>
      <c r="E32" s="29"/>
      <c r="F32" s="14"/>
      <c r="G32" s="29"/>
      <c r="H32" s="29"/>
      <c r="I32" s="29"/>
      <c r="J32" s="29"/>
      <c r="K32" s="29"/>
      <c r="L32" s="29"/>
    </row>
    <row r="33" spans="1:14" x14ac:dyDescent="0.25">
      <c r="A33" s="9" t="s">
        <v>24</v>
      </c>
      <c r="B33" s="25"/>
      <c r="C33" s="14"/>
      <c r="D33" s="9" t="s">
        <v>25</v>
      </c>
      <c r="E33" s="25"/>
      <c r="F33" s="14"/>
      <c r="G33" s="9" t="s">
        <v>79</v>
      </c>
      <c r="H33" s="9"/>
      <c r="I33" s="29"/>
      <c r="J33" s="9" t="s">
        <v>26</v>
      </c>
      <c r="K33" s="25"/>
      <c r="L33" s="29"/>
    </row>
    <row r="34" spans="1:14" x14ac:dyDescent="0.25">
      <c r="A34" s="10" t="s">
        <v>23</v>
      </c>
      <c r="B34" s="25">
        <v>49.9</v>
      </c>
      <c r="C34" s="14"/>
      <c r="D34" s="9" t="s">
        <v>62</v>
      </c>
      <c r="E34" s="25">
        <v>138.30000000000001</v>
      </c>
      <c r="F34" s="14"/>
      <c r="G34" s="9" t="s">
        <v>67</v>
      </c>
      <c r="H34" s="25">
        <v>3.29</v>
      </c>
      <c r="I34" s="29"/>
      <c r="J34" s="9" t="s">
        <v>27</v>
      </c>
      <c r="K34" s="25">
        <v>67.245999999999995</v>
      </c>
      <c r="L34" s="29"/>
    </row>
    <row r="35" spans="1:14" x14ac:dyDescent="0.25">
      <c r="A35" s="9" t="s">
        <v>52</v>
      </c>
      <c r="B35" s="30">
        <v>258.60000000000002</v>
      </c>
      <c r="C35" s="14"/>
      <c r="D35" s="9" t="s">
        <v>63</v>
      </c>
      <c r="E35" s="30">
        <v>22.99</v>
      </c>
      <c r="F35" s="14"/>
      <c r="G35" s="9" t="s">
        <v>68</v>
      </c>
      <c r="H35" s="25">
        <v>60</v>
      </c>
      <c r="I35" s="29"/>
      <c r="J35" s="9" t="s">
        <v>28</v>
      </c>
      <c r="K35" s="25">
        <v>7.1</v>
      </c>
      <c r="L35" s="29"/>
    </row>
    <row r="36" spans="1:14" x14ac:dyDescent="0.25">
      <c r="B36" s="28"/>
      <c r="C36" s="14"/>
      <c r="D36" s="9" t="s">
        <v>64</v>
      </c>
      <c r="E36" s="30">
        <v>13.98</v>
      </c>
      <c r="F36" s="14"/>
      <c r="G36" s="9" t="s">
        <v>69</v>
      </c>
      <c r="H36" s="25">
        <v>5</v>
      </c>
      <c r="I36" s="29"/>
      <c r="J36" s="9" t="s">
        <v>40</v>
      </c>
      <c r="K36" s="25">
        <v>14.31</v>
      </c>
      <c r="L36" s="29"/>
    </row>
    <row r="37" spans="1:14" x14ac:dyDescent="0.25">
      <c r="A37" s="9"/>
      <c r="B37" s="25"/>
      <c r="C37" s="14"/>
      <c r="D37" s="9" t="s">
        <v>34</v>
      </c>
      <c r="E37" s="25">
        <v>60</v>
      </c>
      <c r="F37" s="14"/>
      <c r="G37" s="9"/>
      <c r="H37" s="25"/>
      <c r="I37" s="29"/>
      <c r="J37" s="9" t="s">
        <v>53</v>
      </c>
      <c r="K37" s="25">
        <v>11</v>
      </c>
      <c r="L37" s="29"/>
    </row>
    <row r="38" spans="1:14" x14ac:dyDescent="0.25">
      <c r="A38" s="9"/>
      <c r="B38" s="25"/>
      <c r="C38" s="14"/>
      <c r="D38" s="9" t="s">
        <v>65</v>
      </c>
      <c r="E38" s="25">
        <v>40</v>
      </c>
      <c r="F38" s="14"/>
      <c r="G38" s="9"/>
      <c r="H38" s="25"/>
      <c r="I38" s="29"/>
      <c r="J38" s="9" t="s">
        <v>33</v>
      </c>
      <c r="K38" s="25">
        <f>SUM(K34:K37)</f>
        <v>99.655999999999992</v>
      </c>
      <c r="L38" s="29"/>
      <c r="M38" s="9" t="s">
        <v>50</v>
      </c>
      <c r="N38" s="25">
        <v>-3</v>
      </c>
    </row>
    <row r="39" spans="1:14" x14ac:dyDescent="0.25">
      <c r="A39" s="9"/>
      <c r="B39" s="31"/>
      <c r="C39" s="14"/>
      <c r="D39" s="9" t="s">
        <v>41</v>
      </c>
      <c r="E39" s="25">
        <v>4</v>
      </c>
      <c r="F39" s="14"/>
      <c r="G39" s="9"/>
      <c r="H39" s="25"/>
      <c r="I39" s="29"/>
      <c r="L39" s="29"/>
    </row>
    <row r="40" spans="1:14" x14ac:dyDescent="0.25">
      <c r="A40" s="9"/>
      <c r="B40" s="25"/>
      <c r="C40" s="14"/>
      <c r="D40" s="9"/>
      <c r="E40" s="25"/>
      <c r="F40" s="14"/>
      <c r="G40" s="9"/>
      <c r="H40" s="25"/>
      <c r="I40" s="29"/>
      <c r="L40" s="29"/>
    </row>
    <row r="41" spans="1:14" x14ac:dyDescent="0.25">
      <c r="A41" s="9"/>
      <c r="B41" s="25"/>
      <c r="C41" s="14"/>
      <c r="D41" s="9"/>
      <c r="E41" s="25"/>
      <c r="F41" s="14"/>
      <c r="G41" s="9"/>
      <c r="H41" s="25"/>
      <c r="I41" s="29"/>
      <c r="L41" s="29"/>
    </row>
    <row r="42" spans="1:14" x14ac:dyDescent="0.25">
      <c r="A42" s="11" t="s">
        <v>2</v>
      </c>
      <c r="B42" s="25">
        <f>SUM(B34:B41)</f>
        <v>308.5</v>
      </c>
      <c r="C42" s="14"/>
      <c r="D42" s="11" t="s">
        <v>2</v>
      </c>
      <c r="E42" s="25">
        <f>SUM(E34:E34:E39)</f>
        <v>279.27</v>
      </c>
      <c r="F42" s="14"/>
      <c r="G42" s="11" t="s">
        <v>2</v>
      </c>
      <c r="H42" s="49">
        <f>SUM(H34:H41)</f>
        <v>68.289999999999992</v>
      </c>
      <c r="I42" s="29"/>
      <c r="L42" s="29"/>
    </row>
    <row r="43" spans="1:14" x14ac:dyDescent="0.25">
      <c r="A43" t="s">
        <v>61</v>
      </c>
      <c r="B43" s="39">
        <f>95-B42</f>
        <v>-213.5</v>
      </c>
      <c r="C43" s="14"/>
      <c r="D43" s="13" t="s">
        <v>66</v>
      </c>
      <c r="E43" s="49">
        <f>285-E42</f>
        <v>5.7300000000000182</v>
      </c>
      <c r="F43" s="14"/>
      <c r="G43" s="9" t="s">
        <v>72</v>
      </c>
      <c r="H43" s="52">
        <f>440-H42-E42-B42</f>
        <v>-216.05999999999995</v>
      </c>
      <c r="I43" s="29"/>
      <c r="L43" s="29"/>
    </row>
    <row r="44" spans="1:14" x14ac:dyDescent="0.25">
      <c r="C44" s="14"/>
      <c r="D44" s="40"/>
      <c r="E44" s="41"/>
      <c r="F44" s="14"/>
      <c r="I44" s="29"/>
      <c r="L44" s="29"/>
    </row>
    <row r="45" spans="1:14" x14ac:dyDescent="0.25">
      <c r="A45" s="12"/>
      <c r="B45" s="29"/>
      <c r="C45" s="14"/>
      <c r="D45" s="12"/>
      <c r="E45" s="29"/>
      <c r="F45" s="14"/>
      <c r="G45" s="14"/>
      <c r="H45" s="14"/>
      <c r="I45" s="29"/>
      <c r="L45" s="29"/>
    </row>
    <row r="46" spans="1:14" x14ac:dyDescent="0.25">
      <c r="A46" s="9" t="s">
        <v>48</v>
      </c>
      <c r="B46" s="25"/>
      <c r="C46" s="14"/>
      <c r="D46" s="9" t="s">
        <v>51</v>
      </c>
      <c r="E46" s="25"/>
      <c r="F46" s="14"/>
      <c r="G46" t="s">
        <v>80</v>
      </c>
      <c r="H46" s="28"/>
      <c r="I46" s="29"/>
      <c r="L46" s="29"/>
    </row>
    <row r="47" spans="1:14" x14ac:dyDescent="0.25">
      <c r="A47" s="13" t="s">
        <v>70</v>
      </c>
      <c r="B47" s="25">
        <v>47.14</v>
      </c>
      <c r="C47" s="14"/>
      <c r="D47" s="9" t="s">
        <v>47</v>
      </c>
      <c r="E47" s="25">
        <v>18.25</v>
      </c>
      <c r="F47" s="14"/>
      <c r="G47" s="9" t="s">
        <v>54</v>
      </c>
      <c r="H47" s="25">
        <v>2.75</v>
      </c>
      <c r="I47" s="29"/>
      <c r="L47" s="29"/>
    </row>
    <row r="48" spans="1:14" x14ac:dyDescent="0.25">
      <c r="A48" s="13" t="s">
        <v>71</v>
      </c>
      <c r="B48" s="25">
        <v>98.76</v>
      </c>
      <c r="C48" s="14"/>
      <c r="D48" s="9" t="s">
        <v>56</v>
      </c>
      <c r="E48" s="25">
        <v>53.28</v>
      </c>
      <c r="F48" s="14"/>
      <c r="G48" s="9" t="s">
        <v>55</v>
      </c>
      <c r="H48" s="25">
        <v>23</v>
      </c>
      <c r="I48" s="29"/>
      <c r="L48" s="29"/>
    </row>
    <row r="49" spans="1:12" x14ac:dyDescent="0.25">
      <c r="A49" s="13" t="s">
        <v>49</v>
      </c>
      <c r="B49" s="25">
        <v>1.25</v>
      </c>
      <c r="C49" s="14"/>
      <c r="D49" s="9" t="s">
        <v>57</v>
      </c>
      <c r="E49" s="25">
        <v>55.41</v>
      </c>
      <c r="F49" s="14"/>
      <c r="G49" s="9" t="s">
        <v>68</v>
      </c>
      <c r="H49" s="25">
        <v>25</v>
      </c>
      <c r="I49" s="29"/>
      <c r="L49" s="29"/>
    </row>
    <row r="50" spans="1:12" x14ac:dyDescent="0.25">
      <c r="A50" s="13"/>
      <c r="B50" s="25"/>
      <c r="C50" s="14"/>
      <c r="D50" s="9" t="s">
        <v>58</v>
      </c>
      <c r="E50" s="25">
        <v>7.47</v>
      </c>
      <c r="F50" s="14"/>
      <c r="G50" s="9"/>
      <c r="H50" s="25"/>
      <c r="I50" s="29"/>
      <c r="L50" s="29"/>
    </row>
    <row r="51" spans="1:12" x14ac:dyDescent="0.25">
      <c r="A51" s="13"/>
      <c r="B51" s="25"/>
      <c r="C51" s="14"/>
      <c r="D51" s="9" t="s">
        <v>59</v>
      </c>
      <c r="E51" s="25">
        <v>4.9800000000000004</v>
      </c>
      <c r="F51" s="14"/>
      <c r="G51" s="9"/>
      <c r="H51" s="25"/>
      <c r="I51" s="29"/>
      <c r="L51" s="29"/>
    </row>
    <row r="52" spans="1:12" x14ac:dyDescent="0.25">
      <c r="A52" s="13"/>
      <c r="B52" s="25"/>
      <c r="C52" s="14"/>
      <c r="D52" s="9" t="s">
        <v>60</v>
      </c>
      <c r="E52" s="25">
        <v>12</v>
      </c>
      <c r="F52" s="14"/>
      <c r="G52" s="9"/>
      <c r="H52" s="25"/>
      <c r="I52" s="29"/>
      <c r="L52" s="29"/>
    </row>
    <row r="53" spans="1:12" x14ac:dyDescent="0.25">
      <c r="A53" s="13"/>
      <c r="B53" s="25"/>
      <c r="C53" s="14"/>
      <c r="D53" s="9"/>
      <c r="F53" s="14"/>
      <c r="G53" s="9"/>
      <c r="H53" s="25"/>
      <c r="I53" s="29"/>
      <c r="L53" s="29"/>
    </row>
    <row r="54" spans="1:12" x14ac:dyDescent="0.25">
      <c r="A54" s="13"/>
      <c r="B54" s="25"/>
      <c r="C54" s="14"/>
      <c r="D54" s="9"/>
      <c r="E54" s="9"/>
      <c r="F54" s="14"/>
      <c r="G54" s="9"/>
      <c r="H54" s="25"/>
      <c r="I54" s="29"/>
      <c r="L54" s="29"/>
    </row>
    <row r="55" spans="1:12" ht="17.25" customHeight="1" x14ac:dyDescent="0.3">
      <c r="A55" s="13"/>
      <c r="B55" s="25"/>
      <c r="C55" s="14"/>
      <c r="D55" s="50"/>
      <c r="E55" s="9"/>
      <c r="F55" s="14"/>
      <c r="G55" s="9"/>
      <c r="H55" s="25"/>
      <c r="I55" s="29"/>
      <c r="L55" s="29"/>
    </row>
    <row r="56" spans="1:12" x14ac:dyDescent="0.25">
      <c r="A56" s="9" t="s">
        <v>2</v>
      </c>
      <c r="B56" s="25">
        <f>SUM(B47:B55)</f>
        <v>147.15</v>
      </c>
      <c r="C56" s="14"/>
      <c r="D56" s="9" t="s">
        <v>33</v>
      </c>
      <c r="E56" s="25">
        <f>SUM(E47:E52)</f>
        <v>151.38999999999999</v>
      </c>
      <c r="F56" s="14"/>
      <c r="G56" s="11" t="s">
        <v>2</v>
      </c>
      <c r="H56" s="25">
        <f>SUM(H47:H55)</f>
        <v>50.75</v>
      </c>
      <c r="I56" s="29"/>
      <c r="L56" s="29"/>
    </row>
    <row r="57" spans="1:12" x14ac:dyDescent="0.25">
      <c r="A57" t="s">
        <v>61</v>
      </c>
      <c r="B57" s="51">
        <f>95-B56</f>
        <v>-52.150000000000006</v>
      </c>
      <c r="C57" s="14"/>
      <c r="D57" s="9" t="s">
        <v>66</v>
      </c>
      <c r="E57" s="49">
        <f>264.25-E56</f>
        <v>112.86000000000001</v>
      </c>
      <c r="F57" s="14"/>
      <c r="G57" s="9" t="s">
        <v>66</v>
      </c>
      <c r="H57" s="25">
        <f>25-H56</f>
        <v>-25.75</v>
      </c>
      <c r="I57" s="29"/>
      <c r="L57" s="29"/>
    </row>
    <row r="58" spans="1:12" x14ac:dyDescent="0.25">
      <c r="A58" s="40"/>
      <c r="B58" s="40"/>
      <c r="C58" s="14"/>
      <c r="F58" s="14"/>
      <c r="G58" s="9" t="s">
        <v>72</v>
      </c>
      <c r="H58" s="25">
        <f>H57+E57+B57</f>
        <v>34.960000000000008</v>
      </c>
      <c r="I58" s="29"/>
      <c r="L58" s="29"/>
    </row>
    <row r="59" spans="1:12" x14ac:dyDescent="0.25">
      <c r="A59" s="40"/>
      <c r="B59" s="40"/>
      <c r="C59" s="14"/>
      <c r="F59" s="14"/>
      <c r="G59" s="9" t="s">
        <v>73</v>
      </c>
      <c r="H59" s="52">
        <f>H43+H58</f>
        <v>-181.09999999999994</v>
      </c>
      <c r="I59" s="29"/>
      <c r="L59" s="29"/>
    </row>
    <row r="60" spans="1:12" x14ac:dyDescent="0.25">
      <c r="A60" s="42"/>
      <c r="B60" s="43"/>
      <c r="C60" s="14"/>
      <c r="D60" s="14"/>
      <c r="E60" s="14"/>
      <c r="F60" s="14"/>
      <c r="G60" s="55"/>
      <c r="H60" s="55"/>
      <c r="I60" s="29"/>
      <c r="L60" s="29"/>
    </row>
    <row r="61" spans="1:12" x14ac:dyDescent="0.25">
      <c r="A61" s="9" t="s">
        <v>75</v>
      </c>
      <c r="B61" s="41"/>
      <c r="C61" s="14"/>
      <c r="D61" s="9" t="s">
        <v>74</v>
      </c>
      <c r="E61" s="28"/>
      <c r="F61" s="14"/>
      <c r="G61" s="9" t="s">
        <v>81</v>
      </c>
      <c r="H61" s="25"/>
      <c r="I61" s="29"/>
      <c r="L61" s="29"/>
    </row>
    <row r="62" spans="1:12" x14ac:dyDescent="0.25">
      <c r="A62" s="40" t="s">
        <v>78</v>
      </c>
      <c r="B62" s="41">
        <v>43.65</v>
      </c>
      <c r="C62" s="14"/>
      <c r="D62" t="s">
        <v>56</v>
      </c>
      <c r="E62" s="28">
        <v>142.84</v>
      </c>
      <c r="F62" s="14"/>
      <c r="G62" s="9" t="s">
        <v>68</v>
      </c>
      <c r="H62" s="25">
        <v>25</v>
      </c>
      <c r="I62" s="29"/>
      <c r="L62" s="29"/>
    </row>
    <row r="63" spans="1:12" x14ac:dyDescent="0.25">
      <c r="A63" s="44"/>
      <c r="B63" s="41"/>
      <c r="C63" s="14"/>
      <c r="D63" t="s">
        <v>57</v>
      </c>
      <c r="E63" s="28">
        <v>46.89</v>
      </c>
      <c r="F63" s="14"/>
      <c r="G63" s="9"/>
      <c r="H63" s="25"/>
      <c r="I63" s="29"/>
      <c r="L63" s="29"/>
    </row>
    <row r="64" spans="1:12" x14ac:dyDescent="0.25">
      <c r="A64" s="40"/>
      <c r="B64" s="41"/>
      <c r="C64" s="14"/>
      <c r="D64" t="s">
        <v>60</v>
      </c>
      <c r="E64" s="28">
        <v>28.1</v>
      </c>
      <c r="F64" s="14"/>
      <c r="G64" s="9"/>
      <c r="H64" s="25"/>
      <c r="I64" s="29"/>
      <c r="L64" s="29"/>
    </row>
    <row r="65" spans="1:12" x14ac:dyDescent="0.25">
      <c r="A65" s="45"/>
      <c r="B65" s="46"/>
      <c r="C65" s="14"/>
      <c r="D65" t="s">
        <v>76</v>
      </c>
      <c r="E65" s="28">
        <v>31.4</v>
      </c>
      <c r="F65" s="14"/>
      <c r="G65" s="9"/>
      <c r="H65" s="25"/>
      <c r="I65" s="29"/>
      <c r="L65" s="29"/>
    </row>
    <row r="66" spans="1:12" x14ac:dyDescent="0.25">
      <c r="A66" s="53"/>
      <c r="B66" s="54"/>
      <c r="C66" s="14"/>
      <c r="D66" t="s">
        <v>77</v>
      </c>
      <c r="E66" s="28">
        <v>1.5</v>
      </c>
      <c r="F66" s="14"/>
      <c r="G66" s="9"/>
      <c r="H66" s="25"/>
      <c r="I66" s="29"/>
      <c r="L66" s="29"/>
    </row>
    <row r="67" spans="1:12" x14ac:dyDescent="0.25">
      <c r="A67" s="40"/>
      <c r="B67" s="41"/>
      <c r="C67" s="14"/>
      <c r="E67" s="28"/>
      <c r="F67" s="14"/>
      <c r="G67" s="9"/>
      <c r="H67" s="25"/>
      <c r="I67" s="29"/>
      <c r="L67" s="29"/>
    </row>
    <row r="68" spans="1:12" x14ac:dyDescent="0.25">
      <c r="A68" s="40"/>
      <c r="B68" s="41"/>
      <c r="C68" s="14"/>
      <c r="E68" s="28"/>
      <c r="F68" s="14"/>
      <c r="G68" s="9" t="s">
        <v>33</v>
      </c>
      <c r="H68" s="25">
        <f>SUM(H62:H67)</f>
        <v>25</v>
      </c>
      <c r="I68" s="29"/>
      <c r="L68" s="29"/>
    </row>
    <row r="69" spans="1:12" x14ac:dyDescent="0.25">
      <c r="A69" s="40"/>
      <c r="B69" s="41"/>
      <c r="C69" s="14"/>
      <c r="E69" s="28"/>
      <c r="F69" s="14"/>
      <c r="G69" s="9" t="s">
        <v>66</v>
      </c>
      <c r="H69" s="25">
        <v>0</v>
      </c>
      <c r="I69" s="29"/>
      <c r="L69" s="29"/>
    </row>
    <row r="70" spans="1:12" x14ac:dyDescent="0.25">
      <c r="A70" s="40" t="s">
        <v>2</v>
      </c>
      <c r="B70" s="41">
        <f>SUM(B62:B69)</f>
        <v>43.65</v>
      </c>
      <c r="C70" s="14"/>
      <c r="D70" t="s">
        <v>33</v>
      </c>
      <c r="E70" s="28">
        <f>SUM(E62:E69)</f>
        <v>250.73000000000002</v>
      </c>
      <c r="F70" s="14"/>
      <c r="G70" s="9" t="s">
        <v>72</v>
      </c>
      <c r="H70" s="25">
        <f>E71+B71+H69</f>
        <v>64.869999999999976</v>
      </c>
      <c r="I70" s="29"/>
      <c r="L70" s="29"/>
    </row>
    <row r="71" spans="1:12" x14ac:dyDescent="0.25">
      <c r="A71" s="40" t="s">
        <v>66</v>
      </c>
      <c r="B71" s="41">
        <f>95-B70</f>
        <v>51.35</v>
      </c>
      <c r="C71" s="14"/>
      <c r="D71" t="s">
        <v>66</v>
      </c>
      <c r="E71" s="28">
        <f>264.25-E70</f>
        <v>13.519999999999982</v>
      </c>
      <c r="F71" s="14"/>
      <c r="G71" s="9" t="s">
        <v>73</v>
      </c>
      <c r="H71" s="56">
        <f>H59+H70</f>
        <v>-116.22999999999996</v>
      </c>
      <c r="I71" s="29"/>
      <c r="L71" s="29"/>
    </row>
    <row r="72" spans="1:12" x14ac:dyDescent="0.25">
      <c r="A72" s="47"/>
      <c r="B72" s="48"/>
      <c r="C72" s="14"/>
      <c r="D72" s="14"/>
      <c r="E72" s="32"/>
      <c r="F72" s="14"/>
      <c r="G72" s="32"/>
      <c r="H72" s="32"/>
      <c r="I72" s="29"/>
      <c r="L72" s="29"/>
    </row>
    <row r="73" spans="1:12" x14ac:dyDescent="0.25">
      <c r="A73" s="40"/>
      <c r="B73" s="41"/>
      <c r="C73" s="14"/>
      <c r="F73" s="14"/>
      <c r="I73" s="29"/>
      <c r="L73" s="29"/>
    </row>
    <row r="74" spans="1:12" x14ac:dyDescent="0.25">
      <c r="A74" s="24"/>
      <c r="B74" s="41"/>
      <c r="C74" s="14"/>
      <c r="F74" s="14"/>
      <c r="I74" s="29"/>
      <c r="L74" s="29"/>
    </row>
    <row r="75" spans="1:12" x14ac:dyDescent="0.25">
      <c r="A75" s="24"/>
      <c r="B75" s="41"/>
      <c r="C75" s="14"/>
      <c r="F75" s="14"/>
      <c r="I75" s="29"/>
      <c r="L75" s="29"/>
    </row>
    <row r="76" spans="1:12" x14ac:dyDescent="0.25">
      <c r="A76" s="24"/>
      <c r="B76" s="41"/>
      <c r="C76" s="14"/>
      <c r="F76" s="14"/>
      <c r="I76" s="29"/>
      <c r="L76" s="29"/>
    </row>
    <row r="77" spans="1:12" x14ac:dyDescent="0.25">
      <c r="A77" s="24"/>
      <c r="B77" s="41"/>
      <c r="C77" s="14"/>
      <c r="F77" s="14"/>
      <c r="I77" s="29"/>
      <c r="L77" s="29"/>
    </row>
    <row r="78" spans="1:12" x14ac:dyDescent="0.25">
      <c r="A78" s="24"/>
      <c r="B78" s="41"/>
      <c r="C78" s="14"/>
      <c r="F78" s="14"/>
      <c r="I78" s="29"/>
      <c r="L78" s="29"/>
    </row>
    <row r="79" spans="1:12" x14ac:dyDescent="0.25">
      <c r="A79" s="24"/>
      <c r="B79" s="41"/>
      <c r="C79" s="14"/>
      <c r="F79" s="14"/>
      <c r="I79" s="29"/>
      <c r="L79" s="29"/>
    </row>
    <row r="80" spans="1:12" x14ac:dyDescent="0.25">
      <c r="A80" s="24"/>
      <c r="B80" s="41"/>
      <c r="C80" s="14"/>
      <c r="F80" s="14"/>
      <c r="I80" s="29"/>
      <c r="L80" s="29"/>
    </row>
    <row r="81" spans="1:12" x14ac:dyDescent="0.25">
      <c r="A81" s="24"/>
      <c r="B81" s="41"/>
      <c r="C81" s="14"/>
      <c r="F81" s="14"/>
      <c r="I81" s="29"/>
      <c r="L81" s="29"/>
    </row>
    <row r="82" spans="1:12" x14ac:dyDescent="0.25">
      <c r="A82" s="24"/>
      <c r="B82" s="41"/>
      <c r="C82" s="14"/>
      <c r="F82" s="14"/>
      <c r="I82" s="29"/>
      <c r="L82" s="29"/>
    </row>
    <row r="83" spans="1:12" x14ac:dyDescent="0.25">
      <c r="A83" s="40"/>
      <c r="B83" s="41"/>
      <c r="C83" s="14"/>
      <c r="F83" s="14"/>
      <c r="I83" s="29"/>
      <c r="L83" s="29"/>
    </row>
    <row r="84" spans="1:12" x14ac:dyDescent="0.25">
      <c r="A84" s="47"/>
      <c r="B84" s="48"/>
      <c r="C84" s="14"/>
      <c r="D84" s="14"/>
      <c r="E84" s="32"/>
      <c r="F84" s="14"/>
      <c r="I84" s="29"/>
      <c r="L84" s="29"/>
    </row>
    <row r="85" spans="1:12" x14ac:dyDescent="0.25">
      <c r="A85" s="40"/>
      <c r="B85" s="41"/>
      <c r="C85" s="14"/>
      <c r="F85" s="14"/>
      <c r="I85" s="29"/>
      <c r="L85" s="29"/>
    </row>
    <row r="86" spans="1:12" x14ac:dyDescent="0.25">
      <c r="A86" s="40"/>
      <c r="B86" s="41"/>
      <c r="C86" s="14"/>
      <c r="F86" s="14"/>
      <c r="I86" s="29"/>
      <c r="L86" s="29"/>
    </row>
    <row r="87" spans="1:12" x14ac:dyDescent="0.25">
      <c r="A87" s="40"/>
      <c r="B87" s="41"/>
      <c r="C87" s="14"/>
      <c r="F87" s="14"/>
      <c r="I87" s="29"/>
      <c r="L87" s="29"/>
    </row>
    <row r="88" spans="1:12" x14ac:dyDescent="0.25">
      <c r="A88" s="40"/>
      <c r="B88" s="41"/>
      <c r="C88" s="14"/>
      <c r="F88" s="14"/>
      <c r="I88" s="29"/>
      <c r="L88" s="29"/>
    </row>
    <row r="89" spans="1:12" x14ac:dyDescent="0.25">
      <c r="A89" s="40"/>
      <c r="B89" s="41"/>
      <c r="C89" s="14"/>
      <c r="F89" s="14"/>
      <c r="I89" s="29"/>
      <c r="L89" s="29"/>
    </row>
    <row r="90" spans="1:12" x14ac:dyDescent="0.25">
      <c r="A90" s="40"/>
      <c r="B90" s="41"/>
      <c r="C90" s="14"/>
      <c r="F90" s="14"/>
      <c r="I90" s="29"/>
      <c r="L90" s="29"/>
    </row>
    <row r="91" spans="1:12" x14ac:dyDescent="0.25">
      <c r="A91" s="40"/>
      <c r="B91" s="41"/>
      <c r="C91" s="14"/>
      <c r="F91" s="14"/>
      <c r="I91" s="29"/>
      <c r="L91" s="29"/>
    </row>
    <row r="92" spans="1:12" x14ac:dyDescent="0.25">
      <c r="A92" s="40"/>
      <c r="B92" s="41"/>
      <c r="C92" s="14"/>
      <c r="F92" s="14"/>
      <c r="I92" s="29"/>
      <c r="L92" s="29"/>
    </row>
    <row r="93" spans="1:12" x14ac:dyDescent="0.25">
      <c r="A93" s="48"/>
      <c r="B93" s="48"/>
      <c r="C93" s="14"/>
      <c r="D93" s="32"/>
      <c r="E93" s="32"/>
      <c r="F93" s="14"/>
      <c r="I93" s="29"/>
      <c r="L93" s="29"/>
    </row>
    <row r="94" spans="1:12" x14ac:dyDescent="0.25">
      <c r="A94" s="40"/>
      <c r="B94" s="41"/>
      <c r="C94" s="14"/>
      <c r="F94" s="14"/>
      <c r="I94" s="29"/>
      <c r="L94" s="29"/>
    </row>
    <row r="95" spans="1:12" x14ac:dyDescent="0.25">
      <c r="A95" s="40"/>
      <c r="B95" s="41"/>
      <c r="C95" s="14"/>
      <c r="F95" s="14"/>
      <c r="I95" s="29"/>
      <c r="L95" s="29"/>
    </row>
    <row r="96" spans="1:12" x14ac:dyDescent="0.25">
      <c r="A96" s="40"/>
      <c r="B96" s="41"/>
      <c r="C96" s="14"/>
      <c r="F96" s="14"/>
      <c r="I96" s="29"/>
      <c r="L96" s="29"/>
    </row>
    <row r="97" spans="1:12" x14ac:dyDescent="0.25">
      <c r="A97" s="40"/>
      <c r="B97" s="41"/>
      <c r="C97" s="14"/>
      <c r="E97" s="28"/>
      <c r="F97" s="14"/>
      <c r="I97" s="29"/>
      <c r="L97" s="29"/>
    </row>
    <row r="98" spans="1:12" x14ac:dyDescent="0.25">
      <c r="A98" s="40"/>
      <c r="B98" s="40"/>
      <c r="C98" s="14"/>
      <c r="F98" s="14"/>
      <c r="I98" s="29"/>
      <c r="L98" s="29"/>
    </row>
    <row r="99" spans="1:12" x14ac:dyDescent="0.25">
      <c r="A99" s="40"/>
      <c r="B99" s="40"/>
      <c r="C99" s="14"/>
      <c r="F99" s="14"/>
      <c r="I99" s="29"/>
      <c r="L99" s="29"/>
    </row>
    <row r="100" spans="1:12" x14ac:dyDescent="0.25">
      <c r="A100" s="40"/>
      <c r="B100" s="40"/>
      <c r="C100" s="14"/>
      <c r="F100" s="14"/>
      <c r="I100" s="29"/>
      <c r="L100" s="29"/>
    </row>
    <row r="101" spans="1:12" x14ac:dyDescent="0.25">
      <c r="A101" s="40"/>
      <c r="B101" s="41"/>
      <c r="C101" s="14"/>
      <c r="E101" s="28"/>
      <c r="F101" s="14"/>
      <c r="I101" s="29"/>
      <c r="L101" s="29"/>
    </row>
    <row r="102" spans="1:12" x14ac:dyDescent="0.25">
      <c r="A102" s="40"/>
      <c r="B102" s="41"/>
      <c r="C102" s="14"/>
      <c r="E102" s="28"/>
      <c r="F102" s="14"/>
      <c r="I102" s="29"/>
      <c r="L102" s="29"/>
    </row>
    <row r="103" spans="1:12" x14ac:dyDescent="0.25">
      <c r="A103" s="40"/>
      <c r="B103" s="41"/>
      <c r="C103" s="14"/>
      <c r="E103" s="28"/>
      <c r="F103" s="14"/>
      <c r="I103" s="29"/>
      <c r="L103" s="29"/>
    </row>
    <row r="104" spans="1:12" x14ac:dyDescent="0.25">
      <c r="A104" s="40"/>
      <c r="B104" s="41"/>
      <c r="C104" s="14"/>
      <c r="E104" s="28"/>
      <c r="F104" s="14"/>
      <c r="I104" s="29"/>
      <c r="L104" s="29"/>
    </row>
    <row r="105" spans="1:12" x14ac:dyDescent="0.25">
      <c r="B105" s="28"/>
      <c r="C105" s="14"/>
      <c r="E105" s="28"/>
      <c r="F105" s="14"/>
      <c r="I105" s="29"/>
      <c r="L105" s="29"/>
    </row>
    <row r="106" spans="1:12" x14ac:dyDescent="0.25">
      <c r="B106" s="28"/>
      <c r="C106" s="14"/>
      <c r="E106" s="28"/>
      <c r="F106" s="14"/>
      <c r="I106" s="29"/>
      <c r="L106" s="29"/>
    </row>
    <row r="107" spans="1:12" x14ac:dyDescent="0.25">
      <c r="B107" s="28"/>
      <c r="C107" s="14"/>
      <c r="E107" s="28"/>
      <c r="F107" s="14"/>
      <c r="I107" s="29"/>
      <c r="L107" s="29"/>
    </row>
    <row r="108" spans="1:12" x14ac:dyDescent="0.25">
      <c r="C108" s="14"/>
      <c r="F108" s="14"/>
      <c r="I108" s="29"/>
      <c r="L108" s="29"/>
    </row>
    <row r="109" spans="1:12" x14ac:dyDescent="0.25">
      <c r="C109" s="14"/>
      <c r="F109" s="14"/>
      <c r="I109" s="29"/>
      <c r="L109" s="29"/>
    </row>
    <row r="110" spans="1:12" x14ac:dyDescent="0.25">
      <c r="C110" s="14"/>
      <c r="F110" s="14"/>
      <c r="I110" s="29"/>
      <c r="L110" s="29"/>
    </row>
    <row r="111" spans="1:12" x14ac:dyDescent="0.25">
      <c r="C111" s="14"/>
      <c r="F111" s="14"/>
      <c r="I111" s="29"/>
      <c r="L111" s="29"/>
    </row>
    <row r="112" spans="1:12" x14ac:dyDescent="0.25">
      <c r="C112" s="14"/>
      <c r="F112" s="14"/>
      <c r="I112" s="29"/>
      <c r="L112" s="29"/>
    </row>
    <row r="113" spans="3:12" x14ac:dyDescent="0.25">
      <c r="C113" s="14"/>
      <c r="F113" s="14"/>
      <c r="I113" s="29"/>
      <c r="L113" s="29"/>
    </row>
    <row r="114" spans="3:12" x14ac:dyDescent="0.25">
      <c r="C114" s="14"/>
      <c r="I114" s="29"/>
      <c r="L114" s="29"/>
    </row>
    <row r="115" spans="3:12" x14ac:dyDescent="0.25">
      <c r="C115" s="14"/>
      <c r="I115" s="29"/>
      <c r="L115" s="29"/>
    </row>
    <row r="116" spans="3:12" x14ac:dyDescent="0.25">
      <c r="C116" s="14"/>
      <c r="I116" s="29"/>
      <c r="L116" s="29"/>
    </row>
    <row r="117" spans="3:12" x14ac:dyDescent="0.25">
      <c r="C117" s="14"/>
      <c r="I117" s="29"/>
      <c r="L117" s="29"/>
    </row>
    <row r="118" spans="3:12" x14ac:dyDescent="0.25">
      <c r="C118" s="14"/>
      <c r="I118" s="29"/>
      <c r="L118" s="29"/>
    </row>
    <row r="119" spans="3:12" x14ac:dyDescent="0.25">
      <c r="C119" s="14"/>
      <c r="I119" s="29"/>
      <c r="L119" s="29"/>
    </row>
    <row r="120" spans="3:12" x14ac:dyDescent="0.25">
      <c r="C120" s="14"/>
      <c r="I120" s="29"/>
      <c r="L120" s="29"/>
    </row>
    <row r="121" spans="3:12" x14ac:dyDescent="0.25">
      <c r="C121" s="14"/>
      <c r="I121" s="29"/>
      <c r="L121" s="29"/>
    </row>
    <row r="122" spans="3:12" x14ac:dyDescent="0.25">
      <c r="C122" s="14"/>
      <c r="I122" s="29"/>
      <c r="L122" s="29"/>
    </row>
    <row r="123" spans="3:12" x14ac:dyDescent="0.25">
      <c r="C123" s="14"/>
      <c r="I123" s="29"/>
      <c r="L123" s="29"/>
    </row>
    <row r="124" spans="3:12" x14ac:dyDescent="0.25">
      <c r="C124" s="14"/>
      <c r="I124" s="29"/>
      <c r="L124" s="29"/>
    </row>
    <row r="125" spans="3:12" x14ac:dyDescent="0.25">
      <c r="C125" s="14"/>
      <c r="I125" s="29"/>
      <c r="L125" s="29"/>
    </row>
    <row r="126" spans="3:12" x14ac:dyDescent="0.25">
      <c r="C126" s="14"/>
      <c r="I126" s="29"/>
      <c r="L126" s="29"/>
    </row>
    <row r="127" spans="3:12" x14ac:dyDescent="0.25">
      <c r="C127" s="14"/>
      <c r="I127" s="29"/>
      <c r="L127" s="29"/>
    </row>
    <row r="128" spans="3:12" x14ac:dyDescent="0.25">
      <c r="C128" s="14"/>
      <c r="I128" s="29"/>
      <c r="L128" s="29"/>
    </row>
    <row r="129" spans="3:12" x14ac:dyDescent="0.25">
      <c r="C129" s="14"/>
      <c r="I129" s="29"/>
      <c r="L129" s="29"/>
    </row>
    <row r="130" spans="3:12" x14ac:dyDescent="0.25">
      <c r="C130" s="14"/>
      <c r="I130" s="29"/>
      <c r="L130" s="29"/>
    </row>
    <row r="131" spans="3:12" x14ac:dyDescent="0.25">
      <c r="C131" s="14"/>
      <c r="I131" s="29"/>
      <c r="L131" s="29"/>
    </row>
    <row r="132" spans="3:12" x14ac:dyDescent="0.25">
      <c r="C132" s="14"/>
      <c r="I132" s="29"/>
      <c r="L132" s="29"/>
    </row>
    <row r="133" spans="3:12" x14ac:dyDescent="0.25">
      <c r="C133" s="14"/>
      <c r="I133" s="29"/>
      <c r="L133" s="29"/>
    </row>
    <row r="134" spans="3:12" x14ac:dyDescent="0.25">
      <c r="C134" s="14"/>
      <c r="I134" s="29"/>
      <c r="L134" s="29"/>
    </row>
    <row r="135" spans="3:12" x14ac:dyDescent="0.25">
      <c r="C135" s="14"/>
      <c r="I135" s="29"/>
      <c r="L135" s="29"/>
    </row>
    <row r="136" spans="3:12" x14ac:dyDescent="0.25">
      <c r="C136" s="14"/>
      <c r="I136" s="29"/>
      <c r="L136" s="29"/>
    </row>
    <row r="137" spans="3:12" x14ac:dyDescent="0.25">
      <c r="C137" s="14"/>
      <c r="I137" s="29"/>
      <c r="L137" s="29"/>
    </row>
    <row r="138" spans="3:12" x14ac:dyDescent="0.25">
      <c r="C138" s="14"/>
      <c r="I138" s="29"/>
      <c r="L138" s="29"/>
    </row>
    <row r="139" spans="3:12" x14ac:dyDescent="0.25">
      <c r="C139" s="14"/>
      <c r="I139" s="29"/>
      <c r="L139" s="29"/>
    </row>
    <row r="140" spans="3:12" x14ac:dyDescent="0.25">
      <c r="C140" s="14"/>
      <c r="I140" s="29"/>
      <c r="L140" s="29"/>
    </row>
    <row r="141" spans="3:12" x14ac:dyDescent="0.25">
      <c r="C141" s="14"/>
      <c r="I141" s="29"/>
      <c r="L141" s="29"/>
    </row>
    <row r="142" spans="3:12" x14ac:dyDescent="0.25">
      <c r="C142" s="14"/>
      <c r="I142" s="29"/>
      <c r="L142" s="29"/>
    </row>
    <row r="143" spans="3:12" x14ac:dyDescent="0.25">
      <c r="C143" s="14"/>
      <c r="I143" s="29"/>
      <c r="L143" s="29"/>
    </row>
    <row r="144" spans="3:12" x14ac:dyDescent="0.25">
      <c r="C144" s="14"/>
      <c r="I144" s="29"/>
      <c r="L144" s="29"/>
    </row>
    <row r="145" spans="3:12" x14ac:dyDescent="0.25">
      <c r="C145" s="14"/>
      <c r="I145" s="29"/>
      <c r="L145" s="29"/>
    </row>
    <row r="146" spans="3:12" x14ac:dyDescent="0.25">
      <c r="C146" s="14"/>
      <c r="I146" s="29"/>
      <c r="L146" s="29"/>
    </row>
    <row r="147" spans="3:12" x14ac:dyDescent="0.25">
      <c r="C147" s="14"/>
      <c r="I147" s="29"/>
      <c r="L147" s="29"/>
    </row>
    <row r="148" spans="3:12" x14ac:dyDescent="0.25">
      <c r="C148" s="14"/>
      <c r="I148" s="29"/>
      <c r="L148" s="29"/>
    </row>
    <row r="149" spans="3:12" x14ac:dyDescent="0.25">
      <c r="C149" s="14"/>
      <c r="I149" s="29"/>
      <c r="L149" s="29"/>
    </row>
    <row r="150" spans="3:12" x14ac:dyDescent="0.25">
      <c r="C150" s="14"/>
      <c r="I150" s="29"/>
      <c r="L150" s="29"/>
    </row>
    <row r="151" spans="3:12" x14ac:dyDescent="0.25">
      <c r="C151" s="14"/>
      <c r="I151" s="29"/>
    </row>
    <row r="152" spans="3:12" x14ac:dyDescent="0.25">
      <c r="C152" s="14"/>
      <c r="I152" s="29"/>
    </row>
    <row r="153" spans="3:12" x14ac:dyDescent="0.25">
      <c r="C153" s="14"/>
      <c r="I153" s="29"/>
    </row>
    <row r="154" spans="3:12" x14ac:dyDescent="0.25">
      <c r="C154" s="14"/>
      <c r="I154" s="29"/>
    </row>
    <row r="155" spans="3:12" x14ac:dyDescent="0.25">
      <c r="C155" s="14"/>
      <c r="I155" s="29"/>
    </row>
    <row r="156" spans="3:12" x14ac:dyDescent="0.25">
      <c r="C156" s="14"/>
      <c r="I156" s="29"/>
    </row>
    <row r="157" spans="3:12" x14ac:dyDescent="0.25">
      <c r="C157" s="14"/>
      <c r="I157" s="29"/>
    </row>
    <row r="158" spans="3:12" x14ac:dyDescent="0.25">
      <c r="C158" s="14"/>
      <c r="I158" s="29"/>
    </row>
    <row r="159" spans="3:12" x14ac:dyDescent="0.25">
      <c r="C159" s="14"/>
      <c r="I159" s="29"/>
    </row>
    <row r="160" spans="3:12" x14ac:dyDescent="0.25">
      <c r="C160" s="14"/>
      <c r="I160" s="29"/>
    </row>
    <row r="161" spans="3:9" x14ac:dyDescent="0.25">
      <c r="C161" s="14"/>
      <c r="I161" s="29"/>
    </row>
    <row r="162" spans="3:9" x14ac:dyDescent="0.25">
      <c r="C162" s="14"/>
      <c r="I162" s="29"/>
    </row>
    <row r="163" spans="3:9" x14ac:dyDescent="0.25">
      <c r="C163" s="14"/>
      <c r="I163" s="29"/>
    </row>
    <row r="164" spans="3:9" x14ac:dyDescent="0.25">
      <c r="C164" s="14"/>
      <c r="I164" s="29"/>
    </row>
    <row r="165" spans="3:9" x14ac:dyDescent="0.25">
      <c r="C165" s="14"/>
      <c r="I165" s="29"/>
    </row>
    <row r="166" spans="3:9" x14ac:dyDescent="0.25">
      <c r="C166" s="14"/>
      <c r="I166" s="29"/>
    </row>
    <row r="167" spans="3:9" x14ac:dyDescent="0.25">
      <c r="C167" s="14"/>
      <c r="I167" s="29"/>
    </row>
    <row r="168" spans="3:9" x14ac:dyDescent="0.25">
      <c r="C168" s="14"/>
      <c r="I168" s="29"/>
    </row>
    <row r="169" spans="3:9" x14ac:dyDescent="0.25">
      <c r="C169" s="14"/>
      <c r="I169" s="29"/>
    </row>
    <row r="170" spans="3:9" x14ac:dyDescent="0.25">
      <c r="C170" s="14"/>
      <c r="I170" s="29"/>
    </row>
    <row r="171" spans="3:9" x14ac:dyDescent="0.25">
      <c r="C171" s="14"/>
      <c r="I171" s="29"/>
    </row>
    <row r="172" spans="3:9" x14ac:dyDescent="0.25">
      <c r="C172" s="14"/>
      <c r="I172" s="29"/>
    </row>
    <row r="173" spans="3:9" x14ac:dyDescent="0.25">
      <c r="C173" s="14"/>
      <c r="I173" s="29"/>
    </row>
    <row r="174" spans="3:9" x14ac:dyDescent="0.25">
      <c r="C174" s="14"/>
      <c r="I174" s="29"/>
    </row>
    <row r="175" spans="3:9" x14ac:dyDescent="0.25">
      <c r="C175" s="14"/>
      <c r="I175" s="29"/>
    </row>
    <row r="176" spans="3:9" x14ac:dyDescent="0.25">
      <c r="C176" s="14"/>
      <c r="I176" s="29"/>
    </row>
    <row r="177" spans="3:9" x14ac:dyDescent="0.25">
      <c r="C177" s="14"/>
      <c r="I177" s="29"/>
    </row>
    <row r="178" spans="3:9" x14ac:dyDescent="0.25">
      <c r="C178" s="14"/>
      <c r="I178" s="29"/>
    </row>
    <row r="179" spans="3:9" x14ac:dyDescent="0.25">
      <c r="C179" s="14"/>
      <c r="I179" s="29"/>
    </row>
    <row r="180" spans="3:9" x14ac:dyDescent="0.25">
      <c r="C180" s="14"/>
      <c r="I180" s="29"/>
    </row>
    <row r="181" spans="3:9" x14ac:dyDescent="0.25">
      <c r="C181" s="14"/>
      <c r="I181" s="29"/>
    </row>
    <row r="182" spans="3:9" x14ac:dyDescent="0.25">
      <c r="C182" s="14"/>
      <c r="I182" s="29"/>
    </row>
    <row r="183" spans="3:9" x14ac:dyDescent="0.25">
      <c r="C183" s="14"/>
      <c r="I183" s="29"/>
    </row>
    <row r="184" spans="3:9" x14ac:dyDescent="0.25">
      <c r="C184" s="14"/>
      <c r="I184" s="29"/>
    </row>
    <row r="185" spans="3:9" x14ac:dyDescent="0.25">
      <c r="C185" s="14"/>
      <c r="I185" s="29"/>
    </row>
    <row r="186" spans="3:9" x14ac:dyDescent="0.25">
      <c r="C186" s="14"/>
      <c r="I186" s="29"/>
    </row>
    <row r="187" spans="3:9" x14ac:dyDescent="0.25">
      <c r="C187" s="14"/>
      <c r="I187" s="29"/>
    </row>
    <row r="188" spans="3:9" x14ac:dyDescent="0.25">
      <c r="C188" s="14"/>
      <c r="I188" s="29"/>
    </row>
    <row r="189" spans="3:9" x14ac:dyDescent="0.25">
      <c r="C189" s="14"/>
      <c r="I189" s="29"/>
    </row>
    <row r="190" spans="3:9" x14ac:dyDescent="0.25">
      <c r="C190" s="14"/>
      <c r="I190" s="29"/>
    </row>
    <row r="191" spans="3:9" x14ac:dyDescent="0.25">
      <c r="C191" s="14"/>
      <c r="I191" s="29"/>
    </row>
    <row r="192" spans="3:9" x14ac:dyDescent="0.25">
      <c r="C192" s="14"/>
      <c r="I192" s="29"/>
    </row>
    <row r="193" spans="3:9" x14ac:dyDescent="0.25">
      <c r="C193" s="14"/>
      <c r="I193" s="29"/>
    </row>
    <row r="194" spans="3:9" x14ac:dyDescent="0.25">
      <c r="C194" s="14"/>
      <c r="I194" s="29"/>
    </row>
    <row r="195" spans="3:9" x14ac:dyDescent="0.25">
      <c r="C195" s="14"/>
      <c r="I195" s="29"/>
    </row>
    <row r="196" spans="3:9" x14ac:dyDescent="0.25">
      <c r="C196" s="14"/>
      <c r="I196" s="29"/>
    </row>
    <row r="197" spans="3:9" x14ac:dyDescent="0.25">
      <c r="C197" s="14"/>
      <c r="I197" s="29"/>
    </row>
    <row r="198" spans="3:9" x14ac:dyDescent="0.25">
      <c r="C198" s="14"/>
      <c r="I198" s="29"/>
    </row>
    <row r="199" spans="3:9" x14ac:dyDescent="0.25">
      <c r="C199" s="14"/>
      <c r="I199" s="29"/>
    </row>
    <row r="200" spans="3:9" x14ac:dyDescent="0.25">
      <c r="C200" s="14"/>
      <c r="I200" s="29"/>
    </row>
    <row r="201" spans="3:9" x14ac:dyDescent="0.25">
      <c r="C201" s="14"/>
      <c r="I201" s="29"/>
    </row>
    <row r="202" spans="3:9" x14ac:dyDescent="0.25">
      <c r="C202" s="14"/>
      <c r="I202" s="29"/>
    </row>
    <row r="203" spans="3:9" x14ac:dyDescent="0.25">
      <c r="C203" s="14"/>
      <c r="I203" s="29"/>
    </row>
    <row r="204" spans="3:9" x14ac:dyDescent="0.25">
      <c r="C204" s="14"/>
      <c r="I204" s="29"/>
    </row>
    <row r="205" spans="3:9" x14ac:dyDescent="0.25">
      <c r="C205" s="14"/>
      <c r="I205" s="29"/>
    </row>
    <row r="206" spans="3:9" x14ac:dyDescent="0.25">
      <c r="C206" s="14"/>
      <c r="I206" s="29"/>
    </row>
    <row r="207" spans="3:9" x14ac:dyDescent="0.25">
      <c r="C207" s="14"/>
      <c r="I207" s="29"/>
    </row>
    <row r="208" spans="3:9" x14ac:dyDescent="0.25">
      <c r="C208" s="14"/>
      <c r="I208" s="29"/>
    </row>
    <row r="209" spans="3:9" x14ac:dyDescent="0.25">
      <c r="C209" s="14"/>
      <c r="I209" s="29"/>
    </row>
    <row r="210" spans="3:9" x14ac:dyDescent="0.25">
      <c r="C210" s="14"/>
    </row>
    <row r="211" spans="3:9" x14ac:dyDescent="0.25">
      <c r="C211" s="14"/>
    </row>
    <row r="212" spans="3:9" x14ac:dyDescent="0.25">
      <c r="C212" s="14"/>
    </row>
    <row r="213" spans="3:9" x14ac:dyDescent="0.25">
      <c r="C213" s="14"/>
    </row>
    <row r="214" spans="3:9" x14ac:dyDescent="0.25">
      <c r="C214" s="14"/>
    </row>
    <row r="215" spans="3:9" x14ac:dyDescent="0.25">
      <c r="C215" s="14"/>
    </row>
    <row r="216" spans="3:9" x14ac:dyDescent="0.25">
      <c r="C216" s="14"/>
    </row>
    <row r="217" spans="3:9" x14ac:dyDescent="0.25">
      <c r="C217" s="14"/>
    </row>
    <row r="218" spans="3:9" x14ac:dyDescent="0.25">
      <c r="C218" s="14"/>
    </row>
    <row r="219" spans="3:9" x14ac:dyDescent="0.25">
      <c r="C219" s="14"/>
    </row>
    <row r="220" spans="3:9" x14ac:dyDescent="0.25">
      <c r="C220" s="14"/>
    </row>
    <row r="221" spans="3:9" x14ac:dyDescent="0.25">
      <c r="C221" s="14"/>
    </row>
    <row r="222" spans="3:9" x14ac:dyDescent="0.25">
      <c r="C222" s="14"/>
    </row>
    <row r="223" spans="3:9" x14ac:dyDescent="0.25">
      <c r="C223" s="14"/>
    </row>
    <row r="224" spans="3:9" x14ac:dyDescent="0.25">
      <c r="C224" s="14"/>
    </row>
    <row r="225" spans="3:3" x14ac:dyDescent="0.25">
      <c r="C225" s="14"/>
    </row>
    <row r="226" spans="3:3" x14ac:dyDescent="0.25">
      <c r="C226" s="14"/>
    </row>
    <row r="227" spans="3:3" x14ac:dyDescent="0.25">
      <c r="C227" s="14"/>
    </row>
    <row r="228" spans="3:3" x14ac:dyDescent="0.25">
      <c r="C228" s="14"/>
    </row>
    <row r="229" spans="3:3" x14ac:dyDescent="0.25">
      <c r="C229" s="14"/>
    </row>
    <row r="230" spans="3:3" x14ac:dyDescent="0.25">
      <c r="C230" s="14"/>
    </row>
    <row r="231" spans="3:3" x14ac:dyDescent="0.25">
      <c r="C231" s="14"/>
    </row>
    <row r="232" spans="3:3" x14ac:dyDescent="0.25">
      <c r="C232" s="14"/>
    </row>
    <row r="233" spans="3:3" x14ac:dyDescent="0.25">
      <c r="C233" s="14"/>
    </row>
    <row r="234" spans="3:3" x14ac:dyDescent="0.25">
      <c r="C234" s="14"/>
    </row>
    <row r="235" spans="3:3" x14ac:dyDescent="0.25">
      <c r="C235" s="14"/>
    </row>
    <row r="236" spans="3:3" x14ac:dyDescent="0.25">
      <c r="C236" s="14"/>
    </row>
    <row r="237" spans="3:3" x14ac:dyDescent="0.25">
      <c r="C237" s="14"/>
    </row>
    <row r="238" spans="3:3" x14ac:dyDescent="0.25">
      <c r="C238" s="14"/>
    </row>
    <row r="239" spans="3:3" x14ac:dyDescent="0.25">
      <c r="C239" s="14"/>
    </row>
    <row r="240" spans="3:3" x14ac:dyDescent="0.25">
      <c r="C240" s="14"/>
    </row>
    <row r="241" spans="3:3" x14ac:dyDescent="0.25">
      <c r="C241" s="14"/>
    </row>
    <row r="242" spans="3:3" x14ac:dyDescent="0.25">
      <c r="C242" s="14"/>
    </row>
    <row r="243" spans="3:3" x14ac:dyDescent="0.25">
      <c r="C243" s="14"/>
    </row>
    <row r="244" spans="3:3" x14ac:dyDescent="0.25">
      <c r="C244" s="14"/>
    </row>
    <row r="245" spans="3:3" x14ac:dyDescent="0.25">
      <c r="C245" s="14"/>
    </row>
    <row r="246" spans="3:3" x14ac:dyDescent="0.25">
      <c r="C246" s="14"/>
    </row>
    <row r="247" spans="3:3" x14ac:dyDescent="0.25">
      <c r="C247" s="14"/>
    </row>
    <row r="248" spans="3:3" x14ac:dyDescent="0.25">
      <c r="C248" s="14"/>
    </row>
    <row r="249" spans="3:3" x14ac:dyDescent="0.25">
      <c r="C249" s="14"/>
    </row>
    <row r="250" spans="3:3" x14ac:dyDescent="0.25">
      <c r="C250" s="14"/>
    </row>
    <row r="251" spans="3:3" x14ac:dyDescent="0.25">
      <c r="C251" s="14"/>
    </row>
    <row r="252" spans="3:3" x14ac:dyDescent="0.25">
      <c r="C252" s="14"/>
    </row>
    <row r="253" spans="3:3" x14ac:dyDescent="0.25">
      <c r="C253" s="14"/>
    </row>
    <row r="254" spans="3:3" x14ac:dyDescent="0.25">
      <c r="C254" s="14"/>
    </row>
    <row r="255" spans="3:3" x14ac:dyDescent="0.25">
      <c r="C255" s="14"/>
    </row>
    <row r="256" spans="3:3" x14ac:dyDescent="0.25">
      <c r="C256" s="14"/>
    </row>
    <row r="257" spans="3:3" x14ac:dyDescent="0.25">
      <c r="C257" s="14"/>
    </row>
    <row r="258" spans="3:3" x14ac:dyDescent="0.25">
      <c r="C258" s="14"/>
    </row>
    <row r="259" spans="3:3" x14ac:dyDescent="0.25">
      <c r="C259" s="14"/>
    </row>
    <row r="260" spans="3:3" x14ac:dyDescent="0.25">
      <c r="C260" s="14"/>
    </row>
    <row r="261" spans="3:3" x14ac:dyDescent="0.25">
      <c r="C261" s="14"/>
    </row>
    <row r="262" spans="3:3" x14ac:dyDescent="0.25">
      <c r="C262" s="14"/>
    </row>
    <row r="263" spans="3:3" x14ac:dyDescent="0.25">
      <c r="C263" s="14"/>
    </row>
    <row r="264" spans="3:3" x14ac:dyDescent="0.25">
      <c r="C264" s="14"/>
    </row>
    <row r="265" spans="3:3" x14ac:dyDescent="0.25">
      <c r="C265" s="14"/>
    </row>
    <row r="266" spans="3:3" x14ac:dyDescent="0.25">
      <c r="C266" s="14"/>
    </row>
    <row r="267" spans="3:3" x14ac:dyDescent="0.25">
      <c r="C267" s="14"/>
    </row>
    <row r="268" spans="3:3" x14ac:dyDescent="0.25">
      <c r="C268" s="14"/>
    </row>
    <row r="269" spans="3:3" x14ac:dyDescent="0.25">
      <c r="C269" s="14"/>
    </row>
    <row r="270" spans="3:3" x14ac:dyDescent="0.25">
      <c r="C270" s="14"/>
    </row>
    <row r="271" spans="3:3" x14ac:dyDescent="0.25">
      <c r="C271" s="14"/>
    </row>
    <row r="272" spans="3:3" x14ac:dyDescent="0.25">
      <c r="C272" s="14"/>
    </row>
    <row r="273" spans="3:3" x14ac:dyDescent="0.25">
      <c r="C273" s="14"/>
    </row>
    <row r="274" spans="3:3" x14ac:dyDescent="0.25">
      <c r="C274" s="14"/>
    </row>
    <row r="275" spans="3:3" x14ac:dyDescent="0.25">
      <c r="C275" s="14"/>
    </row>
    <row r="276" spans="3:3" x14ac:dyDescent="0.25">
      <c r="C276" s="14"/>
    </row>
    <row r="277" spans="3:3" x14ac:dyDescent="0.25">
      <c r="C277" s="14"/>
    </row>
    <row r="278" spans="3:3" x14ac:dyDescent="0.25">
      <c r="C278" s="14"/>
    </row>
    <row r="279" spans="3:3" x14ac:dyDescent="0.25">
      <c r="C279" s="14"/>
    </row>
    <row r="280" spans="3:3" x14ac:dyDescent="0.25">
      <c r="C280" s="14"/>
    </row>
    <row r="281" spans="3:3" x14ac:dyDescent="0.25">
      <c r="C281" s="14"/>
    </row>
    <row r="282" spans="3:3" x14ac:dyDescent="0.25">
      <c r="C282" s="14"/>
    </row>
    <row r="283" spans="3:3" x14ac:dyDescent="0.25">
      <c r="C283" s="14"/>
    </row>
    <row r="284" spans="3:3" x14ac:dyDescent="0.25">
      <c r="C284" s="14"/>
    </row>
    <row r="285" spans="3:3" x14ac:dyDescent="0.25">
      <c r="C285" s="14"/>
    </row>
    <row r="286" spans="3:3" x14ac:dyDescent="0.25">
      <c r="C286" s="14"/>
    </row>
    <row r="287" spans="3:3" x14ac:dyDescent="0.25">
      <c r="C287" s="14"/>
    </row>
    <row r="288" spans="3:3" x14ac:dyDescent="0.25">
      <c r="C288" s="14"/>
    </row>
    <row r="289" spans="3:3" x14ac:dyDescent="0.25">
      <c r="C289" s="14"/>
    </row>
    <row r="290" spans="3:3" x14ac:dyDescent="0.25">
      <c r="C290" s="14"/>
    </row>
    <row r="291" spans="3:3" x14ac:dyDescent="0.25">
      <c r="C291" s="14"/>
    </row>
    <row r="292" spans="3:3" x14ac:dyDescent="0.25">
      <c r="C292" s="14"/>
    </row>
    <row r="293" spans="3:3" x14ac:dyDescent="0.25">
      <c r="C293" s="14"/>
    </row>
    <row r="294" spans="3:3" x14ac:dyDescent="0.25">
      <c r="C294" s="14"/>
    </row>
    <row r="295" spans="3:3" x14ac:dyDescent="0.25">
      <c r="C295" s="14"/>
    </row>
    <row r="296" spans="3:3" x14ac:dyDescent="0.25">
      <c r="C296" s="14"/>
    </row>
    <row r="297" spans="3:3" x14ac:dyDescent="0.25">
      <c r="C297" s="14"/>
    </row>
    <row r="298" spans="3:3" x14ac:dyDescent="0.25">
      <c r="C298" s="14"/>
    </row>
    <row r="299" spans="3:3" x14ac:dyDescent="0.25">
      <c r="C299" s="14"/>
    </row>
    <row r="300" spans="3:3" x14ac:dyDescent="0.25">
      <c r="C300" s="14"/>
    </row>
    <row r="301" spans="3:3" x14ac:dyDescent="0.25">
      <c r="C301" s="14"/>
    </row>
    <row r="302" spans="3:3" x14ac:dyDescent="0.25">
      <c r="C302" s="14"/>
    </row>
    <row r="303" spans="3:3" x14ac:dyDescent="0.25">
      <c r="C303" s="14"/>
    </row>
    <row r="304" spans="3:3" x14ac:dyDescent="0.25">
      <c r="C304" s="14"/>
    </row>
    <row r="305" spans="3:3" x14ac:dyDescent="0.25">
      <c r="C305" s="14"/>
    </row>
    <row r="306" spans="3:3" x14ac:dyDescent="0.25">
      <c r="C306" s="14"/>
    </row>
    <row r="307" spans="3:3" x14ac:dyDescent="0.25">
      <c r="C307" s="14"/>
    </row>
    <row r="308" spans="3:3" x14ac:dyDescent="0.25">
      <c r="C308" s="14"/>
    </row>
    <row r="309" spans="3:3" x14ac:dyDescent="0.25">
      <c r="C309" s="14"/>
    </row>
    <row r="310" spans="3:3" x14ac:dyDescent="0.25">
      <c r="C310" s="14"/>
    </row>
    <row r="311" spans="3:3" x14ac:dyDescent="0.25">
      <c r="C311" s="14"/>
    </row>
    <row r="312" spans="3:3" x14ac:dyDescent="0.25">
      <c r="C312" s="14"/>
    </row>
    <row r="313" spans="3:3" x14ac:dyDescent="0.25">
      <c r="C313" s="14"/>
    </row>
    <row r="314" spans="3:3" x14ac:dyDescent="0.25">
      <c r="C314" s="14"/>
    </row>
    <row r="315" spans="3:3" x14ac:dyDescent="0.25">
      <c r="C315" s="14"/>
    </row>
    <row r="316" spans="3:3" x14ac:dyDescent="0.25">
      <c r="C316" s="14"/>
    </row>
    <row r="317" spans="3:3" x14ac:dyDescent="0.25">
      <c r="C317" s="14"/>
    </row>
    <row r="318" spans="3:3" x14ac:dyDescent="0.25">
      <c r="C318" s="14"/>
    </row>
    <row r="319" spans="3:3" x14ac:dyDescent="0.25">
      <c r="C319" s="14"/>
    </row>
    <row r="320" spans="3:3" x14ac:dyDescent="0.25">
      <c r="C320" s="14"/>
    </row>
    <row r="321" spans="3:3" x14ac:dyDescent="0.25">
      <c r="C321" s="14"/>
    </row>
    <row r="322" spans="3:3" x14ac:dyDescent="0.25">
      <c r="C322" s="14"/>
    </row>
    <row r="323" spans="3:3" x14ac:dyDescent="0.25">
      <c r="C323" s="14"/>
    </row>
    <row r="324" spans="3:3" x14ac:dyDescent="0.25">
      <c r="C324" s="14"/>
    </row>
    <row r="325" spans="3:3" x14ac:dyDescent="0.25">
      <c r="C325" s="14"/>
    </row>
    <row r="326" spans="3:3" x14ac:dyDescent="0.25">
      <c r="C326" s="14"/>
    </row>
    <row r="327" spans="3:3" x14ac:dyDescent="0.25">
      <c r="C327" s="14"/>
    </row>
    <row r="328" spans="3:3" x14ac:dyDescent="0.25">
      <c r="C328" s="14"/>
    </row>
    <row r="329" spans="3:3" x14ac:dyDescent="0.25">
      <c r="C329" s="14"/>
    </row>
    <row r="330" spans="3:3" x14ac:dyDescent="0.25">
      <c r="C330" s="14"/>
    </row>
    <row r="331" spans="3:3" x14ac:dyDescent="0.25">
      <c r="C331" s="14"/>
    </row>
    <row r="332" spans="3:3" x14ac:dyDescent="0.25">
      <c r="C332" s="14"/>
    </row>
    <row r="333" spans="3:3" x14ac:dyDescent="0.25">
      <c r="C333" s="14"/>
    </row>
    <row r="334" spans="3:3" x14ac:dyDescent="0.25">
      <c r="C334" s="14"/>
    </row>
    <row r="335" spans="3:3" x14ac:dyDescent="0.25">
      <c r="C335" s="14"/>
    </row>
    <row r="336" spans="3:3" x14ac:dyDescent="0.25">
      <c r="C336" s="14"/>
    </row>
    <row r="337" spans="3:3" x14ac:dyDescent="0.25">
      <c r="C337" s="14"/>
    </row>
    <row r="338" spans="3:3" x14ac:dyDescent="0.25">
      <c r="C338" s="14"/>
    </row>
    <row r="339" spans="3:3" x14ac:dyDescent="0.25">
      <c r="C339" s="14"/>
    </row>
    <row r="340" spans="3:3" x14ac:dyDescent="0.25">
      <c r="C340" s="14"/>
    </row>
    <row r="341" spans="3:3" x14ac:dyDescent="0.25">
      <c r="C341" s="14"/>
    </row>
    <row r="342" spans="3:3" x14ac:dyDescent="0.25">
      <c r="C342" s="14"/>
    </row>
    <row r="343" spans="3:3" x14ac:dyDescent="0.25">
      <c r="C343" s="14"/>
    </row>
    <row r="344" spans="3:3" x14ac:dyDescent="0.25">
      <c r="C344" s="14"/>
    </row>
    <row r="345" spans="3:3" x14ac:dyDescent="0.25">
      <c r="C345" s="14"/>
    </row>
    <row r="346" spans="3:3" x14ac:dyDescent="0.25">
      <c r="C346" s="14"/>
    </row>
    <row r="347" spans="3:3" x14ac:dyDescent="0.25">
      <c r="C347" s="14"/>
    </row>
    <row r="348" spans="3:3" x14ac:dyDescent="0.25">
      <c r="C348" s="14"/>
    </row>
    <row r="349" spans="3:3" x14ac:dyDescent="0.25">
      <c r="C349" s="14"/>
    </row>
    <row r="350" spans="3:3" x14ac:dyDescent="0.25">
      <c r="C350" s="14"/>
    </row>
    <row r="351" spans="3:3" x14ac:dyDescent="0.25">
      <c r="C351" s="14"/>
    </row>
    <row r="352" spans="3:3" x14ac:dyDescent="0.25">
      <c r="C352" s="14"/>
    </row>
    <row r="353" spans="3:3" x14ac:dyDescent="0.25">
      <c r="C353" s="14"/>
    </row>
    <row r="354" spans="3:3" x14ac:dyDescent="0.25">
      <c r="C354" s="14"/>
    </row>
    <row r="355" spans="3:3" x14ac:dyDescent="0.25">
      <c r="C355" s="14"/>
    </row>
    <row r="356" spans="3:3" x14ac:dyDescent="0.25">
      <c r="C356" s="14"/>
    </row>
    <row r="357" spans="3:3" x14ac:dyDescent="0.25">
      <c r="C357" s="14"/>
    </row>
    <row r="358" spans="3:3" x14ac:dyDescent="0.25">
      <c r="C358" s="14"/>
    </row>
    <row r="359" spans="3:3" x14ac:dyDescent="0.25">
      <c r="C359" s="14"/>
    </row>
    <row r="360" spans="3:3" x14ac:dyDescent="0.25">
      <c r="C360" s="14"/>
    </row>
    <row r="361" spans="3:3" x14ac:dyDescent="0.25">
      <c r="C361" s="14"/>
    </row>
    <row r="362" spans="3:3" x14ac:dyDescent="0.25">
      <c r="C362" s="14"/>
    </row>
    <row r="363" spans="3:3" x14ac:dyDescent="0.25">
      <c r="C363" s="14"/>
    </row>
    <row r="364" spans="3:3" x14ac:dyDescent="0.25">
      <c r="C364" s="14"/>
    </row>
    <row r="365" spans="3:3" x14ac:dyDescent="0.25">
      <c r="C365" s="14"/>
    </row>
    <row r="366" spans="3:3" x14ac:dyDescent="0.25">
      <c r="C366" s="14"/>
    </row>
    <row r="367" spans="3:3" x14ac:dyDescent="0.25">
      <c r="C367" s="14"/>
    </row>
    <row r="368" spans="3:3" x14ac:dyDescent="0.25">
      <c r="C368" s="14"/>
    </row>
    <row r="369" spans="3:3" x14ac:dyDescent="0.25">
      <c r="C369" s="14"/>
    </row>
    <row r="370" spans="3:3" x14ac:dyDescent="0.25">
      <c r="C370" s="14"/>
    </row>
    <row r="371" spans="3:3" x14ac:dyDescent="0.25">
      <c r="C371" s="14"/>
    </row>
    <row r="372" spans="3:3" x14ac:dyDescent="0.25">
      <c r="C372" s="14"/>
    </row>
    <row r="373" spans="3:3" x14ac:dyDescent="0.25">
      <c r="C373" s="14"/>
    </row>
    <row r="374" spans="3:3" x14ac:dyDescent="0.25">
      <c r="C374" s="14"/>
    </row>
    <row r="375" spans="3:3" x14ac:dyDescent="0.25">
      <c r="C375" s="14"/>
    </row>
    <row r="376" spans="3:3" x14ac:dyDescent="0.25">
      <c r="C376" s="14"/>
    </row>
    <row r="377" spans="3:3" x14ac:dyDescent="0.25">
      <c r="C377" s="14"/>
    </row>
    <row r="378" spans="3:3" x14ac:dyDescent="0.25">
      <c r="C378" s="14"/>
    </row>
    <row r="379" spans="3:3" x14ac:dyDescent="0.25">
      <c r="C379" s="14"/>
    </row>
    <row r="380" spans="3:3" x14ac:dyDescent="0.25">
      <c r="C380" s="14"/>
    </row>
    <row r="381" spans="3:3" x14ac:dyDescent="0.25">
      <c r="C381" s="14"/>
    </row>
    <row r="382" spans="3:3" x14ac:dyDescent="0.25">
      <c r="C382" s="14"/>
    </row>
    <row r="383" spans="3:3" x14ac:dyDescent="0.25">
      <c r="C383" s="14"/>
    </row>
    <row r="384" spans="3:3" x14ac:dyDescent="0.25">
      <c r="C384" s="14"/>
    </row>
    <row r="385" spans="3:3" x14ac:dyDescent="0.25">
      <c r="C385" s="14"/>
    </row>
    <row r="386" spans="3:3" x14ac:dyDescent="0.25">
      <c r="C386" s="14"/>
    </row>
    <row r="387" spans="3:3" x14ac:dyDescent="0.25">
      <c r="C387" s="14"/>
    </row>
    <row r="388" spans="3:3" x14ac:dyDescent="0.25">
      <c r="C388" s="14"/>
    </row>
    <row r="389" spans="3:3" x14ac:dyDescent="0.25">
      <c r="C389" s="14"/>
    </row>
    <row r="390" spans="3:3" x14ac:dyDescent="0.25">
      <c r="C390" s="14"/>
    </row>
    <row r="391" spans="3:3" x14ac:dyDescent="0.25">
      <c r="C391" s="14"/>
    </row>
    <row r="392" spans="3:3" x14ac:dyDescent="0.25">
      <c r="C392" s="14"/>
    </row>
    <row r="393" spans="3:3" x14ac:dyDescent="0.25">
      <c r="C393" s="14"/>
    </row>
    <row r="394" spans="3:3" x14ac:dyDescent="0.25">
      <c r="C394" s="14"/>
    </row>
    <row r="395" spans="3:3" x14ac:dyDescent="0.25">
      <c r="C395" s="14"/>
    </row>
    <row r="396" spans="3:3" x14ac:dyDescent="0.25">
      <c r="C396" s="14"/>
    </row>
    <row r="397" spans="3:3" x14ac:dyDescent="0.25">
      <c r="C397" s="14"/>
    </row>
    <row r="398" spans="3:3" x14ac:dyDescent="0.25">
      <c r="C398" s="14"/>
    </row>
    <row r="399" spans="3:3" x14ac:dyDescent="0.25">
      <c r="C399" s="14"/>
    </row>
    <row r="400" spans="3:3" x14ac:dyDescent="0.25">
      <c r="C400" s="14"/>
    </row>
    <row r="401" spans="3:3" x14ac:dyDescent="0.25">
      <c r="C401" s="14"/>
    </row>
    <row r="402" spans="3:3" x14ac:dyDescent="0.25">
      <c r="C402" s="14"/>
    </row>
    <row r="403" spans="3:3" x14ac:dyDescent="0.25">
      <c r="C403" s="14"/>
    </row>
    <row r="404" spans="3:3" x14ac:dyDescent="0.25">
      <c r="C404" s="14"/>
    </row>
    <row r="405" spans="3:3" x14ac:dyDescent="0.25">
      <c r="C405" s="14"/>
    </row>
    <row r="406" spans="3:3" x14ac:dyDescent="0.25">
      <c r="C406" s="14"/>
    </row>
    <row r="407" spans="3:3" x14ac:dyDescent="0.25">
      <c r="C407" s="14"/>
    </row>
    <row r="408" spans="3:3" x14ac:dyDescent="0.25">
      <c r="C408" s="14"/>
    </row>
    <row r="409" spans="3:3" x14ac:dyDescent="0.25">
      <c r="C409" s="14"/>
    </row>
    <row r="410" spans="3:3" x14ac:dyDescent="0.25">
      <c r="C410" s="14"/>
    </row>
    <row r="411" spans="3:3" x14ac:dyDescent="0.25">
      <c r="C411" s="14"/>
    </row>
    <row r="412" spans="3:3" x14ac:dyDescent="0.25">
      <c r="C412" s="14"/>
    </row>
    <row r="413" spans="3:3" x14ac:dyDescent="0.25">
      <c r="C413" s="14"/>
    </row>
    <row r="414" spans="3:3" x14ac:dyDescent="0.25">
      <c r="C414" s="14"/>
    </row>
    <row r="415" spans="3:3" x14ac:dyDescent="0.25">
      <c r="C415" s="14"/>
    </row>
    <row r="416" spans="3:3" x14ac:dyDescent="0.25">
      <c r="C416" s="14"/>
    </row>
    <row r="417" spans="3:3" x14ac:dyDescent="0.25">
      <c r="C417" s="14"/>
    </row>
    <row r="418" spans="3:3" x14ac:dyDescent="0.25">
      <c r="C418" s="14"/>
    </row>
    <row r="419" spans="3:3" x14ac:dyDescent="0.25">
      <c r="C419" s="14"/>
    </row>
    <row r="420" spans="3:3" x14ac:dyDescent="0.25">
      <c r="C420" s="14"/>
    </row>
    <row r="421" spans="3:3" x14ac:dyDescent="0.25">
      <c r="C421" s="14"/>
    </row>
    <row r="422" spans="3:3" x14ac:dyDescent="0.25">
      <c r="C422" s="14"/>
    </row>
    <row r="423" spans="3:3" x14ac:dyDescent="0.25">
      <c r="C423" s="14"/>
    </row>
    <row r="424" spans="3:3" x14ac:dyDescent="0.25">
      <c r="C424" s="14"/>
    </row>
    <row r="425" spans="3:3" x14ac:dyDescent="0.25">
      <c r="C425" s="14"/>
    </row>
    <row r="426" spans="3:3" x14ac:dyDescent="0.25">
      <c r="C426" s="14"/>
    </row>
    <row r="427" spans="3:3" x14ac:dyDescent="0.25">
      <c r="C427" s="14"/>
    </row>
    <row r="428" spans="3:3" x14ac:dyDescent="0.25">
      <c r="C428" s="14"/>
    </row>
    <row r="429" spans="3:3" x14ac:dyDescent="0.25">
      <c r="C429" s="14"/>
    </row>
    <row r="430" spans="3:3" x14ac:dyDescent="0.25">
      <c r="C430" s="14"/>
    </row>
    <row r="431" spans="3:3" x14ac:dyDescent="0.25">
      <c r="C431" s="14"/>
    </row>
    <row r="432" spans="3:3" x14ac:dyDescent="0.25">
      <c r="C432" s="14"/>
    </row>
    <row r="433" spans="3:3" x14ac:dyDescent="0.25">
      <c r="C433" s="14"/>
    </row>
    <row r="434" spans="3:3" x14ac:dyDescent="0.25">
      <c r="C434" s="14"/>
    </row>
    <row r="435" spans="3:3" x14ac:dyDescent="0.25">
      <c r="C435" s="14"/>
    </row>
    <row r="436" spans="3:3" x14ac:dyDescent="0.25">
      <c r="C436" s="14"/>
    </row>
    <row r="437" spans="3:3" x14ac:dyDescent="0.25">
      <c r="C437" s="14"/>
    </row>
    <row r="438" spans="3:3" x14ac:dyDescent="0.25">
      <c r="C438" s="14"/>
    </row>
    <row r="439" spans="3:3" x14ac:dyDescent="0.25">
      <c r="C439" s="14"/>
    </row>
    <row r="440" spans="3:3" x14ac:dyDescent="0.25">
      <c r="C440" s="14"/>
    </row>
    <row r="441" spans="3:3" x14ac:dyDescent="0.25">
      <c r="C441" s="14"/>
    </row>
    <row r="442" spans="3:3" x14ac:dyDescent="0.25">
      <c r="C442" s="14"/>
    </row>
    <row r="443" spans="3:3" x14ac:dyDescent="0.25">
      <c r="C443" s="14"/>
    </row>
    <row r="444" spans="3:3" x14ac:dyDescent="0.25">
      <c r="C444" s="14"/>
    </row>
    <row r="445" spans="3:3" x14ac:dyDescent="0.25">
      <c r="C445" s="14"/>
    </row>
    <row r="446" spans="3:3" x14ac:dyDescent="0.25">
      <c r="C446" s="14"/>
    </row>
    <row r="447" spans="3:3" x14ac:dyDescent="0.25">
      <c r="C447" s="14"/>
    </row>
    <row r="448" spans="3:3" x14ac:dyDescent="0.25">
      <c r="C448" s="14"/>
    </row>
    <row r="449" spans="3:3" x14ac:dyDescent="0.25">
      <c r="C449" s="14"/>
    </row>
    <row r="450" spans="3:3" x14ac:dyDescent="0.25">
      <c r="C450" s="14"/>
    </row>
    <row r="451" spans="3:3" x14ac:dyDescent="0.25">
      <c r="C451" s="14"/>
    </row>
    <row r="452" spans="3:3" x14ac:dyDescent="0.25">
      <c r="C452" s="14"/>
    </row>
    <row r="453" spans="3:3" x14ac:dyDescent="0.25">
      <c r="C453" s="14"/>
    </row>
    <row r="454" spans="3:3" x14ac:dyDescent="0.25">
      <c r="C454" s="14"/>
    </row>
    <row r="455" spans="3:3" x14ac:dyDescent="0.25">
      <c r="C455" s="14"/>
    </row>
    <row r="456" spans="3:3" x14ac:dyDescent="0.25">
      <c r="C456" s="14"/>
    </row>
    <row r="457" spans="3:3" x14ac:dyDescent="0.25">
      <c r="C457" s="14"/>
    </row>
    <row r="458" spans="3:3" x14ac:dyDescent="0.25">
      <c r="C458" s="14"/>
    </row>
    <row r="459" spans="3:3" x14ac:dyDescent="0.25">
      <c r="C459" s="14"/>
    </row>
    <row r="460" spans="3:3" x14ac:dyDescent="0.25">
      <c r="C460" s="14"/>
    </row>
    <row r="461" spans="3:3" x14ac:dyDescent="0.25">
      <c r="C461" s="14"/>
    </row>
    <row r="462" spans="3:3" x14ac:dyDescent="0.25">
      <c r="C462" s="14"/>
    </row>
    <row r="463" spans="3:3" x14ac:dyDescent="0.25">
      <c r="C463" s="14"/>
    </row>
    <row r="464" spans="3:3" x14ac:dyDescent="0.25">
      <c r="C464" s="14"/>
    </row>
    <row r="465" spans="3:3" x14ac:dyDescent="0.25">
      <c r="C465" s="14"/>
    </row>
    <row r="466" spans="3:3" x14ac:dyDescent="0.25">
      <c r="C466" s="14"/>
    </row>
    <row r="467" spans="3:3" x14ac:dyDescent="0.25">
      <c r="C467" s="14"/>
    </row>
    <row r="468" spans="3:3" x14ac:dyDescent="0.25">
      <c r="C468" s="14"/>
    </row>
    <row r="469" spans="3:3" x14ac:dyDescent="0.25">
      <c r="C469" s="14"/>
    </row>
    <row r="470" spans="3:3" x14ac:dyDescent="0.25">
      <c r="C470" s="14"/>
    </row>
    <row r="471" spans="3:3" x14ac:dyDescent="0.25">
      <c r="C471" s="14"/>
    </row>
    <row r="472" spans="3:3" x14ac:dyDescent="0.25">
      <c r="C472" s="14"/>
    </row>
    <row r="473" spans="3:3" x14ac:dyDescent="0.25">
      <c r="C473" s="14"/>
    </row>
    <row r="474" spans="3:3" x14ac:dyDescent="0.25">
      <c r="C474" s="14"/>
    </row>
    <row r="475" spans="3:3" x14ac:dyDescent="0.25">
      <c r="C475" s="14"/>
    </row>
    <row r="476" spans="3:3" x14ac:dyDescent="0.25">
      <c r="C476" s="14"/>
    </row>
    <row r="477" spans="3:3" x14ac:dyDescent="0.25">
      <c r="C477" s="14"/>
    </row>
    <row r="478" spans="3:3" x14ac:dyDescent="0.25">
      <c r="C478" s="14"/>
    </row>
    <row r="479" spans="3:3" x14ac:dyDescent="0.25">
      <c r="C479" s="14"/>
    </row>
    <row r="480" spans="3:3" x14ac:dyDescent="0.25">
      <c r="C480" s="14"/>
    </row>
    <row r="481" spans="3:3" x14ac:dyDescent="0.25">
      <c r="C481" s="14"/>
    </row>
    <row r="482" spans="3:3" x14ac:dyDescent="0.25">
      <c r="C482" s="14"/>
    </row>
    <row r="483" spans="3:3" x14ac:dyDescent="0.25">
      <c r="C483" s="14"/>
    </row>
    <row r="484" spans="3:3" x14ac:dyDescent="0.25">
      <c r="C484" s="14"/>
    </row>
    <row r="485" spans="3:3" x14ac:dyDescent="0.25">
      <c r="C485" s="14"/>
    </row>
    <row r="486" spans="3:3" x14ac:dyDescent="0.25">
      <c r="C486" s="14"/>
    </row>
    <row r="487" spans="3:3" x14ac:dyDescent="0.25">
      <c r="C487" s="14"/>
    </row>
    <row r="488" spans="3:3" x14ac:dyDescent="0.25">
      <c r="C488" s="14"/>
    </row>
    <row r="489" spans="3:3" x14ac:dyDescent="0.25">
      <c r="C489" s="14"/>
    </row>
    <row r="490" spans="3:3" x14ac:dyDescent="0.25">
      <c r="C490" s="14"/>
    </row>
    <row r="491" spans="3:3" x14ac:dyDescent="0.25">
      <c r="C491" s="14"/>
    </row>
  </sheetData>
  <conditionalFormatting sqref="B42">
    <cfRule type="cellIs" dxfId="7" priority="6" operator="greaterThanOrEqual">
      <formula>100</formula>
    </cfRule>
    <cfRule type="cellIs" dxfId="6" priority="7" operator="lessThan">
      <formula>60</formula>
    </cfRule>
    <cfRule type="cellIs" dxfId="5" priority="9" operator="greaterThan">
      <formula>80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">
    <cfRule type="cellIs" dxfId="4" priority="1" operator="greaterThan">
      <formula>285</formula>
    </cfRule>
    <cfRule type="cellIs" dxfId="3" priority="2" operator="greaterThan">
      <formula>270</formula>
    </cfRule>
    <cfRule type="cellIs" dxfId="2" priority="3" operator="greaterThan">
      <formula>250</formula>
    </cfRule>
    <cfRule type="cellIs" dxfId="1" priority="4" operator="greaterThan">
      <formula>200</formula>
    </cfRule>
    <cfRule type="cellIs" dxfId="0" priority="5" operator="lessThan">
      <formula>200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</dc:creator>
  <cp:lastModifiedBy>Alex Ho</cp:lastModifiedBy>
  <dcterms:created xsi:type="dcterms:W3CDTF">2014-01-06T02:13:23Z</dcterms:created>
  <dcterms:modified xsi:type="dcterms:W3CDTF">2014-03-30T03:11:07Z</dcterms:modified>
</cp:coreProperties>
</file>