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ttendee" sheetId="1" r:id="rId3"/>
    <sheet state="visible" name="Session" sheetId="2" r:id="rId4"/>
    <sheet state="visible" name="Event" sheetId="3" r:id="rId5"/>
    <sheet state="visible" name="Speaker" sheetId="4" r:id="rId6"/>
    <sheet state="visible" name="Sponsor" sheetId="5" r:id="rId7"/>
  </sheets>
  <definedNames/>
  <calcPr/>
</workbook>
</file>

<file path=xl/sharedStrings.xml><?xml version="1.0" encoding="utf-8"?>
<sst xmlns="http://schemas.openxmlformats.org/spreadsheetml/2006/main" count="320" uniqueCount="175">
  <si>
    <t>Affiliation</t>
  </si>
  <si>
    <t>Talk</t>
  </si>
  <si>
    <t>Degree</t>
  </si>
  <si>
    <t>Track</t>
  </si>
  <si>
    <t>FirstName</t>
  </si>
  <si>
    <t>StartTime</t>
  </si>
  <si>
    <t>LastName</t>
  </si>
  <si>
    <t>Email</t>
  </si>
  <si>
    <t>EndTime</t>
  </si>
  <si>
    <t>IsContactable</t>
  </si>
  <si>
    <t>Speakers</t>
  </si>
  <si>
    <t>Bio</t>
  </si>
  <si>
    <t>Presentation</t>
  </si>
  <si>
    <t>ImageFileName</t>
  </si>
  <si>
    <t>Abstract</t>
  </si>
  <si>
    <t>Journal</t>
  </si>
  <si>
    <t>Misc</t>
  </si>
  <si>
    <t>Order</t>
  </si>
  <si>
    <t>Name</t>
  </si>
  <si>
    <t>Type</t>
  </si>
  <si>
    <t>Website</t>
  </si>
  <si>
    <t>LogoName</t>
  </si>
  <si>
    <t>ProfessionalTitle</t>
  </si>
  <si>
    <t xml:space="preserve">Welcome and Opening Remarks </t>
  </si>
  <si>
    <t>Moderator</t>
  </si>
  <si>
    <t>Location</t>
  </si>
  <si>
    <t>Registration</t>
  </si>
  <si>
    <t>Day 1 -  Opening</t>
  </si>
  <si>
    <t>Organization</t>
  </si>
  <si>
    <t>Chief Medical Officer, Pager 
New York City and Los Angeles 
</t>
  </si>
  <si>
    <t>Chris D. Van Gorder, Eric J. Topol, Steve R. Steinhubl</t>
  </si>
  <si>
    <t>Patient Story 1</t>
  </si>
  <si>
    <t>Scripps Seaside Forum</t>
  </si>
  <si>
    <t>N/A</t>
  </si>
  <si>
    <t>Wellness Matters</t>
  </si>
  <si>
    <t>Morning Session I: Individualizing Medicine</t>
  </si>
  <si>
    <t>Deepak Chopra</t>
  </si>
  <si>
    <t>Steve R. Steinhubl, MD</t>
  </si>
  <si>
    <t xml:space="preserve">Scripps Seaside Forum - Samuel H. Scripps Auditorium </t>
  </si>
  <si>
    <t>Precision Medicine as a National Initiative: The Role of mHealth</t>
  </si>
  <si>
    <t>Wendy J. Nilsen</t>
  </si>
  <si>
    <t>The Individual as Their Own COO</t>
  </si>
  <si>
    <t>Walter AA De Brouwer</t>
  </si>
  <si>
    <t>Morning Session I Panel Discussion/Q&amp;A</t>
  </si>
  <si>
    <t>Deepak Chopra, Wendy J. Nilsen, Walter AA De Brower</t>
  </si>
  <si>
    <t xml:space="preserve">Healthcare Payer </t>
  </si>
  <si>
    <t>Morning Session II : Platforms for Disruption</t>
  </si>
  <si>
    <t>Henry Wei</t>
  </si>
  <si>
    <t>Employee Health</t>
  </si>
  <si>
    <t>MD</t>
  </si>
  <si>
    <t>Ilene J. Klein</t>
  </si>
  <si>
    <t xml:space="preserve">Consumer Retain Setting </t>
  </si>
  <si>
    <t>Adam Pellegrini</t>
  </si>
  <si>
    <t>Patient-Centered Healthcare</t>
  </si>
  <si>
    <t>Afternoon Session I: Providing what the Patient Wants and Needs</t>
  </si>
  <si>
    <t>Anna McCollister-Slipp</t>
  </si>
  <si>
    <t>Transforming Healthcare from the Inside Out</t>
  </si>
  <si>
    <t>Amir Dan Rubin</t>
  </si>
  <si>
    <t>Re-Mixing Primary Care</t>
  </si>
  <si>
    <t>Zubin Damania</t>
  </si>
  <si>
    <t>Virtual Healthcare</t>
  </si>
  <si>
    <t>Afternoon Session II: Bringing the Provider to the Patient</t>
  </si>
  <si>
    <t xml:space="preserve">John Sculley </t>
  </si>
  <si>
    <t xml:space="preserve">Ordering up a House Call </t>
  </si>
  <si>
    <t>Richard J. Boxer</t>
  </si>
  <si>
    <t>Afternoon Session II Panel Discussion/Q&amp;A</t>
  </si>
  <si>
    <t>John Sculley, Richard J. Boxer, Babak Parviz</t>
  </si>
  <si>
    <t>"Cell"</t>
  </si>
  <si>
    <t>Day 1 - Closing</t>
  </si>
  <si>
    <t>Robin Cook</t>
  </si>
  <si>
    <t>Closing Remarks and Adjourn</t>
  </si>
  <si>
    <t>Steve R. Steinhubl</t>
  </si>
  <si>
    <t>Day 2 - Opening</t>
  </si>
  <si>
    <t>Patient Story 2</t>
  </si>
  <si>
    <t>If we measure it we can change it</t>
  </si>
  <si>
    <t>Morning Session I: Sensors Transforming Care</t>
  </si>
  <si>
    <t>Rosalind W. Picard</t>
  </si>
  <si>
    <t>Virtual Reality at Home</t>
  </si>
  <si>
    <t>Brenda K. Wiederhold</t>
  </si>
  <si>
    <t>Transforming Heart Failure Care</t>
  </si>
  <si>
    <t>J. Thomas Heywood</t>
  </si>
  <si>
    <t xml:space="preserve">1st Break, View Exhibits and Networking - Day 1   </t>
  </si>
  <si>
    <t>Rosalind W. Picard, Brenda K. Widerhold, J. Thomas Heywood</t>
  </si>
  <si>
    <t>mHealth in Obesity Treatments/Prevention</t>
  </si>
  <si>
    <t>Morning Session II: mHealth for Behavior Change</t>
  </si>
  <si>
    <t>Donna Spruijt-Metz</t>
  </si>
  <si>
    <t>Lunch, Device Showcase - Day 1</t>
  </si>
  <si>
    <t>Can tracking stress change it?</t>
  </si>
  <si>
    <t>Drew Conway</t>
  </si>
  <si>
    <t>Regulatory Hurdles; Balancing Snake Oil and Innovation</t>
  </si>
  <si>
    <t>Afternoon Session I: Transforming Clinical Research</t>
  </si>
  <si>
    <t>Eric J. Topol, MD</t>
  </si>
  <si>
    <t>Jeffrey Shuren</t>
  </si>
  <si>
    <t>The Apple of Healthcare</t>
  </si>
  <si>
    <t>2nd Break, View Exhibits and Networking- Day 1</t>
  </si>
  <si>
    <t>D.A. Wallach</t>
  </si>
  <si>
    <t>No</t>
  </si>
  <si>
    <t>Tapping into Tech</t>
  </si>
  <si>
    <t>Jessica Mega</t>
  </si>
  <si>
    <t>Afternoon Session I Panel Discussion/Q&amp;A</t>
  </si>
  <si>
    <t>Jeffrey Shuren, D.A. Wallach, Jessica Mega</t>
  </si>
  <si>
    <t>What will Dr. Watson mean?</t>
  </si>
  <si>
    <t>Afternoon Session II : Individual Care via Big Data</t>
  </si>
  <si>
    <t>Robert S. Merkel</t>
  </si>
  <si>
    <t>Personalizing Predictive Analytics</t>
  </si>
  <si>
    <t>Pager</t>
  </si>
  <si>
    <t xml:space="preserve">Gary Conkright </t>
  </si>
  <si>
    <t>Wendy J. Nilsen, PhD</t>
  </si>
  <si>
    <t>Founder of The Chopra Foundation and Co-Founder of the Chopra Center for Wellbeing
Assistant Clinical Professor, in the Family and  Preventive  Medicine Department at the University of California, San Diego, Health Sciences
Carlsbad, California</t>
  </si>
  <si>
    <t>Perils and Promis of mHealth Big Data</t>
  </si>
  <si>
    <t>1st Break, View Exhibits and Networking - Day 2</t>
  </si>
  <si>
    <t>Santosh Kumar</t>
  </si>
  <si>
    <t>Don Jones</t>
  </si>
  <si>
    <t>Robert S. Merkel, Gary Conkright, Santosh Kumar</t>
  </si>
  <si>
    <t>Lunch, Device Showcase - Day 2</t>
  </si>
  <si>
    <t>Day 2 - Closing</t>
  </si>
  <si>
    <t>The Chopra Foundation and the Chopra Center for Wellbeing</t>
  </si>
  <si>
    <t>CEO and co-founder of PhysIQ
Chicago, Illinois
</t>
  </si>
  <si>
    <t xml:space="preserve">2nd Break, View Exhibits and Networking - Day 2   </t>
  </si>
  <si>
    <t>TBD</t>
  </si>
  <si>
    <t>PhysIQ</t>
  </si>
  <si>
    <t>Head of Data
Sum Labs, Inc. 
New York, New York
</t>
  </si>
  <si>
    <t>PhD</t>
  </si>
  <si>
    <t>Sum Labs, Inc.</t>
  </si>
  <si>
    <t>Best -selling author</t>
  </si>
  <si>
    <t>CEO Turntable Health
Chief Rapper, ZDoggMD LLC
Las Vegas, Nevada
</t>
  </si>
  <si>
    <t>Turntable Health and ZDoggMD LLC</t>
  </si>
  <si>
    <t>President and Chief Executive Officer
Stanford Health Care
Stanford, California
</t>
  </si>
  <si>
    <t>Stanford Health Care</t>
  </si>
  <si>
    <t>Chief Executive Officer
Scanadu Inc.
Los Altos, California
</t>
  </si>
  <si>
    <t>Scandu, Inc.</t>
  </si>
  <si>
    <t>Director, Heart Failure Recovery and Research Program
Scripps Clinic
La Jolla, California
</t>
  </si>
  <si>
    <t>MD, FACC</t>
  </si>
  <si>
    <t>Scripps Health</t>
  </si>
  <si>
    <t>Chair, Qualcomm Life Advisory Council 
Director of Global Employee Health Services
Qualcomm Incorporated
San Diego, California
</t>
  </si>
  <si>
    <t>Qualcomm</t>
  </si>
  <si>
    <t>Director, NIH Center of Excellence for Mobile Sensor Data-to-Knowledge (MD2K)
Professor, Dept. of Computer Science
The University of Memphis
Memphis, Tennessee 
</t>
  </si>
  <si>
    <t>The University of Memphis</t>
  </si>
  <si>
    <t>Co-Founder, Galileo Analytics
Chief Advocate, Participatory Research, Scripps Translational Science Institute
La Jolla, California
</t>
  </si>
  <si>
    <t>Galileo Analytics</t>
  </si>
  <si>
    <t>Google, Inc.</t>
  </si>
  <si>
    <t>Healthcare &amp; Life Sciences Leader
IBM Watson Group
</t>
  </si>
  <si>
    <t>IBM Watson Group</t>
  </si>
  <si>
    <t>Program Director, Smart and Connected Health
Directorate for Computer and Information Science and Engineering
National Science Foundation
Arlington, Virginia
</t>
  </si>
  <si>
    <t>National Science Foundation</t>
  </si>
  <si>
    <t>Vice President
Amazon
Seattle, Washington
</t>
  </si>
  <si>
    <t>Babak Parviz</t>
  </si>
  <si>
    <t>Amazon</t>
  </si>
  <si>
    <t>Vice President Of Digital Health
Walgreens
Chicago, Illinois
</t>
  </si>
  <si>
    <t>Walgreens</t>
  </si>
  <si>
    <t>Co-founder and Chief Scientist, Empatica
Director of Advancing Wellbeing
Director of Affective Computing
MIT Media Lab
Cambridge, Massachusetts</t>
  </si>
  <si>
    <t>Sc.D</t>
  </si>
  <si>
    <t>Empatica and MIT Media Lab</t>
  </si>
  <si>
    <t>MDLive, Inc., Vice-Chairman
Palm Beach, Florida
</t>
  </si>
  <si>
    <t>MDLive, Inc.</t>
  </si>
  <si>
    <t>Director, Center for Devices and Radiological Health
United States Food and Drug Administration
Silver Spring, Maryland
</t>
  </si>
  <si>
    <t>MD, JD</t>
  </si>
  <si>
    <t>United States Food and Drug Administration</t>
  </si>
  <si>
    <t>Director, USC mHealth Collaboratory
Research Professor of Psychology 
Los Angeles, California
</t>
  </si>
  <si>
    <t>MFA, PhD</t>
  </si>
  <si>
    <t>University of Southern California</t>
  </si>
  <si>
    <t>Director of Digital Medicine
Scripps Translational Science Institute
La Jolla, California
Center for Wellbeing
Assistant Clinical Professor, in the
Family and Preventive Medicine
Department at the University of
California, San Diego, Health Sciences
Carlsbad, California</t>
  </si>
  <si>
    <t>Dr. Steinhubl is the Director of Digital Medicine at the Scripps Translational Science Institute and a clinical cardiologist at Scripps Health.  He received his undergraduate training in engineering at Purdue University, graduate training in physiology at Georgetown University, and his medical degree at St. Louis University. Steve’s residency training was completed at David Grant USAF Medical Center and his cardiology fellowship at the Cleveland Clinic. Prior to joining Scripps Steve was the Director of Cardiovascular Wellness and the Medical Director for Employee Wellness for the Geisinger Healthcare System.  
As a clinician-scientist Dr Steinhubl’s research activities have focused on clinical trials of novel therapeutic interventions to improve outcomes, ranging from the study of novel antithrombotic therapies to the application of an integrated systems-based approach for the optimal identification, communication and treatment of individual risk. He has been principal investigator or helped lead over a dozen large-scale, international randomized trials and has authored nearly 200 peer-reviewed manuscripts as well as numerous book chapters, and abstracts.  At Scripps, through the development and oversight of a portfolio of clinical trials, Steve is responsible for helping develop the evidence base necessary to establish the role of mobile health technologies in the transformation of healthcare.  
</t>
  </si>
  <si>
    <t>Scripps Translational Science Institute</t>
  </si>
  <si>
    <t>Director, Scripps Translational Science Institute
Chief Academic Officer, Scripps Health 
Professor of Genomics, The Scripps Research Institute
La Jolla, California
</t>
  </si>
  <si>
    <t>Eric J. Topol</t>
  </si>
  <si>
    <t xml:space="preserve">Eric Topol is a Professor of Genomics at the Scripps Research Institute, the Chief Academic Officer for Scripps Health, and the Director of the Scripps Translational Science Institute (STSI). Voted as the #1 Most Influential Physician Executive in the United States in a national poll conducted by Modern Healthcare, Dr. Topol works on genomic and wireless digital innovative technologies to reshape the future of medicine. He is a practicing cardiologist at Scripps in La Jolla, California and widely credited for leading the Cleveland Clinic to become the #1 center for heart care. While there he also started a new medical school, led many worldwide clinical trials to advance care for patients with heart disease, and spearheaded the discovery of multiple genes that increase susceptibility for heart attacks. Since 2006, in La Jolla, he leads the flagship NIH grant supported STSI. He has published 1100 peer-reviewed articles, over 165,000 citations, elected to the Institute of Medicine of the National Academy of Sciences, named in GQ Magazine as one of the Rock Stars of Science, and is one of the top 10 most cited researchers in medicine (Thomson Reuters, “Doctor of the Decade”). He is also Editor-in-Chief of Medscape. His bestseller book The Creative Destruction of Medicine (Basic Books) was published in 2012 and The Patient Will See You Now was just published in January 2015. </t>
  </si>
  <si>
    <t>Senior Medical Director of Clinical Innovation
Aetna
New York, New York
</t>
  </si>
  <si>
    <t>Aetna</t>
  </si>
  <si>
    <t>Chief Executive Officer, Scripps Health
La Jolla, California
</t>
  </si>
  <si>
    <t>FACHE</t>
  </si>
  <si>
    <t>Chris D. Van Gorder</t>
  </si>
  <si>
    <t>Recording Artist &amp; Investor
Los Angeles, California</t>
  </si>
  <si>
    <t>Executive Director 
Virtual Reality Medical Center
Chief Executive Officer
Interactive Media Institute
Professor in the Department of Psychiatry at UCSD
San Diego, California</t>
  </si>
  <si>
    <t xml:space="preserve">Virtual Reality Medical Center and University of California, San Diego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</si>
</sst>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quot; &quot;h:mm&quot; &quot;AM/PM"/>
  </numFmts>
  <fonts count="7">
    <font>
      <sz val="12.0"/>
      <color rgb="FF000000"/>
      <name val="Verdana"/>
    </font>
    <font>
      <b/>
      <sz val="10.0"/>
      <color rgb="FF000000"/>
      <name val="Arial"/>
    </font>
    <font>
      <sz val="10.0"/>
      <color rgb="FF000000"/>
      <name val="Arial"/>
    </font>
    <font>
      <u/>
      <sz val="10.0"/>
      <color rgb="FF0000FF"/>
      <name val="Arial"/>
    </font>
    <font>
      <u/>
      <sz val="10.0"/>
      <color rgb="FF000000"/>
      <name val="Arial"/>
    </font>
    <font>
      <u/>
      <sz val="10.0"/>
      <color rgb="FF000000"/>
      <name val="Arial"/>
    </font>
    <font>
      <u/>
      <sz val="10.0"/>
      <color rgb="FF000000"/>
      <name val="Arial"/>
    </font>
  </fonts>
  <fills count="3">
    <fill>
      <patternFill patternType="none"/>
    </fill>
    <fill>
      <patternFill patternType="lightGray"/>
    </fill>
    <fill>
      <patternFill patternType="solid">
        <fgColor rgb="FFFFFFFF"/>
        <bgColor rgb="FFFFFFFF"/>
      </patternFill>
    </fill>
  </fills>
  <borders count="3">
    <border>
      <left/>
      <right/>
      <top/>
      <bottom/>
    </border>
    <border>
      <left style="thin">
        <color rgb="FFAAAAAA"/>
      </left>
      <right style="thin">
        <color rgb="FFAAAAAA"/>
      </right>
      <top style="thin">
        <color rgb="FFAAAAAA"/>
      </top>
      <bottom style="thin">
        <color rgb="FFAAAAAA"/>
      </bottom>
    </border>
    <border>
      <left style="thin">
        <color rgb="FFAAAAAA"/>
      </left>
      <right style="thin">
        <color rgb="FFAAAAAA"/>
      </right>
      <top style="thin">
        <color rgb="FFAAAAAA"/>
      </top>
      <bottom/>
    </border>
  </borders>
  <cellStyleXfs count="1">
    <xf borderId="0" fillId="0" fontId="0" numFmtId="0" applyAlignment="1" applyFont="1"/>
  </cellStyleXfs>
  <cellXfs count="22">
    <xf borderId="0" fillId="0" fontId="0" numFmtId="0" xfId="0" applyAlignment="1" applyFont="1">
      <alignment vertical="top" wrapText="1"/>
    </xf>
    <xf borderId="1" fillId="0" fontId="1" numFmtId="0" xfId="0" applyBorder="1" applyFont="1"/>
    <xf borderId="1" fillId="0" fontId="2" numFmtId="1" xfId="0" applyBorder="1" applyFont="1" applyNumberFormat="1"/>
    <xf borderId="1" fillId="0" fontId="1" numFmtId="1" xfId="0" applyBorder="1" applyFont="1" applyNumberFormat="1"/>
    <xf borderId="0" fillId="0" fontId="2" numFmtId="0" xfId="0" applyFont="1"/>
    <xf borderId="1" fillId="0" fontId="3" numFmtId="1" xfId="0" applyBorder="1" applyFont="1" applyNumberFormat="1"/>
    <xf borderId="1" fillId="0" fontId="1" numFmtId="0" xfId="0" applyAlignment="1" applyBorder="1" applyFont="1">
      <alignment/>
    </xf>
    <xf borderId="1" fillId="0" fontId="2" numFmtId="0" xfId="0" applyAlignment="1" applyBorder="1" applyFont="1">
      <alignment/>
    </xf>
    <xf borderId="1" fillId="0" fontId="2" numFmtId="0" xfId="0" applyBorder="1" applyFont="1"/>
    <xf borderId="2" fillId="0" fontId="1" numFmtId="0" xfId="0" applyBorder="1" applyFont="1"/>
    <xf borderId="2" fillId="0" fontId="2" numFmtId="1" xfId="0" applyBorder="1" applyFont="1" applyNumberFormat="1"/>
    <xf borderId="2" fillId="0" fontId="1" numFmtId="1" xfId="0" applyBorder="1" applyFont="1" applyNumberFormat="1"/>
    <xf borderId="1" fillId="0" fontId="2" numFmtId="164" xfId="0" applyBorder="1" applyFont="1" applyNumberFormat="1"/>
    <xf borderId="0" fillId="2" fontId="2" numFmtId="0" xfId="0" applyAlignment="1" applyBorder="1" applyFill="1" applyFont="1">
      <alignment wrapText="1"/>
    </xf>
    <xf borderId="1" fillId="0" fontId="2" numFmtId="1" xfId="0" applyAlignment="1" applyBorder="1" applyFont="1" applyNumberFormat="1">
      <alignment/>
    </xf>
    <xf borderId="0" fillId="2" fontId="2" numFmtId="0" xfId="0" applyBorder="1" applyFont="1"/>
    <xf borderId="1" fillId="0" fontId="2" numFmtId="0" xfId="0" applyAlignment="1" applyBorder="1" applyFont="1">
      <alignment horizontal="left" vertical="top" wrapText="1"/>
    </xf>
    <xf borderId="0" fillId="2" fontId="4" numFmtId="0" xfId="0" applyAlignment="1" applyBorder="1" applyFont="1">
      <alignment horizontal="left" vertical="center" wrapText="1"/>
    </xf>
    <xf borderId="0" fillId="2" fontId="2" numFmtId="1" xfId="0" applyBorder="1" applyFont="1" applyNumberFormat="1"/>
    <xf borderId="0" fillId="2" fontId="5" numFmtId="0" xfId="0" applyBorder="1" applyFont="1"/>
    <xf borderId="0" fillId="2" fontId="6" numFmtId="0" xfId="0" applyAlignment="1" applyBorder="1" applyFont="1">
      <alignment vertical="center" wrapText="1"/>
    </xf>
    <xf borderId="0" fillId="2" fontId="2"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mailto:Jeff.Shuren@fda.hhs.gov#" TargetMode="External"/><Relationship Id="rId22" Type="http://schemas.openxmlformats.org/officeDocument/2006/relationships/hyperlink" Target="mailto:Steinhubl.Steven@Scrippshealth.org#" TargetMode="External"/><Relationship Id="rId21" Type="http://schemas.openxmlformats.org/officeDocument/2006/relationships/hyperlink" Target="mailto:dmetz@usc.edu#" TargetMode="External"/><Relationship Id="rId24" Type="http://schemas.openxmlformats.org/officeDocument/2006/relationships/hyperlink" Target="mailto:weih@aetna.com#" TargetMode="External"/><Relationship Id="rId23" Type="http://schemas.openxmlformats.org/officeDocument/2006/relationships/hyperlink" Target="mailto:etopol@Scripps.edu#" TargetMode="External"/><Relationship Id="rId1" Type="http://schemas.openxmlformats.org/officeDocument/2006/relationships/hyperlink" Target="mailto:richard@getpager.com#" TargetMode="External"/><Relationship Id="rId2" Type="http://schemas.openxmlformats.org/officeDocument/2006/relationships/hyperlink" Target="mailto:nonlocal101@chopra.com#" TargetMode="External"/><Relationship Id="rId3" Type="http://schemas.openxmlformats.org/officeDocument/2006/relationships/hyperlink" Target="mailto:gconkright@physiq.com#" TargetMode="External"/><Relationship Id="rId4" Type="http://schemas.openxmlformats.org/officeDocument/2006/relationships/hyperlink" Target="mailto:drew@sum.com#" TargetMode="External"/><Relationship Id="rId9" Type="http://schemas.openxmlformats.org/officeDocument/2006/relationships/hyperlink" Target="mailto:Heywood.James@Scrippshealth.org#" TargetMode="External"/><Relationship Id="rId26" Type="http://schemas.openxmlformats.org/officeDocument/2006/relationships/hyperlink" Target="mailto:DAWallach1@gmail.com#" TargetMode="External"/><Relationship Id="rId25" Type="http://schemas.openxmlformats.org/officeDocument/2006/relationships/hyperlink" Target="mailto:VanGorder.Chris@Scrippshealth.org#" TargetMode="External"/><Relationship Id="rId28" Type="http://schemas.openxmlformats.org/officeDocument/2006/relationships/drawing" Target="../drawings/worksheetdrawing5.xml"/><Relationship Id="rId27" Type="http://schemas.openxmlformats.org/officeDocument/2006/relationships/hyperlink" Target="mailto:b@vrphobia.eu#" TargetMode="External"/><Relationship Id="rId5" Type="http://schemas.openxmlformats.org/officeDocument/2006/relationships/hyperlink" Target="mailto:robok@att.net#" TargetMode="External"/><Relationship Id="rId6" Type="http://schemas.openxmlformats.org/officeDocument/2006/relationships/hyperlink" Target="mailto:zdoggmd@gmail.com#" TargetMode="External"/><Relationship Id="rId7" Type="http://schemas.openxmlformats.org/officeDocument/2006/relationships/hyperlink" Target="mailto:arubin@stanfordhealthcare.org#" TargetMode="External"/><Relationship Id="rId8" Type="http://schemas.openxmlformats.org/officeDocument/2006/relationships/hyperlink" Target="mailto:walter@scanadu.com#" TargetMode="External"/><Relationship Id="rId11" Type="http://schemas.openxmlformats.org/officeDocument/2006/relationships/hyperlink" Target="mailto:skumar4@memphis.edu#" TargetMode="External"/><Relationship Id="rId10" Type="http://schemas.openxmlformats.org/officeDocument/2006/relationships/hyperlink" Target="mailto:iklein@qualcomm.com#" TargetMode="External"/><Relationship Id="rId13" Type="http://schemas.openxmlformats.org/officeDocument/2006/relationships/hyperlink" Target="mailto:jmega@google.com#" TargetMode="External"/><Relationship Id="rId12" Type="http://schemas.openxmlformats.org/officeDocument/2006/relationships/hyperlink" Target="mailto:annaslipp@mac.com#" TargetMode="External"/><Relationship Id="rId15" Type="http://schemas.openxmlformats.org/officeDocument/2006/relationships/hyperlink" Target="mailto:nilsenwj@od.nih.gov#" TargetMode="External"/><Relationship Id="rId14" Type="http://schemas.openxmlformats.org/officeDocument/2006/relationships/hyperlink" Target="mailto:robert.merkel@us.ibm.com#" TargetMode="External"/><Relationship Id="rId17" Type="http://schemas.openxmlformats.org/officeDocument/2006/relationships/hyperlink" Target="mailto:adam.pelligrini@walgreens.com#" TargetMode="External"/><Relationship Id="rId16" Type="http://schemas.openxmlformats.org/officeDocument/2006/relationships/hyperlink" Target="mailto:parviz@amazon.com#" TargetMode="External"/><Relationship Id="rId19" Type="http://schemas.openxmlformats.org/officeDocument/2006/relationships/hyperlink" Target="mailto:john.sculley@openpeak.com#" TargetMode="External"/><Relationship Id="rId18" Type="http://schemas.openxmlformats.org/officeDocument/2006/relationships/hyperlink" Target="mailto:picard@media.mit.ed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14.0"/>
    <col customWidth="1" min="2" max="2" width="5.67"/>
    <col customWidth="1" min="3" max="4" width="10.44"/>
    <col customWidth="1" min="5" max="5" width="11.11"/>
    <col customWidth="1" min="6" max="6" width="9.89"/>
    <col customWidth="1" min="7" max="7" width="21.11"/>
    <col customWidth="1" min="8" max="8" width="24.11"/>
    <col customWidth="1" min="9" max="10" width="10.89"/>
    <col customWidth="1" min="11" max="26" width="13.0"/>
  </cols>
  <sheetData>
    <row r="1" ht="15.75" customHeight="1">
      <c r="A1" s="1" t="s">
        <v>0</v>
      </c>
      <c r="B1" s="1" t="s">
        <v>2</v>
      </c>
      <c r="C1" s="1" t="s">
        <v>4</v>
      </c>
      <c r="D1" s="1" t="s">
        <v>6</v>
      </c>
      <c r="E1" s="1" t="s">
        <v>7</v>
      </c>
      <c r="F1" s="1" t="s">
        <v>9</v>
      </c>
      <c r="G1" s="1" t="s">
        <v>11</v>
      </c>
      <c r="H1" s="1" t="s">
        <v>13</v>
      </c>
      <c r="I1" s="2"/>
      <c r="J1" s="3"/>
      <c r="K1" s="4"/>
      <c r="L1" s="4"/>
      <c r="M1" s="4"/>
      <c r="N1" s="4"/>
      <c r="O1" s="4"/>
      <c r="P1" s="4"/>
      <c r="Q1" s="4"/>
      <c r="R1" s="4"/>
      <c r="S1" s="4"/>
      <c r="T1" s="4"/>
      <c r="U1" s="4"/>
      <c r="V1" s="4"/>
      <c r="W1" s="4"/>
      <c r="X1" s="4"/>
      <c r="Y1" s="4"/>
      <c r="Z1" s="4"/>
    </row>
    <row r="2" ht="15.75" customHeight="1">
      <c r="A2" s="2"/>
      <c r="B2" s="2"/>
      <c r="C2" s="14"/>
      <c r="D2" s="14"/>
      <c r="E2" s="2"/>
      <c r="F2" s="2"/>
      <c r="G2" s="8"/>
      <c r="H2" s="2"/>
      <c r="I2" s="2"/>
      <c r="J2" s="8"/>
      <c r="K2" s="4"/>
      <c r="L2" s="4"/>
      <c r="M2" s="4"/>
      <c r="N2" s="4"/>
      <c r="O2" s="4"/>
      <c r="P2" s="4"/>
      <c r="Q2" s="4"/>
      <c r="R2" s="4"/>
      <c r="S2" s="4"/>
      <c r="T2" s="4"/>
      <c r="U2" s="4"/>
      <c r="V2" s="4"/>
      <c r="W2" s="4"/>
      <c r="X2" s="4"/>
      <c r="Y2" s="4"/>
      <c r="Z2" s="4"/>
    </row>
    <row r="3" ht="15.75" customHeight="1">
      <c r="A3" s="8"/>
      <c r="B3" s="2"/>
      <c r="C3" s="2"/>
      <c r="D3" s="2"/>
      <c r="E3" s="2"/>
      <c r="F3" s="2"/>
      <c r="G3" s="8"/>
      <c r="H3" s="2"/>
      <c r="I3" s="8"/>
      <c r="J3" s="8"/>
      <c r="K3" s="4"/>
      <c r="L3" s="4"/>
      <c r="M3" s="4"/>
      <c r="N3" s="4"/>
      <c r="O3" s="4"/>
      <c r="P3" s="4"/>
      <c r="Q3" s="4"/>
      <c r="R3" s="4"/>
      <c r="S3" s="4"/>
      <c r="T3" s="4"/>
      <c r="U3" s="4"/>
      <c r="V3" s="4"/>
      <c r="W3" s="4"/>
      <c r="X3" s="4"/>
      <c r="Y3" s="4"/>
      <c r="Z3" s="4"/>
    </row>
    <row r="4" ht="15.75" customHeight="1">
      <c r="A4" s="2"/>
      <c r="B4" s="2"/>
      <c r="C4" s="2"/>
      <c r="D4" s="2"/>
      <c r="E4" s="2"/>
      <c r="F4" s="2"/>
      <c r="G4" s="8"/>
      <c r="H4" s="2"/>
      <c r="I4" s="8"/>
      <c r="J4" s="8"/>
      <c r="K4" s="4"/>
      <c r="L4" s="4"/>
      <c r="M4" s="4"/>
      <c r="N4" s="4"/>
      <c r="O4" s="4"/>
      <c r="P4" s="4"/>
      <c r="Q4" s="4"/>
      <c r="R4" s="4"/>
      <c r="S4" s="4"/>
      <c r="T4" s="4"/>
      <c r="U4" s="4"/>
      <c r="V4" s="4"/>
      <c r="W4" s="4"/>
      <c r="X4" s="4"/>
      <c r="Y4" s="4"/>
      <c r="Z4" s="4"/>
    </row>
    <row r="5" ht="15.75" customHeight="1">
      <c r="A5" s="2"/>
      <c r="B5" s="2"/>
      <c r="C5" s="2"/>
      <c r="D5" s="2"/>
      <c r="E5" s="2"/>
      <c r="F5" s="2"/>
      <c r="G5" s="8"/>
      <c r="H5" s="2"/>
      <c r="I5" s="8"/>
      <c r="J5" s="8"/>
      <c r="K5" s="4"/>
      <c r="L5" s="4"/>
      <c r="M5" s="4"/>
      <c r="N5" s="4"/>
      <c r="O5" s="4"/>
      <c r="P5" s="4"/>
      <c r="Q5" s="4"/>
      <c r="R5" s="4"/>
      <c r="S5" s="4"/>
      <c r="T5" s="4"/>
      <c r="U5" s="4"/>
      <c r="V5" s="4"/>
      <c r="W5" s="4"/>
      <c r="X5" s="4"/>
      <c r="Y5" s="4"/>
      <c r="Z5" s="4"/>
    </row>
    <row r="6" ht="15.75" customHeight="1">
      <c r="A6" s="2"/>
      <c r="B6" s="2"/>
      <c r="C6" s="2"/>
      <c r="D6" s="2"/>
      <c r="E6" s="2"/>
      <c r="F6" s="2"/>
      <c r="G6" s="8"/>
      <c r="H6" s="2"/>
      <c r="I6" s="8"/>
      <c r="J6" s="8"/>
      <c r="K6" s="4"/>
      <c r="L6" s="4"/>
      <c r="M6" s="4"/>
      <c r="N6" s="4"/>
      <c r="O6" s="4"/>
      <c r="P6" s="4"/>
      <c r="Q6" s="4"/>
      <c r="R6" s="4"/>
      <c r="S6" s="4"/>
      <c r="T6" s="4"/>
      <c r="U6" s="4"/>
      <c r="V6" s="4"/>
      <c r="W6" s="4"/>
      <c r="X6" s="4"/>
      <c r="Y6" s="4"/>
      <c r="Z6" s="4"/>
    </row>
    <row r="7" ht="15.75" customHeight="1">
      <c r="A7" s="2"/>
      <c r="B7" s="2"/>
      <c r="C7" s="2"/>
      <c r="D7" s="2"/>
      <c r="E7" s="2"/>
      <c r="F7" s="2"/>
      <c r="G7" s="2"/>
      <c r="H7" s="2"/>
      <c r="I7" s="8"/>
      <c r="J7" s="8"/>
      <c r="K7" s="4"/>
      <c r="L7" s="4"/>
      <c r="M7" s="4"/>
      <c r="N7" s="4"/>
      <c r="O7" s="4"/>
      <c r="P7" s="4"/>
      <c r="Q7" s="4"/>
      <c r="R7" s="4"/>
      <c r="S7" s="4"/>
      <c r="T7" s="4"/>
      <c r="U7" s="4"/>
      <c r="V7" s="4"/>
      <c r="W7" s="4"/>
      <c r="X7" s="4"/>
      <c r="Y7" s="4"/>
      <c r="Z7" s="4"/>
    </row>
    <row r="8" ht="15.75" customHeight="1">
      <c r="A8" s="2"/>
      <c r="B8" s="2"/>
      <c r="C8" s="2"/>
      <c r="D8" s="2"/>
      <c r="E8" s="2"/>
      <c r="F8" s="2"/>
      <c r="G8" s="2"/>
      <c r="H8" s="2"/>
      <c r="I8" s="8"/>
      <c r="J8" s="8"/>
      <c r="K8" s="4"/>
      <c r="L8" s="4"/>
      <c r="M8" s="4"/>
      <c r="N8" s="4"/>
      <c r="O8" s="4"/>
      <c r="P8" s="4"/>
      <c r="Q8" s="4"/>
      <c r="R8" s="4"/>
      <c r="S8" s="4"/>
      <c r="T8" s="4"/>
      <c r="U8" s="4"/>
      <c r="V8" s="4"/>
      <c r="W8" s="4"/>
      <c r="X8" s="4"/>
      <c r="Y8" s="4"/>
      <c r="Z8" s="4"/>
    </row>
    <row r="9" ht="15.75" customHeight="1">
      <c r="A9" s="2"/>
      <c r="B9" s="2"/>
      <c r="C9" s="2"/>
      <c r="D9" s="2"/>
      <c r="E9" s="2"/>
      <c r="F9" s="2"/>
      <c r="G9" s="2"/>
      <c r="H9" s="2"/>
      <c r="I9" s="8"/>
      <c r="J9" s="8"/>
      <c r="K9" s="4"/>
      <c r="L9" s="4"/>
      <c r="M9" s="4"/>
      <c r="N9" s="4"/>
      <c r="O9" s="4"/>
      <c r="P9" s="4"/>
      <c r="Q9" s="4"/>
      <c r="R9" s="4"/>
      <c r="S9" s="4"/>
      <c r="T9" s="4"/>
      <c r="U9" s="4"/>
      <c r="V9" s="4"/>
      <c r="W9" s="4"/>
      <c r="X9" s="4"/>
      <c r="Y9" s="4"/>
      <c r="Z9" s="4"/>
    </row>
    <row r="10" ht="15.75" customHeight="1">
      <c r="A10" s="2"/>
      <c r="B10" s="2"/>
      <c r="C10" s="2"/>
      <c r="D10" s="2"/>
      <c r="E10" s="2"/>
      <c r="F10" s="2"/>
      <c r="G10" s="2"/>
      <c r="H10" s="2"/>
      <c r="I10" s="8"/>
      <c r="J10" s="8"/>
      <c r="K10" s="4"/>
      <c r="L10" s="4"/>
      <c r="M10" s="4"/>
      <c r="N10" s="4"/>
      <c r="O10" s="4"/>
      <c r="P10" s="4"/>
      <c r="Q10" s="4"/>
      <c r="R10" s="4"/>
      <c r="S10" s="4"/>
      <c r="T10" s="4"/>
      <c r="U10" s="4"/>
      <c r="V10" s="4"/>
      <c r="W10" s="4"/>
      <c r="X10" s="4"/>
      <c r="Y10" s="4"/>
      <c r="Z10" s="4"/>
    </row>
    <row r="11" ht="15.75" customHeight="1">
      <c r="A11" s="2"/>
      <c r="B11" s="2"/>
      <c r="C11" s="2"/>
      <c r="D11" s="2"/>
      <c r="E11" s="2"/>
      <c r="F11" s="2"/>
      <c r="G11" s="2"/>
      <c r="H11" s="2"/>
      <c r="I11" s="8"/>
      <c r="J11" s="8"/>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7.11"/>
    <col customWidth="1" min="2" max="2" width="11.89"/>
    <col customWidth="1" min="3" max="3" width="7.11"/>
    <col customWidth="1" min="4" max="4" width="11.44"/>
    <col customWidth="1" min="5" max="5" width="23.0"/>
    <col customWidth="1" min="6" max="26" width="7.11"/>
  </cols>
  <sheetData>
    <row r="1" ht="15.75" customHeight="1">
      <c r="A1" s="1" t="s">
        <v>17</v>
      </c>
      <c r="B1" s="1" t="s">
        <v>18</v>
      </c>
      <c r="C1" s="1" t="s">
        <v>19</v>
      </c>
      <c r="D1" s="1" t="s">
        <v>20</v>
      </c>
      <c r="E1" s="1" t="s">
        <v>21</v>
      </c>
      <c r="F1" s="4"/>
      <c r="G1" s="4"/>
      <c r="H1" s="4"/>
      <c r="I1" s="4"/>
      <c r="J1" s="4"/>
      <c r="K1" s="4"/>
      <c r="L1" s="4"/>
      <c r="M1" s="4"/>
      <c r="N1" s="4"/>
      <c r="O1" s="4"/>
      <c r="P1" s="4"/>
      <c r="Q1" s="4"/>
      <c r="R1" s="4"/>
      <c r="S1" s="4"/>
      <c r="T1" s="4"/>
      <c r="U1" s="4"/>
      <c r="V1" s="4"/>
      <c r="W1" s="4"/>
      <c r="X1" s="4"/>
      <c r="Y1" s="4"/>
      <c r="Z1" s="4"/>
    </row>
    <row r="2" ht="15.75" customHeight="1">
      <c r="A2" s="2"/>
      <c r="B2" s="2"/>
      <c r="C2" s="2"/>
      <c r="D2" s="5"/>
      <c r="E2" s="2"/>
      <c r="F2" s="4"/>
      <c r="G2" s="4"/>
      <c r="H2" s="4"/>
      <c r="I2" s="4"/>
      <c r="J2" s="4"/>
      <c r="K2" s="4"/>
      <c r="L2" s="4"/>
      <c r="M2" s="4"/>
      <c r="N2" s="4"/>
      <c r="O2" s="4"/>
      <c r="P2" s="4"/>
      <c r="Q2" s="4"/>
      <c r="R2" s="4"/>
      <c r="S2" s="4"/>
      <c r="T2" s="4"/>
      <c r="U2" s="4"/>
      <c r="V2" s="4"/>
      <c r="W2" s="4"/>
      <c r="X2" s="4"/>
      <c r="Y2" s="4"/>
      <c r="Z2" s="4"/>
    </row>
    <row r="3" ht="15.75" customHeight="1">
      <c r="A3" s="2"/>
      <c r="B3" s="2"/>
      <c r="C3" s="2"/>
      <c r="D3" s="2"/>
      <c r="E3" s="2"/>
      <c r="F3" s="4"/>
      <c r="G3" s="4"/>
      <c r="H3" s="4"/>
      <c r="I3" s="4"/>
      <c r="J3" s="4"/>
      <c r="K3" s="4"/>
      <c r="L3" s="4"/>
      <c r="M3" s="4"/>
      <c r="N3" s="4"/>
      <c r="O3" s="4"/>
      <c r="P3" s="4"/>
      <c r="Q3" s="4"/>
      <c r="R3" s="4"/>
      <c r="S3" s="4"/>
      <c r="T3" s="4"/>
      <c r="U3" s="4"/>
      <c r="V3" s="4"/>
      <c r="W3" s="4"/>
      <c r="X3" s="4"/>
      <c r="Y3" s="4"/>
      <c r="Z3" s="4"/>
    </row>
    <row r="4" ht="15.75" customHeight="1">
      <c r="A4" s="8"/>
      <c r="B4" s="2"/>
      <c r="C4" s="2"/>
      <c r="D4" s="2"/>
      <c r="E4" s="2"/>
      <c r="F4" s="4"/>
      <c r="G4" s="4"/>
      <c r="H4" s="4"/>
      <c r="I4" s="4"/>
      <c r="J4" s="4"/>
      <c r="K4" s="4"/>
      <c r="L4" s="4"/>
      <c r="M4" s="4"/>
      <c r="N4" s="4"/>
      <c r="O4" s="4"/>
      <c r="P4" s="4"/>
      <c r="Q4" s="4"/>
      <c r="R4" s="4"/>
      <c r="S4" s="4"/>
      <c r="T4" s="4"/>
      <c r="U4" s="4"/>
      <c r="V4" s="4"/>
      <c r="W4" s="4"/>
      <c r="X4" s="4"/>
      <c r="Y4" s="4"/>
      <c r="Z4" s="4"/>
    </row>
    <row r="5" ht="15.75" customHeight="1">
      <c r="A5" s="8"/>
      <c r="B5" s="2"/>
      <c r="C5" s="8"/>
      <c r="D5" s="8"/>
      <c r="E5" s="2"/>
      <c r="F5" s="4"/>
      <c r="G5" s="4"/>
      <c r="H5" s="4"/>
      <c r="I5" s="4"/>
      <c r="J5" s="4"/>
      <c r="K5" s="4"/>
      <c r="L5" s="4"/>
      <c r="M5" s="4"/>
      <c r="N5" s="4"/>
      <c r="O5" s="4"/>
      <c r="P5" s="4"/>
      <c r="Q5" s="4"/>
      <c r="R5" s="4"/>
      <c r="S5" s="4"/>
      <c r="T5" s="4"/>
      <c r="U5" s="4"/>
      <c r="V5" s="4"/>
      <c r="W5" s="4"/>
      <c r="X5" s="4"/>
      <c r="Y5" s="4"/>
      <c r="Z5" s="4"/>
    </row>
    <row r="6" ht="15.75" customHeight="1">
      <c r="A6" s="8"/>
      <c r="B6" s="2"/>
      <c r="C6" s="8"/>
      <c r="D6" s="8"/>
      <c r="E6" s="2"/>
      <c r="F6" s="4"/>
      <c r="G6" s="4"/>
      <c r="H6" s="4"/>
      <c r="I6" s="4"/>
      <c r="J6" s="4"/>
      <c r="K6" s="4"/>
      <c r="L6" s="4"/>
      <c r="M6" s="4"/>
      <c r="N6" s="4"/>
      <c r="O6" s="4"/>
      <c r="P6" s="4"/>
      <c r="Q6" s="4"/>
      <c r="R6" s="4"/>
      <c r="S6" s="4"/>
      <c r="T6" s="4"/>
      <c r="U6" s="4"/>
      <c r="V6" s="4"/>
      <c r="W6" s="4"/>
      <c r="X6" s="4"/>
      <c r="Y6" s="4"/>
      <c r="Z6" s="4"/>
    </row>
    <row r="7" ht="15.75" customHeight="1">
      <c r="A7" s="8"/>
      <c r="B7" s="2"/>
      <c r="C7" s="8"/>
      <c r="D7" s="8"/>
      <c r="E7" s="2"/>
      <c r="F7" s="4"/>
      <c r="G7" s="4"/>
      <c r="H7" s="4"/>
      <c r="I7" s="4"/>
      <c r="J7" s="4"/>
      <c r="K7" s="4"/>
      <c r="L7" s="4"/>
      <c r="M7" s="4"/>
      <c r="N7" s="4"/>
      <c r="O7" s="4"/>
      <c r="P7" s="4"/>
      <c r="Q7" s="4"/>
      <c r="R7" s="4"/>
      <c r="S7" s="4"/>
      <c r="T7" s="4"/>
      <c r="U7" s="4"/>
      <c r="V7" s="4"/>
      <c r="W7" s="4"/>
      <c r="X7" s="4"/>
      <c r="Y7" s="4"/>
      <c r="Z7" s="4"/>
    </row>
    <row r="8" ht="15.75" customHeight="1">
      <c r="A8" s="8"/>
      <c r="B8" s="2"/>
      <c r="C8" s="8"/>
      <c r="D8" s="8"/>
      <c r="E8" s="2"/>
      <c r="F8" s="4"/>
      <c r="G8" s="4"/>
      <c r="H8" s="4"/>
      <c r="I8" s="4"/>
      <c r="J8" s="4"/>
      <c r="K8" s="4"/>
      <c r="L8" s="4"/>
      <c r="M8" s="4"/>
      <c r="N8" s="4"/>
      <c r="O8" s="4"/>
      <c r="P8" s="4"/>
      <c r="Q8" s="4"/>
      <c r="R8" s="4"/>
      <c r="S8" s="4"/>
      <c r="T8" s="4"/>
      <c r="U8" s="4"/>
      <c r="V8" s="4"/>
      <c r="W8" s="4"/>
      <c r="X8" s="4"/>
      <c r="Y8" s="4"/>
      <c r="Z8" s="4"/>
    </row>
    <row r="9" ht="15.75" customHeight="1">
      <c r="A9" s="8"/>
      <c r="B9" s="2"/>
      <c r="C9" s="8"/>
      <c r="D9" s="8"/>
      <c r="E9" s="2"/>
      <c r="F9" s="4"/>
      <c r="G9" s="4"/>
      <c r="H9" s="4"/>
      <c r="I9" s="4"/>
      <c r="J9" s="4"/>
      <c r="K9" s="4"/>
      <c r="L9" s="4"/>
      <c r="M9" s="4"/>
      <c r="N9" s="4"/>
      <c r="O9" s="4"/>
      <c r="P9" s="4"/>
      <c r="Q9" s="4"/>
      <c r="R9" s="4"/>
      <c r="S9" s="4"/>
      <c r="T9" s="4"/>
      <c r="U9" s="4"/>
      <c r="V9" s="4"/>
      <c r="W9" s="4"/>
      <c r="X9" s="4"/>
      <c r="Y9" s="4"/>
      <c r="Z9" s="4"/>
    </row>
    <row r="10" ht="15.75" customHeight="1">
      <c r="A10" s="8"/>
      <c r="B10" s="2"/>
      <c r="C10" s="8"/>
      <c r="D10" s="8"/>
      <c r="E10" s="2"/>
      <c r="F10" s="4"/>
      <c r="G10" s="4"/>
      <c r="H10" s="4"/>
      <c r="I10" s="4"/>
      <c r="J10" s="4"/>
      <c r="K10" s="4"/>
      <c r="L10" s="4"/>
      <c r="M10" s="4"/>
      <c r="N10" s="4"/>
      <c r="O10" s="4"/>
      <c r="P10" s="4"/>
      <c r="Q10" s="4"/>
      <c r="R10" s="4"/>
      <c r="S10" s="4"/>
      <c r="T10" s="4"/>
      <c r="U10" s="4"/>
      <c r="V10" s="4"/>
      <c r="W10" s="4"/>
      <c r="X10" s="4"/>
      <c r="Y10" s="4"/>
      <c r="Z10" s="4"/>
    </row>
    <row r="11" ht="15.75" customHeight="1">
      <c r="A11" s="8"/>
      <c r="B11" s="2"/>
      <c r="C11" s="8"/>
      <c r="D11" s="8"/>
      <c r="E11" s="2"/>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55.44"/>
    <col customWidth="1" min="2" max="3" width="11.89"/>
    <col customWidth="1" min="4" max="4" width="27.11"/>
    <col customWidth="1" min="5" max="5" width="36.33"/>
    <col customWidth="1" min="6" max="26" width="13.0"/>
  </cols>
  <sheetData>
    <row r="1" ht="15.75" customHeight="1">
      <c r="A1" s="1" t="s">
        <v>3</v>
      </c>
      <c r="B1" s="1" t="s">
        <v>5</v>
      </c>
      <c r="C1" s="1" t="s">
        <v>8</v>
      </c>
      <c r="D1" s="1" t="s">
        <v>24</v>
      </c>
      <c r="E1" s="6" t="s">
        <v>25</v>
      </c>
      <c r="F1" s="4"/>
      <c r="G1" s="4"/>
      <c r="H1" s="4"/>
      <c r="I1" s="4"/>
      <c r="J1" s="4"/>
      <c r="K1" s="4"/>
      <c r="L1" s="4"/>
      <c r="M1" s="4"/>
      <c r="N1" s="4"/>
      <c r="O1" s="4"/>
      <c r="P1" s="4"/>
      <c r="Q1" s="4"/>
      <c r="R1" s="4"/>
      <c r="S1" s="4"/>
      <c r="T1" s="4"/>
      <c r="U1" s="4"/>
      <c r="V1" s="4"/>
      <c r="W1" s="4"/>
      <c r="X1" s="4"/>
      <c r="Y1" s="4"/>
      <c r="Z1" s="4"/>
    </row>
    <row r="2" ht="15.75" customHeight="1">
      <c r="A2" s="8" t="s">
        <v>26</v>
      </c>
      <c r="B2" s="12">
        <v>42277.708333333336</v>
      </c>
      <c r="C2" s="12">
        <v>42277.8125</v>
      </c>
      <c r="D2" s="2"/>
      <c r="E2" s="8" t="s">
        <v>32</v>
      </c>
      <c r="F2" s="4"/>
      <c r="G2" s="4"/>
      <c r="H2" s="4"/>
      <c r="I2" s="4"/>
      <c r="J2" s="4"/>
      <c r="K2" s="4"/>
      <c r="L2" s="4"/>
      <c r="M2" s="4"/>
      <c r="N2" s="4"/>
      <c r="O2" s="4"/>
      <c r="P2" s="4"/>
      <c r="Q2" s="4"/>
      <c r="R2" s="4"/>
      <c r="S2" s="4"/>
      <c r="T2" s="4"/>
      <c r="U2" s="4"/>
      <c r="V2" s="4"/>
      <c r="W2" s="4"/>
      <c r="X2" s="4"/>
      <c r="Y2" s="4"/>
      <c r="Z2" s="4"/>
    </row>
    <row r="3" ht="15.75" customHeight="1">
      <c r="A3" s="8" t="s">
        <v>27</v>
      </c>
      <c r="B3" s="12">
        <v>42278.3125</v>
      </c>
      <c r="C3" s="12">
        <v>42278.364583333336</v>
      </c>
      <c r="D3" s="2"/>
      <c r="E3" s="8" t="s">
        <v>32</v>
      </c>
      <c r="F3" s="4"/>
      <c r="G3" s="4"/>
      <c r="H3" s="4"/>
      <c r="I3" s="4"/>
      <c r="J3" s="4"/>
      <c r="K3" s="4"/>
      <c r="L3" s="4"/>
      <c r="M3" s="4"/>
      <c r="N3" s="4"/>
      <c r="O3" s="4"/>
      <c r="P3" s="4"/>
      <c r="Q3" s="4"/>
      <c r="R3" s="4"/>
      <c r="S3" s="4"/>
      <c r="T3" s="4"/>
      <c r="U3" s="4"/>
      <c r="V3" s="4"/>
      <c r="W3" s="4"/>
      <c r="X3" s="4"/>
      <c r="Y3" s="4"/>
      <c r="Z3" s="4"/>
    </row>
    <row r="4" ht="15.75" customHeight="1">
      <c r="A4" s="8" t="s">
        <v>35</v>
      </c>
      <c r="B4" s="12">
        <v>42278.364583333336</v>
      </c>
      <c r="C4" s="12">
        <v>42278.447916666664</v>
      </c>
      <c r="D4" s="8" t="s">
        <v>37</v>
      </c>
      <c r="E4" s="16" t="s">
        <v>38</v>
      </c>
      <c r="F4" s="4"/>
      <c r="G4" s="4"/>
      <c r="H4" s="4"/>
      <c r="I4" s="4"/>
      <c r="J4" s="4"/>
      <c r="K4" s="4"/>
      <c r="L4" s="4"/>
      <c r="M4" s="4"/>
      <c r="N4" s="4"/>
      <c r="O4" s="4"/>
      <c r="P4" s="4"/>
      <c r="Q4" s="4"/>
      <c r="R4" s="4"/>
      <c r="S4" s="4"/>
      <c r="T4" s="4"/>
      <c r="U4" s="4"/>
      <c r="V4" s="4"/>
      <c r="W4" s="4"/>
      <c r="X4" s="4"/>
      <c r="Y4" s="4"/>
      <c r="Z4" s="4"/>
    </row>
    <row r="5" ht="15.75" customHeight="1">
      <c r="A5" s="8" t="s">
        <v>81</v>
      </c>
      <c r="B5" s="12">
        <v>42278.447916666664</v>
      </c>
      <c r="C5" s="12">
        <v>42278.461805555555</v>
      </c>
      <c r="D5" s="2"/>
      <c r="E5" s="16" t="s">
        <v>32</v>
      </c>
      <c r="F5" s="4"/>
      <c r="G5" s="4"/>
      <c r="H5" s="4"/>
      <c r="I5" s="4"/>
      <c r="J5" s="4"/>
      <c r="K5" s="4"/>
      <c r="L5" s="4"/>
      <c r="M5" s="4"/>
      <c r="N5" s="4"/>
      <c r="O5" s="4"/>
      <c r="P5" s="4"/>
      <c r="Q5" s="4"/>
      <c r="R5" s="4"/>
      <c r="S5" s="4"/>
      <c r="T5" s="4"/>
      <c r="U5" s="4"/>
      <c r="V5" s="4"/>
      <c r="W5" s="4"/>
      <c r="X5" s="4"/>
      <c r="Y5" s="4"/>
      <c r="Z5" s="4"/>
    </row>
    <row r="6" ht="15.75" customHeight="1">
      <c r="A6" s="8" t="s">
        <v>46</v>
      </c>
      <c r="B6" s="12">
        <v>42278.461805555555</v>
      </c>
      <c r="C6" s="12">
        <v>42278.524305555555</v>
      </c>
      <c r="D6" s="8" t="s">
        <v>37</v>
      </c>
      <c r="E6" s="16" t="s">
        <v>38</v>
      </c>
      <c r="F6" s="4"/>
      <c r="G6" s="4"/>
      <c r="H6" s="4"/>
      <c r="I6" s="4"/>
      <c r="J6" s="4"/>
      <c r="K6" s="4"/>
      <c r="L6" s="4"/>
      <c r="M6" s="4"/>
      <c r="N6" s="4"/>
      <c r="O6" s="4"/>
      <c r="P6" s="4"/>
      <c r="Q6" s="4"/>
      <c r="R6" s="4"/>
      <c r="S6" s="4"/>
      <c r="T6" s="4"/>
      <c r="U6" s="4"/>
      <c r="V6" s="4"/>
      <c r="W6" s="4"/>
      <c r="X6" s="4"/>
      <c r="Y6" s="4"/>
      <c r="Z6" s="4"/>
    </row>
    <row r="7" ht="15.75" customHeight="1">
      <c r="A7" s="8" t="s">
        <v>86</v>
      </c>
      <c r="B7" s="12">
        <v>42278.524305555555</v>
      </c>
      <c r="C7" s="12">
        <v>42278.56597222222</v>
      </c>
      <c r="D7" s="2"/>
      <c r="E7" s="16" t="s">
        <v>32</v>
      </c>
      <c r="F7" s="4"/>
      <c r="G7" s="4"/>
      <c r="H7" s="4"/>
      <c r="I7" s="4"/>
      <c r="J7" s="4"/>
      <c r="K7" s="4"/>
      <c r="L7" s="4"/>
      <c r="M7" s="4"/>
      <c r="N7" s="4"/>
      <c r="O7" s="4"/>
      <c r="P7" s="4"/>
      <c r="Q7" s="4"/>
      <c r="R7" s="4"/>
      <c r="S7" s="4"/>
      <c r="T7" s="4"/>
      <c r="U7" s="4"/>
      <c r="V7" s="4"/>
      <c r="W7" s="4"/>
      <c r="X7" s="4"/>
      <c r="Y7" s="4"/>
      <c r="Z7" s="4"/>
    </row>
    <row r="8" ht="15.75" customHeight="1">
      <c r="A8" s="8" t="s">
        <v>54</v>
      </c>
      <c r="B8" s="12">
        <v>42278.56597222222</v>
      </c>
      <c r="C8" s="12">
        <v>42278.631944444445</v>
      </c>
      <c r="D8" s="8" t="s">
        <v>91</v>
      </c>
      <c r="E8" s="16" t="s">
        <v>38</v>
      </c>
      <c r="F8" s="4"/>
      <c r="G8" s="4"/>
      <c r="H8" s="4"/>
      <c r="I8" s="4"/>
      <c r="J8" s="4"/>
      <c r="K8" s="4"/>
      <c r="L8" s="4"/>
      <c r="M8" s="4"/>
      <c r="N8" s="4"/>
      <c r="O8" s="4"/>
      <c r="P8" s="4"/>
      <c r="Q8" s="4"/>
      <c r="R8" s="4"/>
      <c r="S8" s="4"/>
      <c r="T8" s="4"/>
      <c r="U8" s="4"/>
      <c r="V8" s="4"/>
      <c r="W8" s="4"/>
      <c r="X8" s="4"/>
      <c r="Y8" s="4"/>
      <c r="Z8" s="4"/>
    </row>
    <row r="9" ht="15.75" customHeight="1">
      <c r="A9" s="8" t="s">
        <v>94</v>
      </c>
      <c r="B9" s="12">
        <v>42278.631944444445</v>
      </c>
      <c r="C9" s="12">
        <v>42278.645833333336</v>
      </c>
      <c r="D9" s="2"/>
      <c r="E9" s="16" t="s">
        <v>32</v>
      </c>
      <c r="F9" s="4"/>
      <c r="G9" s="4"/>
      <c r="H9" s="4"/>
      <c r="I9" s="4"/>
      <c r="J9" s="4"/>
      <c r="K9" s="4"/>
      <c r="L9" s="4"/>
      <c r="M9" s="4"/>
      <c r="N9" s="4"/>
      <c r="O9" s="4"/>
      <c r="P9" s="4"/>
      <c r="Q9" s="4"/>
      <c r="R9" s="4"/>
      <c r="S9" s="4"/>
      <c r="T9" s="4"/>
      <c r="U9" s="4"/>
      <c r="V9" s="4"/>
      <c r="W9" s="4"/>
      <c r="X9" s="4"/>
      <c r="Y9" s="4"/>
      <c r="Z9" s="4"/>
    </row>
    <row r="10" ht="15.75" customHeight="1">
      <c r="A10" s="8" t="s">
        <v>61</v>
      </c>
      <c r="B10" s="12">
        <v>42278.645833333336</v>
      </c>
      <c r="C10" s="12">
        <v>42278.73263888889</v>
      </c>
      <c r="D10" s="8" t="s">
        <v>91</v>
      </c>
      <c r="E10" s="16" t="s">
        <v>38</v>
      </c>
      <c r="F10" s="4"/>
      <c r="G10" s="4"/>
      <c r="H10" s="4"/>
      <c r="I10" s="4"/>
      <c r="J10" s="4"/>
      <c r="K10" s="4"/>
      <c r="L10" s="4"/>
      <c r="M10" s="4"/>
      <c r="N10" s="4"/>
      <c r="O10" s="4"/>
      <c r="P10" s="4"/>
      <c r="Q10" s="4"/>
      <c r="R10" s="4"/>
      <c r="S10" s="4"/>
      <c r="T10" s="4"/>
      <c r="U10" s="4"/>
      <c r="V10" s="4"/>
      <c r="W10" s="4"/>
      <c r="X10" s="4"/>
      <c r="Y10" s="4"/>
      <c r="Z10" s="4"/>
    </row>
    <row r="11" ht="15.0" customHeight="1">
      <c r="A11" s="8" t="s">
        <v>68</v>
      </c>
      <c r="B11" s="12">
        <v>42278.73263888889</v>
      </c>
      <c r="C11" s="12">
        <v>42278.8125</v>
      </c>
      <c r="D11" s="8"/>
      <c r="E11" s="16" t="s">
        <v>38</v>
      </c>
      <c r="F11" s="4"/>
      <c r="G11" s="4"/>
      <c r="H11" s="4"/>
      <c r="I11" s="4"/>
      <c r="J11" s="4"/>
      <c r="K11" s="4"/>
      <c r="L11" s="4"/>
      <c r="M11" s="4"/>
      <c r="N11" s="4"/>
      <c r="O11" s="4"/>
      <c r="P11" s="4"/>
      <c r="Q11" s="4"/>
      <c r="R11" s="4"/>
      <c r="S11" s="4"/>
      <c r="T11" s="4"/>
      <c r="U11" s="4"/>
      <c r="V11" s="4"/>
      <c r="W11" s="4"/>
      <c r="X11" s="4"/>
      <c r="Y11" s="4"/>
      <c r="Z11" s="4"/>
    </row>
    <row r="12" ht="15.0" customHeight="1">
      <c r="A12" s="8" t="s">
        <v>72</v>
      </c>
      <c r="B12" s="12">
        <v>42279.3125</v>
      </c>
      <c r="C12" s="12">
        <v>42279.364583333336</v>
      </c>
      <c r="D12" s="8"/>
      <c r="E12" s="16" t="s">
        <v>32</v>
      </c>
      <c r="F12" s="4"/>
      <c r="G12" s="4"/>
      <c r="H12" s="4"/>
      <c r="I12" s="4"/>
      <c r="J12" s="4"/>
      <c r="K12" s="4"/>
      <c r="L12" s="4"/>
      <c r="M12" s="4"/>
      <c r="N12" s="4"/>
      <c r="O12" s="4"/>
      <c r="P12" s="4"/>
      <c r="Q12" s="4"/>
      <c r="R12" s="4"/>
      <c r="S12" s="4"/>
      <c r="T12" s="4"/>
      <c r="U12" s="4"/>
      <c r="V12" s="4"/>
      <c r="W12" s="4"/>
      <c r="X12" s="4"/>
      <c r="Y12" s="4"/>
      <c r="Z12" s="4"/>
    </row>
    <row r="13" ht="15.0" customHeight="1">
      <c r="A13" s="8" t="s">
        <v>75</v>
      </c>
      <c r="B13" s="12">
        <v>42279.364583333336</v>
      </c>
      <c r="C13" s="12">
        <v>42279.447916666664</v>
      </c>
      <c r="D13" s="8" t="s">
        <v>107</v>
      </c>
      <c r="E13" s="16" t="s">
        <v>38</v>
      </c>
      <c r="F13" s="4"/>
      <c r="G13" s="4"/>
      <c r="H13" s="4"/>
      <c r="I13" s="4"/>
      <c r="J13" s="4"/>
      <c r="K13" s="4"/>
      <c r="L13" s="4"/>
      <c r="M13" s="4"/>
      <c r="N13" s="4"/>
      <c r="O13" s="4"/>
      <c r="P13" s="4"/>
      <c r="Q13" s="4"/>
      <c r="R13" s="4"/>
      <c r="S13" s="4"/>
      <c r="T13" s="4"/>
      <c r="U13" s="4"/>
      <c r="V13" s="4"/>
      <c r="W13" s="4"/>
      <c r="X13" s="4"/>
      <c r="Y13" s="4"/>
      <c r="Z13" s="4"/>
    </row>
    <row r="14" ht="15.0" customHeight="1">
      <c r="A14" s="8" t="s">
        <v>110</v>
      </c>
      <c r="B14" s="12">
        <v>42279.447916666664</v>
      </c>
      <c r="C14" s="12">
        <v>42279.46875</v>
      </c>
      <c r="D14" s="8"/>
      <c r="E14" s="16" t="s">
        <v>32</v>
      </c>
      <c r="F14" s="4"/>
      <c r="G14" s="4"/>
      <c r="H14" s="4"/>
      <c r="I14" s="4"/>
      <c r="J14" s="4"/>
      <c r="K14" s="4"/>
      <c r="L14" s="4"/>
      <c r="M14" s="4"/>
      <c r="N14" s="4"/>
      <c r="O14" s="4"/>
      <c r="P14" s="4"/>
      <c r="Q14" s="4"/>
      <c r="R14" s="4"/>
      <c r="S14" s="4"/>
      <c r="T14" s="4"/>
      <c r="U14" s="4"/>
      <c r="V14" s="4"/>
      <c r="W14" s="4"/>
      <c r="X14" s="4"/>
      <c r="Y14" s="4"/>
      <c r="Z14" s="4"/>
    </row>
    <row r="15" ht="15.0" customHeight="1">
      <c r="A15" s="8" t="s">
        <v>84</v>
      </c>
      <c r="B15" s="12">
        <v>42279.46875</v>
      </c>
      <c r="C15" s="12">
        <v>42279.510416666664</v>
      </c>
      <c r="D15" s="8" t="s">
        <v>112</v>
      </c>
      <c r="E15" s="16" t="s">
        <v>38</v>
      </c>
      <c r="F15" s="4"/>
      <c r="G15" s="4"/>
      <c r="H15" s="4"/>
      <c r="I15" s="4"/>
      <c r="J15" s="4"/>
      <c r="K15" s="4"/>
      <c r="L15" s="4"/>
      <c r="M15" s="4"/>
      <c r="N15" s="4"/>
      <c r="O15" s="4"/>
      <c r="P15" s="4"/>
      <c r="Q15" s="4"/>
      <c r="R15" s="4"/>
      <c r="S15" s="4"/>
      <c r="T15" s="4"/>
      <c r="U15" s="4"/>
      <c r="V15" s="4"/>
      <c r="W15" s="4"/>
      <c r="X15" s="4"/>
      <c r="Y15" s="4"/>
      <c r="Z15" s="4"/>
    </row>
    <row r="16" ht="15.0" customHeight="1">
      <c r="A16" s="8" t="s">
        <v>114</v>
      </c>
      <c r="B16" s="12">
        <v>42279.510416666664</v>
      </c>
      <c r="C16" s="12">
        <v>42279.552083333336</v>
      </c>
      <c r="D16" s="8"/>
      <c r="E16" s="16" t="s">
        <v>32</v>
      </c>
      <c r="F16" s="4"/>
      <c r="G16" s="4"/>
      <c r="H16" s="4"/>
      <c r="I16" s="4"/>
      <c r="J16" s="4"/>
      <c r="K16" s="4"/>
      <c r="L16" s="4"/>
      <c r="M16" s="4"/>
      <c r="N16" s="4"/>
      <c r="O16" s="4"/>
      <c r="P16" s="4"/>
      <c r="Q16" s="4"/>
      <c r="R16" s="4"/>
      <c r="S16" s="4"/>
      <c r="T16" s="4"/>
      <c r="U16" s="4"/>
      <c r="V16" s="4"/>
      <c r="W16" s="4"/>
      <c r="X16" s="4"/>
      <c r="Y16" s="4"/>
      <c r="Z16" s="4"/>
    </row>
    <row r="17" ht="15.0" customHeight="1">
      <c r="A17" s="8" t="s">
        <v>90</v>
      </c>
      <c r="B17" s="12">
        <v>42279.552083333336</v>
      </c>
      <c r="C17" s="12">
        <v>42279.62847222222</v>
      </c>
      <c r="D17" s="8" t="s">
        <v>37</v>
      </c>
      <c r="E17" s="16" t="s">
        <v>38</v>
      </c>
      <c r="F17" s="4"/>
      <c r="G17" s="4"/>
      <c r="H17" s="4"/>
      <c r="I17" s="4"/>
      <c r="J17" s="4"/>
      <c r="K17" s="4"/>
      <c r="L17" s="4"/>
      <c r="M17" s="4"/>
      <c r="N17" s="4"/>
      <c r="O17" s="4"/>
      <c r="P17" s="4"/>
      <c r="Q17" s="4"/>
      <c r="R17" s="4"/>
      <c r="S17" s="4"/>
      <c r="T17" s="4"/>
      <c r="U17" s="4"/>
      <c r="V17" s="4"/>
      <c r="W17" s="4"/>
      <c r="X17" s="4"/>
      <c r="Y17" s="4"/>
      <c r="Z17" s="4"/>
    </row>
    <row r="18" ht="15.0" customHeight="1">
      <c r="A18" s="8" t="s">
        <v>118</v>
      </c>
      <c r="B18" s="12">
        <v>42279.62847222222</v>
      </c>
      <c r="C18" s="12">
        <v>42279.649305555555</v>
      </c>
      <c r="D18" s="8"/>
      <c r="E18" s="16" t="s">
        <v>32</v>
      </c>
      <c r="F18" s="4"/>
      <c r="G18" s="4"/>
      <c r="H18" s="4"/>
      <c r="I18" s="4"/>
      <c r="J18" s="4"/>
      <c r="K18" s="4"/>
      <c r="L18" s="4"/>
      <c r="M18" s="4"/>
      <c r="N18" s="4"/>
      <c r="O18" s="4"/>
      <c r="P18" s="4"/>
      <c r="Q18" s="4"/>
      <c r="R18" s="4"/>
      <c r="S18" s="4"/>
      <c r="T18" s="4"/>
      <c r="U18" s="4"/>
      <c r="V18" s="4"/>
      <c r="W18" s="4"/>
      <c r="X18" s="4"/>
      <c r="Y18" s="4"/>
      <c r="Z18" s="4"/>
    </row>
    <row r="19" ht="15.0" customHeight="1">
      <c r="A19" s="8" t="s">
        <v>102</v>
      </c>
      <c r="B19" s="12">
        <v>42279.649305555555</v>
      </c>
      <c r="C19" s="12">
        <v>42279.725694444445</v>
      </c>
      <c r="D19" s="8" t="s">
        <v>119</v>
      </c>
      <c r="E19" s="16" t="s">
        <v>38</v>
      </c>
      <c r="F19" s="4"/>
      <c r="G19" s="4"/>
      <c r="H19" s="4"/>
      <c r="I19" s="4"/>
      <c r="J19" s="4"/>
      <c r="K19" s="4"/>
      <c r="L19" s="4"/>
      <c r="M19" s="4"/>
      <c r="N19" s="4"/>
      <c r="O19" s="4"/>
      <c r="P19" s="4"/>
      <c r="Q19" s="4"/>
      <c r="R19" s="4"/>
      <c r="S19" s="4"/>
      <c r="T19" s="4"/>
      <c r="U19" s="4"/>
      <c r="V19" s="4"/>
      <c r="W19" s="4"/>
      <c r="X19" s="4"/>
      <c r="Y19" s="4"/>
      <c r="Z19" s="4"/>
    </row>
    <row r="20" ht="15.0" customHeight="1">
      <c r="A20" s="8" t="s">
        <v>115</v>
      </c>
      <c r="B20" s="12">
        <v>42279.725694444445</v>
      </c>
      <c r="C20" s="12">
        <v>42279.729166666664</v>
      </c>
      <c r="D20" s="8"/>
      <c r="E20" s="16" t="s">
        <v>38</v>
      </c>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39.78"/>
    <col customWidth="1" min="2" max="2" width="24.89"/>
    <col customWidth="1" min="3" max="4" width="11.89"/>
    <col customWidth="1" min="5" max="5" width="41.11"/>
    <col customWidth="1" min="6" max="6" width="8.22"/>
    <col customWidth="1" min="7" max="7" width="6.0"/>
    <col customWidth="1" min="8" max="8" width="5.44"/>
    <col customWidth="1" min="9" max="9" width="3.78"/>
    <col customWidth="1" min="10" max="26" width="13.0"/>
  </cols>
  <sheetData>
    <row r="1" ht="15.75" customHeight="1">
      <c r="A1" s="1" t="s">
        <v>1</v>
      </c>
      <c r="B1" s="1" t="s">
        <v>3</v>
      </c>
      <c r="C1" s="1" t="s">
        <v>5</v>
      </c>
      <c r="D1" s="1" t="s">
        <v>8</v>
      </c>
      <c r="E1" s="1" t="s">
        <v>10</v>
      </c>
      <c r="F1" s="1" t="s">
        <v>12</v>
      </c>
      <c r="G1" s="1" t="s">
        <v>14</v>
      </c>
      <c r="H1" s="1" t="s">
        <v>15</v>
      </c>
      <c r="I1" s="1" t="s">
        <v>16</v>
      </c>
      <c r="J1" s="4"/>
      <c r="K1" s="4"/>
      <c r="L1" s="4"/>
      <c r="M1" s="4"/>
      <c r="N1" s="4"/>
      <c r="O1" s="4"/>
      <c r="P1" s="4"/>
      <c r="Q1" s="4"/>
      <c r="R1" s="4"/>
      <c r="S1" s="4"/>
      <c r="T1" s="4"/>
      <c r="U1" s="4"/>
      <c r="V1" s="4"/>
      <c r="W1" s="4"/>
      <c r="X1" s="4"/>
      <c r="Y1" s="4"/>
      <c r="Z1" s="4"/>
    </row>
    <row r="2" ht="15.75" customHeight="1">
      <c r="A2" s="7" t="s">
        <v>23</v>
      </c>
      <c r="B2" s="8" t="s">
        <v>27</v>
      </c>
      <c r="C2" s="12">
        <v>42278.333333333336</v>
      </c>
      <c r="D2" s="12">
        <v>42278.34375</v>
      </c>
      <c r="E2" s="8" t="s">
        <v>30</v>
      </c>
      <c r="F2" s="3"/>
      <c r="G2" s="3"/>
      <c r="H2" s="8"/>
      <c r="I2" s="8"/>
      <c r="J2" s="4"/>
      <c r="K2" s="4"/>
      <c r="L2" s="4"/>
      <c r="M2" s="4"/>
      <c r="N2" s="4"/>
      <c r="O2" s="4"/>
      <c r="P2" s="4"/>
      <c r="Q2" s="4"/>
      <c r="R2" s="4"/>
      <c r="S2" s="4"/>
      <c r="T2" s="4"/>
      <c r="U2" s="4"/>
      <c r="V2" s="4"/>
      <c r="W2" s="4"/>
      <c r="X2" s="4"/>
      <c r="Y2" s="4"/>
      <c r="Z2" s="4"/>
    </row>
    <row r="3" ht="15.75" customHeight="1">
      <c r="A3" s="8" t="s">
        <v>31</v>
      </c>
      <c r="B3" s="8" t="s">
        <v>27</v>
      </c>
      <c r="C3" s="12">
        <v>42278.34375</v>
      </c>
      <c r="D3" s="12">
        <v>42278.364583333336</v>
      </c>
      <c r="E3" s="8" t="s">
        <v>33</v>
      </c>
      <c r="F3" s="3"/>
      <c r="G3" s="3"/>
      <c r="H3" s="8"/>
      <c r="I3" s="8"/>
      <c r="J3" s="4"/>
      <c r="K3" s="4"/>
      <c r="L3" s="4"/>
      <c r="M3" s="4"/>
      <c r="N3" s="4"/>
      <c r="O3" s="4"/>
      <c r="P3" s="4"/>
      <c r="Q3" s="4"/>
      <c r="R3" s="4"/>
      <c r="S3" s="4"/>
      <c r="T3" s="4"/>
      <c r="U3" s="4"/>
      <c r="V3" s="4"/>
      <c r="W3" s="4"/>
      <c r="X3" s="4"/>
      <c r="Y3" s="4"/>
      <c r="Z3" s="4"/>
    </row>
    <row r="4" ht="15.75" customHeight="1">
      <c r="A4" s="8" t="s">
        <v>34</v>
      </c>
      <c r="B4" s="8" t="s">
        <v>35</v>
      </c>
      <c r="C4" s="12">
        <v>42278.364583333336</v>
      </c>
      <c r="D4" s="12">
        <v>42278.385416666664</v>
      </c>
      <c r="E4" s="8" t="s">
        <v>36</v>
      </c>
      <c r="F4" s="2"/>
      <c r="G4" s="8"/>
      <c r="H4" s="8"/>
      <c r="I4" s="8"/>
      <c r="J4" s="4"/>
      <c r="K4" s="4"/>
      <c r="L4" s="4"/>
      <c r="M4" s="4"/>
      <c r="N4" s="4"/>
      <c r="O4" s="4"/>
      <c r="P4" s="4"/>
      <c r="Q4" s="4"/>
      <c r="R4" s="4"/>
      <c r="S4" s="4"/>
      <c r="T4" s="4"/>
      <c r="U4" s="4"/>
      <c r="V4" s="4"/>
      <c r="W4" s="4"/>
      <c r="X4" s="4"/>
      <c r="Y4" s="4"/>
      <c r="Z4" s="4"/>
    </row>
    <row r="5" ht="15.75" customHeight="1">
      <c r="A5" s="8" t="s">
        <v>39</v>
      </c>
      <c r="B5" s="8" t="s">
        <v>35</v>
      </c>
      <c r="C5" s="12">
        <v>42278.385416666664</v>
      </c>
      <c r="D5" s="12">
        <v>42278.40625</v>
      </c>
      <c r="E5" s="8" t="s">
        <v>40</v>
      </c>
      <c r="F5" s="2"/>
      <c r="G5" s="8"/>
      <c r="H5" s="8"/>
      <c r="I5" s="8"/>
      <c r="J5" s="4"/>
      <c r="K5" s="4"/>
      <c r="L5" s="4"/>
      <c r="M5" s="4"/>
      <c r="N5" s="4"/>
      <c r="O5" s="4"/>
      <c r="P5" s="4"/>
      <c r="Q5" s="4"/>
      <c r="R5" s="4"/>
      <c r="S5" s="4"/>
      <c r="T5" s="4"/>
      <c r="U5" s="4"/>
      <c r="V5" s="4"/>
      <c r="W5" s="4"/>
      <c r="X5" s="4"/>
      <c r="Y5" s="4"/>
      <c r="Z5" s="4"/>
    </row>
    <row r="6" ht="15.75" customHeight="1">
      <c r="A6" s="8" t="s">
        <v>41</v>
      </c>
      <c r="B6" s="8" t="s">
        <v>35</v>
      </c>
      <c r="C6" s="12">
        <v>42278.40625</v>
      </c>
      <c r="D6" s="12">
        <v>42278.427083333336</v>
      </c>
      <c r="E6" s="8" t="s">
        <v>42</v>
      </c>
      <c r="F6" s="2"/>
      <c r="G6" s="8"/>
      <c r="H6" s="8"/>
      <c r="I6" s="8"/>
      <c r="J6" s="4"/>
      <c r="K6" s="4"/>
      <c r="L6" s="4"/>
      <c r="M6" s="4"/>
      <c r="N6" s="4"/>
      <c r="O6" s="4"/>
      <c r="P6" s="4"/>
      <c r="Q6" s="4"/>
      <c r="R6" s="4"/>
      <c r="S6" s="4"/>
      <c r="T6" s="4"/>
      <c r="U6" s="4"/>
      <c r="V6" s="4"/>
      <c r="W6" s="4"/>
      <c r="X6" s="4"/>
      <c r="Y6" s="4"/>
      <c r="Z6" s="4"/>
    </row>
    <row r="7" ht="15.75" customHeight="1">
      <c r="A7" s="8" t="s">
        <v>43</v>
      </c>
      <c r="B7" s="8" t="s">
        <v>35</v>
      </c>
      <c r="C7" s="12">
        <v>42278.427083333336</v>
      </c>
      <c r="D7" s="12">
        <v>42278.447916666664</v>
      </c>
      <c r="E7" s="8" t="s">
        <v>44</v>
      </c>
      <c r="F7" s="2"/>
      <c r="G7" s="8"/>
      <c r="H7" s="8"/>
      <c r="I7" s="8"/>
      <c r="J7" s="4"/>
      <c r="K7" s="4"/>
      <c r="L7" s="4"/>
      <c r="M7" s="4"/>
      <c r="N7" s="4"/>
      <c r="O7" s="4"/>
      <c r="P7" s="4"/>
      <c r="Q7" s="4"/>
      <c r="R7" s="4"/>
      <c r="S7" s="4"/>
      <c r="T7" s="4"/>
      <c r="U7" s="4"/>
      <c r="V7" s="4"/>
      <c r="W7" s="4"/>
      <c r="X7" s="4"/>
      <c r="Y7" s="4"/>
      <c r="Z7" s="4"/>
    </row>
    <row r="8" ht="15.75" customHeight="1">
      <c r="A8" s="8" t="s">
        <v>45</v>
      </c>
      <c r="B8" s="8" t="s">
        <v>46</v>
      </c>
      <c r="C8" s="12">
        <v>42278.461805555555</v>
      </c>
      <c r="D8" s="12">
        <v>42278.48263888889</v>
      </c>
      <c r="E8" s="8" t="s">
        <v>47</v>
      </c>
      <c r="F8" s="2"/>
      <c r="G8" s="8"/>
      <c r="H8" s="8"/>
      <c r="I8" s="8"/>
      <c r="J8" s="4"/>
      <c r="K8" s="4"/>
      <c r="L8" s="4"/>
      <c r="M8" s="4"/>
      <c r="N8" s="4"/>
      <c r="O8" s="4"/>
      <c r="P8" s="4"/>
      <c r="Q8" s="4"/>
      <c r="R8" s="4"/>
      <c r="S8" s="4"/>
      <c r="T8" s="4"/>
      <c r="U8" s="4"/>
      <c r="V8" s="4"/>
      <c r="W8" s="4"/>
      <c r="X8" s="4"/>
      <c r="Y8" s="4"/>
      <c r="Z8" s="4"/>
    </row>
    <row r="9" ht="15.75" customHeight="1">
      <c r="A9" s="8" t="s">
        <v>48</v>
      </c>
      <c r="B9" s="8" t="s">
        <v>46</v>
      </c>
      <c r="C9" s="12">
        <v>42278.48263888889</v>
      </c>
      <c r="D9" s="12">
        <v>42278.50347222222</v>
      </c>
      <c r="E9" s="8" t="s">
        <v>50</v>
      </c>
      <c r="F9" s="2"/>
      <c r="G9" s="8"/>
      <c r="H9" s="8"/>
      <c r="I9" s="8"/>
      <c r="J9" s="4"/>
      <c r="K9" s="4"/>
      <c r="L9" s="4"/>
      <c r="M9" s="4"/>
      <c r="N9" s="4"/>
      <c r="O9" s="4"/>
      <c r="P9" s="4"/>
      <c r="Q9" s="4"/>
      <c r="R9" s="4"/>
      <c r="S9" s="4"/>
      <c r="T9" s="4"/>
      <c r="U9" s="4"/>
      <c r="V9" s="4"/>
      <c r="W9" s="4"/>
      <c r="X9" s="4"/>
      <c r="Y9" s="4"/>
      <c r="Z9" s="4"/>
    </row>
    <row r="10" ht="15.75" customHeight="1">
      <c r="A10" s="8" t="s">
        <v>51</v>
      </c>
      <c r="B10" s="8" t="s">
        <v>46</v>
      </c>
      <c r="C10" s="12">
        <v>42278.50347222222</v>
      </c>
      <c r="D10" s="12">
        <v>42278.524305555555</v>
      </c>
      <c r="E10" s="8" t="s">
        <v>52</v>
      </c>
      <c r="F10" s="2"/>
      <c r="G10" s="8"/>
      <c r="H10" s="8"/>
      <c r="I10" s="8"/>
      <c r="J10" s="4"/>
      <c r="K10" s="4"/>
      <c r="L10" s="4"/>
      <c r="M10" s="4"/>
      <c r="N10" s="4"/>
      <c r="O10" s="4"/>
      <c r="P10" s="4"/>
      <c r="Q10" s="4"/>
      <c r="R10" s="4"/>
      <c r="S10" s="4"/>
      <c r="T10" s="4"/>
      <c r="U10" s="4"/>
      <c r="V10" s="4"/>
      <c r="W10" s="4"/>
      <c r="X10" s="4"/>
      <c r="Y10" s="4"/>
      <c r="Z10" s="4"/>
    </row>
    <row r="11" ht="15.75" customHeight="1">
      <c r="A11" s="8" t="s">
        <v>53</v>
      </c>
      <c r="B11" s="8" t="s">
        <v>54</v>
      </c>
      <c r="C11" s="12">
        <v>42278.56597222222</v>
      </c>
      <c r="D11" s="12">
        <v>42278.586805555555</v>
      </c>
      <c r="E11" s="8" t="s">
        <v>55</v>
      </c>
      <c r="F11" s="2"/>
      <c r="G11" s="8"/>
      <c r="H11" s="8"/>
      <c r="I11" s="8"/>
      <c r="J11" s="4"/>
      <c r="K11" s="4"/>
      <c r="L11" s="4"/>
      <c r="M11" s="4"/>
      <c r="N11" s="4"/>
      <c r="O11" s="4"/>
      <c r="P11" s="4"/>
      <c r="Q11" s="4"/>
      <c r="R11" s="4"/>
      <c r="S11" s="4"/>
      <c r="T11" s="4"/>
      <c r="U11" s="4"/>
      <c r="V11" s="4"/>
      <c r="W11" s="4"/>
      <c r="X11" s="4"/>
      <c r="Y11" s="4"/>
      <c r="Z11" s="4"/>
    </row>
    <row r="12" ht="15.75" customHeight="1">
      <c r="A12" s="8" t="s">
        <v>56</v>
      </c>
      <c r="B12" s="8" t="s">
        <v>54</v>
      </c>
      <c r="C12" s="12">
        <v>42278.586805555555</v>
      </c>
      <c r="D12" s="12">
        <v>42278.60763888889</v>
      </c>
      <c r="E12" s="8" t="s">
        <v>57</v>
      </c>
      <c r="F12" s="2"/>
      <c r="G12" s="8"/>
      <c r="H12" s="8"/>
      <c r="I12" s="8"/>
      <c r="J12" s="4"/>
      <c r="K12" s="4"/>
      <c r="L12" s="4"/>
      <c r="M12" s="4"/>
      <c r="N12" s="4"/>
      <c r="O12" s="4"/>
      <c r="P12" s="4"/>
      <c r="Q12" s="4"/>
      <c r="R12" s="4"/>
      <c r="S12" s="4"/>
      <c r="T12" s="4"/>
      <c r="U12" s="4"/>
      <c r="V12" s="4"/>
      <c r="W12" s="4"/>
      <c r="X12" s="4"/>
      <c r="Y12" s="4"/>
      <c r="Z12" s="4"/>
    </row>
    <row r="13" ht="15.75" customHeight="1">
      <c r="A13" s="8" t="s">
        <v>58</v>
      </c>
      <c r="B13" s="8" t="s">
        <v>54</v>
      </c>
      <c r="C13" s="12">
        <v>42278.60763888889</v>
      </c>
      <c r="D13" s="12">
        <v>42278.631944444445</v>
      </c>
      <c r="E13" s="8" t="s">
        <v>59</v>
      </c>
      <c r="F13" s="2"/>
      <c r="G13" s="8"/>
      <c r="H13" s="8"/>
      <c r="I13" s="8"/>
      <c r="J13" s="4"/>
      <c r="K13" s="4"/>
      <c r="L13" s="4"/>
      <c r="M13" s="4"/>
      <c r="N13" s="4"/>
      <c r="O13" s="4"/>
      <c r="P13" s="4"/>
      <c r="Q13" s="4"/>
      <c r="R13" s="4"/>
      <c r="S13" s="4"/>
      <c r="T13" s="4"/>
      <c r="U13" s="4"/>
      <c r="V13" s="4"/>
      <c r="W13" s="4"/>
      <c r="X13" s="4"/>
      <c r="Y13" s="4"/>
      <c r="Z13" s="4"/>
    </row>
    <row r="14" ht="15.75" customHeight="1">
      <c r="A14" s="8" t="s">
        <v>60</v>
      </c>
      <c r="B14" s="8" t="s">
        <v>61</v>
      </c>
      <c r="C14" s="12">
        <v>42278.645833333336</v>
      </c>
      <c r="D14" s="12">
        <v>42278.65972222222</v>
      </c>
      <c r="E14" s="8" t="s">
        <v>62</v>
      </c>
      <c r="F14" s="2"/>
      <c r="G14" s="8"/>
      <c r="H14" s="8"/>
      <c r="I14" s="8"/>
      <c r="J14" s="4"/>
      <c r="K14" s="4"/>
      <c r="L14" s="4"/>
      <c r="M14" s="4"/>
      <c r="N14" s="4"/>
      <c r="O14" s="4"/>
      <c r="P14" s="4"/>
      <c r="Q14" s="4"/>
      <c r="R14" s="4"/>
      <c r="S14" s="4"/>
      <c r="T14" s="4"/>
      <c r="U14" s="4"/>
      <c r="V14" s="4"/>
      <c r="W14" s="4"/>
      <c r="X14" s="4"/>
      <c r="Y14" s="4"/>
      <c r="Z14" s="4"/>
    </row>
    <row r="15" ht="15.75" customHeight="1">
      <c r="A15" s="8" t="s">
        <v>63</v>
      </c>
      <c r="B15" s="8" t="s">
        <v>61</v>
      </c>
      <c r="C15" s="12">
        <v>42278.65972222222</v>
      </c>
      <c r="D15" s="12">
        <v>42278.67361111111</v>
      </c>
      <c r="E15" s="8" t="s">
        <v>64</v>
      </c>
      <c r="F15" s="2"/>
      <c r="G15" s="8"/>
      <c r="H15" s="8"/>
      <c r="I15" s="8"/>
      <c r="J15" s="4"/>
      <c r="K15" s="4"/>
      <c r="L15" s="4"/>
      <c r="M15" s="4"/>
      <c r="N15" s="4"/>
      <c r="O15" s="4"/>
      <c r="P15" s="4"/>
      <c r="Q15" s="4"/>
      <c r="R15" s="4"/>
      <c r="S15" s="4"/>
      <c r="T15" s="4"/>
      <c r="U15" s="4"/>
      <c r="V15" s="4"/>
      <c r="W15" s="4"/>
      <c r="X15" s="4"/>
      <c r="Y15" s="4"/>
      <c r="Z15" s="4"/>
    </row>
    <row r="16" ht="15.75" customHeight="1">
      <c r="A16" s="8" t="s">
        <v>65</v>
      </c>
      <c r="B16" s="8" t="s">
        <v>61</v>
      </c>
      <c r="C16" s="12">
        <v>42278.67361111111</v>
      </c>
      <c r="D16" s="12">
        <v>42278.70138888889</v>
      </c>
      <c r="E16" s="8" t="s">
        <v>66</v>
      </c>
      <c r="F16" s="2"/>
      <c r="G16" s="8"/>
      <c r="H16" s="8"/>
      <c r="I16" s="8"/>
      <c r="J16" s="4"/>
      <c r="K16" s="4"/>
      <c r="L16" s="4"/>
      <c r="M16" s="4"/>
      <c r="N16" s="4"/>
      <c r="O16" s="4"/>
      <c r="P16" s="4"/>
      <c r="Q16" s="4"/>
      <c r="R16" s="4"/>
      <c r="S16" s="4"/>
      <c r="T16" s="4"/>
      <c r="U16" s="4"/>
      <c r="V16" s="4"/>
      <c r="W16" s="4"/>
      <c r="X16" s="4"/>
      <c r="Y16" s="4"/>
      <c r="Z16" s="4"/>
    </row>
    <row r="17" ht="15.75" customHeight="1">
      <c r="A17" s="8" t="s">
        <v>67</v>
      </c>
      <c r="B17" s="8" t="s">
        <v>68</v>
      </c>
      <c r="C17" s="12">
        <v>42278.70138888889</v>
      </c>
      <c r="D17" s="12">
        <v>42278.73263888889</v>
      </c>
      <c r="E17" s="8" t="s">
        <v>69</v>
      </c>
      <c r="F17" s="2"/>
      <c r="G17" s="8"/>
      <c r="H17" s="8"/>
      <c r="I17" s="8"/>
      <c r="J17" s="4"/>
      <c r="K17" s="4"/>
      <c r="L17" s="4"/>
      <c r="M17" s="4"/>
      <c r="N17" s="4"/>
      <c r="O17" s="4"/>
      <c r="P17" s="4"/>
      <c r="Q17" s="4"/>
      <c r="R17" s="4"/>
      <c r="S17" s="4"/>
      <c r="T17" s="4"/>
      <c r="U17" s="4"/>
      <c r="V17" s="4"/>
      <c r="W17" s="4"/>
      <c r="X17" s="4"/>
      <c r="Y17" s="4"/>
      <c r="Z17" s="4"/>
    </row>
    <row r="18" ht="15.75" customHeight="1">
      <c r="A18" s="8" t="s">
        <v>70</v>
      </c>
      <c r="B18" s="8" t="s">
        <v>68</v>
      </c>
      <c r="C18" s="12">
        <v>42278.73263888889</v>
      </c>
      <c r="D18" s="12">
        <v>42278.73611111111</v>
      </c>
      <c r="E18" s="8" t="s">
        <v>71</v>
      </c>
      <c r="F18" s="2"/>
      <c r="G18" s="8"/>
      <c r="H18" s="8"/>
      <c r="I18" s="8"/>
      <c r="J18" s="4"/>
      <c r="K18" s="4"/>
      <c r="L18" s="4"/>
      <c r="M18" s="4"/>
      <c r="N18" s="4"/>
      <c r="O18" s="4"/>
      <c r="P18" s="4"/>
      <c r="Q18" s="4"/>
      <c r="R18" s="4"/>
      <c r="S18" s="4"/>
      <c r="T18" s="4"/>
      <c r="U18" s="4"/>
      <c r="V18" s="4"/>
      <c r="W18" s="4"/>
      <c r="X18" s="4"/>
      <c r="Y18" s="4"/>
      <c r="Z18" s="4"/>
    </row>
    <row r="19" ht="15.75" customHeight="1">
      <c r="A19" s="8" t="s">
        <v>23</v>
      </c>
      <c r="B19" s="8" t="s">
        <v>72</v>
      </c>
      <c r="C19" s="12">
        <v>42279.333333333336</v>
      </c>
      <c r="D19" s="12">
        <v>42279.34375</v>
      </c>
      <c r="E19" s="8" t="s">
        <v>71</v>
      </c>
      <c r="F19" s="2"/>
      <c r="G19" s="8"/>
      <c r="H19" s="8"/>
      <c r="I19" s="8"/>
      <c r="J19" s="4"/>
      <c r="K19" s="4"/>
      <c r="L19" s="4"/>
      <c r="M19" s="4"/>
      <c r="N19" s="4"/>
      <c r="O19" s="4"/>
      <c r="P19" s="4"/>
      <c r="Q19" s="4"/>
      <c r="R19" s="4"/>
      <c r="S19" s="4"/>
      <c r="T19" s="4"/>
      <c r="U19" s="4"/>
      <c r="V19" s="4"/>
      <c r="W19" s="4"/>
      <c r="X19" s="4"/>
      <c r="Y19" s="4"/>
      <c r="Z19" s="4"/>
    </row>
    <row r="20" ht="15.75" customHeight="1">
      <c r="A20" s="8" t="s">
        <v>73</v>
      </c>
      <c r="B20" s="8" t="s">
        <v>72</v>
      </c>
      <c r="C20" s="12">
        <v>42279.34375</v>
      </c>
      <c r="D20" s="12">
        <v>42279.364583333336</v>
      </c>
      <c r="E20" s="8" t="s">
        <v>33</v>
      </c>
      <c r="F20" s="2"/>
      <c r="G20" s="8"/>
      <c r="H20" s="8"/>
      <c r="I20" s="8"/>
      <c r="J20" s="4"/>
      <c r="K20" s="4"/>
      <c r="L20" s="4"/>
      <c r="M20" s="4"/>
      <c r="N20" s="4"/>
      <c r="O20" s="4"/>
      <c r="P20" s="4"/>
      <c r="Q20" s="4"/>
      <c r="R20" s="4"/>
      <c r="S20" s="4"/>
      <c r="T20" s="4"/>
      <c r="U20" s="4"/>
      <c r="V20" s="4"/>
      <c r="W20" s="4"/>
      <c r="X20" s="4"/>
      <c r="Y20" s="4"/>
      <c r="Z20" s="4"/>
    </row>
    <row r="21" ht="15.75" customHeight="1">
      <c r="A21" s="7" t="s">
        <v>74</v>
      </c>
      <c r="B21" s="8" t="s">
        <v>75</v>
      </c>
      <c r="C21" s="12">
        <v>42279.364583333336</v>
      </c>
      <c r="D21" s="12">
        <v>42279.385416666664</v>
      </c>
      <c r="E21" s="8" t="s">
        <v>76</v>
      </c>
      <c r="F21" s="2"/>
      <c r="G21" s="8"/>
      <c r="H21" s="8"/>
      <c r="I21" s="8"/>
      <c r="J21" s="4"/>
      <c r="K21" s="4"/>
      <c r="L21" s="4"/>
      <c r="M21" s="4"/>
      <c r="N21" s="4"/>
      <c r="O21" s="4"/>
      <c r="P21" s="4"/>
      <c r="Q21" s="4"/>
      <c r="R21" s="4"/>
      <c r="S21" s="4"/>
      <c r="T21" s="4"/>
      <c r="U21" s="4"/>
      <c r="V21" s="4"/>
      <c r="W21" s="4"/>
      <c r="X21" s="4"/>
      <c r="Y21" s="4"/>
      <c r="Z21" s="4"/>
    </row>
    <row r="22" ht="15.75" customHeight="1">
      <c r="A22" s="8" t="s">
        <v>77</v>
      </c>
      <c r="B22" s="8" t="s">
        <v>75</v>
      </c>
      <c r="C22" s="12">
        <v>42279.385416666664</v>
      </c>
      <c r="D22" s="12">
        <v>42279.40625</v>
      </c>
      <c r="E22" s="8" t="s">
        <v>78</v>
      </c>
      <c r="F22" s="2"/>
      <c r="G22" s="8"/>
      <c r="H22" s="8"/>
      <c r="I22" s="8"/>
      <c r="J22" s="4"/>
      <c r="K22" s="4"/>
      <c r="L22" s="4"/>
      <c r="M22" s="4"/>
      <c r="N22" s="4"/>
      <c r="O22" s="4"/>
      <c r="P22" s="4"/>
      <c r="Q22" s="4"/>
      <c r="R22" s="4"/>
      <c r="S22" s="4"/>
      <c r="T22" s="4"/>
      <c r="U22" s="4"/>
      <c r="V22" s="4"/>
      <c r="W22" s="4"/>
      <c r="X22" s="4"/>
      <c r="Y22" s="4"/>
      <c r="Z22" s="4"/>
    </row>
    <row r="23" ht="15.75" customHeight="1">
      <c r="A23" s="8" t="s">
        <v>79</v>
      </c>
      <c r="B23" s="8" t="s">
        <v>75</v>
      </c>
      <c r="C23" s="12">
        <v>42279.40625</v>
      </c>
      <c r="D23" s="12">
        <v>42279.427083333336</v>
      </c>
      <c r="E23" s="8" t="s">
        <v>80</v>
      </c>
      <c r="F23" s="2"/>
      <c r="G23" s="8"/>
      <c r="H23" s="8"/>
      <c r="I23" s="8"/>
      <c r="J23" s="4"/>
      <c r="K23" s="4"/>
      <c r="L23" s="4"/>
      <c r="M23" s="4"/>
      <c r="N23" s="4"/>
      <c r="O23" s="4"/>
      <c r="P23" s="4"/>
      <c r="Q23" s="4"/>
      <c r="R23" s="4"/>
      <c r="S23" s="4"/>
      <c r="T23" s="4"/>
      <c r="U23" s="4"/>
      <c r="V23" s="4"/>
      <c r="W23" s="4"/>
      <c r="X23" s="4"/>
      <c r="Y23" s="4"/>
      <c r="Z23" s="4"/>
    </row>
    <row r="24" ht="15.0" customHeight="1">
      <c r="A24" s="8" t="s">
        <v>43</v>
      </c>
      <c r="B24" s="8" t="s">
        <v>75</v>
      </c>
      <c r="C24" s="12">
        <v>42279.427083333336</v>
      </c>
      <c r="D24" s="12">
        <v>42279.447916666664</v>
      </c>
      <c r="E24" s="8" t="s">
        <v>82</v>
      </c>
      <c r="F24" s="8"/>
      <c r="G24" s="8"/>
      <c r="H24" s="8"/>
      <c r="I24" s="8"/>
      <c r="J24" s="4"/>
      <c r="K24" s="4"/>
      <c r="L24" s="4"/>
      <c r="M24" s="4"/>
      <c r="N24" s="4"/>
      <c r="O24" s="4"/>
      <c r="P24" s="4"/>
      <c r="Q24" s="4"/>
      <c r="R24" s="4"/>
      <c r="S24" s="4"/>
      <c r="T24" s="4"/>
      <c r="U24" s="4"/>
      <c r="V24" s="4"/>
      <c r="W24" s="4"/>
      <c r="X24" s="4"/>
      <c r="Y24" s="4"/>
      <c r="Z24" s="4"/>
    </row>
    <row r="25" ht="15.0" customHeight="1">
      <c r="A25" s="8" t="s">
        <v>83</v>
      </c>
      <c r="B25" s="8" t="s">
        <v>84</v>
      </c>
      <c r="C25" s="12">
        <v>42279.46875</v>
      </c>
      <c r="D25" s="12">
        <v>42279.489583333336</v>
      </c>
      <c r="E25" s="8" t="s">
        <v>85</v>
      </c>
      <c r="F25" s="8"/>
      <c r="G25" s="8"/>
      <c r="H25" s="8"/>
      <c r="I25" s="8"/>
      <c r="J25" s="4"/>
      <c r="K25" s="4"/>
      <c r="L25" s="4"/>
      <c r="M25" s="4"/>
      <c r="N25" s="4"/>
      <c r="O25" s="4"/>
      <c r="P25" s="4"/>
      <c r="Q25" s="4"/>
      <c r="R25" s="4"/>
      <c r="S25" s="4"/>
      <c r="T25" s="4"/>
      <c r="U25" s="4"/>
      <c r="V25" s="4"/>
      <c r="W25" s="4"/>
      <c r="X25" s="4"/>
      <c r="Y25" s="4"/>
      <c r="Z25" s="4"/>
    </row>
    <row r="26" ht="15.0" customHeight="1">
      <c r="A26" s="8" t="s">
        <v>87</v>
      </c>
      <c r="B26" s="8" t="s">
        <v>84</v>
      </c>
      <c r="C26" s="12">
        <v>42279.489583333336</v>
      </c>
      <c r="D26" s="12">
        <v>42279.510416666664</v>
      </c>
      <c r="E26" s="8" t="s">
        <v>88</v>
      </c>
      <c r="F26" s="8"/>
      <c r="G26" s="8"/>
      <c r="H26" s="8"/>
      <c r="I26" s="8"/>
      <c r="J26" s="4"/>
      <c r="K26" s="4"/>
      <c r="L26" s="4"/>
      <c r="M26" s="4"/>
      <c r="N26" s="4"/>
      <c r="O26" s="4"/>
      <c r="P26" s="4"/>
      <c r="Q26" s="4"/>
      <c r="R26" s="4"/>
      <c r="S26" s="4"/>
      <c r="T26" s="4"/>
      <c r="U26" s="4"/>
      <c r="V26" s="4"/>
      <c r="W26" s="4"/>
      <c r="X26" s="4"/>
      <c r="Y26" s="4"/>
      <c r="Z26" s="4"/>
    </row>
    <row r="27" ht="15.0" customHeight="1">
      <c r="A27" s="8" t="s">
        <v>89</v>
      </c>
      <c r="B27" s="8" t="s">
        <v>90</v>
      </c>
      <c r="C27" s="12">
        <v>42279.552083333336</v>
      </c>
      <c r="D27" s="12">
        <v>42279.572916666664</v>
      </c>
      <c r="E27" s="8" t="s">
        <v>92</v>
      </c>
      <c r="F27" s="8"/>
      <c r="G27" s="8"/>
      <c r="H27" s="8"/>
      <c r="I27" s="8"/>
      <c r="J27" s="4"/>
      <c r="K27" s="4"/>
      <c r="L27" s="4"/>
      <c r="M27" s="4"/>
      <c r="N27" s="4"/>
      <c r="O27" s="4"/>
      <c r="P27" s="4"/>
      <c r="Q27" s="4"/>
      <c r="R27" s="4"/>
      <c r="S27" s="4"/>
      <c r="T27" s="4"/>
      <c r="U27" s="4"/>
      <c r="V27" s="4"/>
      <c r="W27" s="4"/>
      <c r="X27" s="4"/>
      <c r="Y27" s="4"/>
      <c r="Z27" s="4"/>
    </row>
    <row r="28" ht="15.0" customHeight="1">
      <c r="A28" s="8" t="s">
        <v>93</v>
      </c>
      <c r="B28" s="8" t="s">
        <v>90</v>
      </c>
      <c r="C28" s="12">
        <v>42279.572916666664</v>
      </c>
      <c r="D28" s="12">
        <v>42279.59375</v>
      </c>
      <c r="E28" s="8" t="s">
        <v>95</v>
      </c>
      <c r="F28" s="8"/>
      <c r="G28" s="8"/>
      <c r="H28" s="8"/>
      <c r="I28" s="8"/>
      <c r="J28" s="4"/>
      <c r="K28" s="4"/>
      <c r="L28" s="4"/>
      <c r="M28" s="4"/>
      <c r="N28" s="4"/>
      <c r="O28" s="4"/>
      <c r="P28" s="4"/>
      <c r="Q28" s="4"/>
      <c r="R28" s="4"/>
      <c r="S28" s="4"/>
      <c r="T28" s="4"/>
      <c r="U28" s="4"/>
      <c r="V28" s="4"/>
      <c r="W28" s="4"/>
      <c r="X28" s="4"/>
      <c r="Y28" s="4"/>
      <c r="Z28" s="4"/>
    </row>
    <row r="29" ht="15.0" customHeight="1">
      <c r="A29" s="8" t="s">
        <v>97</v>
      </c>
      <c r="B29" s="8" t="s">
        <v>90</v>
      </c>
      <c r="C29" s="12">
        <v>42279.59375</v>
      </c>
      <c r="D29" s="12">
        <v>42279.614583333336</v>
      </c>
      <c r="E29" s="8" t="s">
        <v>98</v>
      </c>
      <c r="F29" s="8"/>
      <c r="G29" s="8"/>
      <c r="H29" s="8"/>
      <c r="I29" s="8"/>
      <c r="J29" s="4"/>
      <c r="K29" s="4"/>
      <c r="L29" s="4"/>
      <c r="M29" s="4"/>
      <c r="N29" s="4"/>
      <c r="O29" s="4"/>
      <c r="P29" s="4"/>
      <c r="Q29" s="4"/>
      <c r="R29" s="4"/>
      <c r="S29" s="4"/>
      <c r="T29" s="4"/>
      <c r="U29" s="4"/>
      <c r="V29" s="4"/>
      <c r="W29" s="4"/>
      <c r="X29" s="4"/>
      <c r="Y29" s="4"/>
      <c r="Z29" s="4"/>
    </row>
    <row r="30" ht="15.0" customHeight="1">
      <c r="A30" s="8" t="s">
        <v>99</v>
      </c>
      <c r="B30" s="8" t="s">
        <v>90</v>
      </c>
      <c r="C30" s="12">
        <v>42279.614583333336</v>
      </c>
      <c r="D30" s="12">
        <v>42279.62847222222</v>
      </c>
      <c r="E30" s="8" t="s">
        <v>100</v>
      </c>
      <c r="F30" s="8"/>
      <c r="G30" s="8"/>
      <c r="H30" s="8"/>
      <c r="I30" s="8"/>
      <c r="J30" s="4"/>
      <c r="K30" s="4"/>
      <c r="L30" s="4"/>
      <c r="M30" s="4"/>
      <c r="N30" s="4"/>
      <c r="O30" s="4"/>
      <c r="P30" s="4"/>
      <c r="Q30" s="4"/>
      <c r="R30" s="4"/>
      <c r="S30" s="4"/>
      <c r="T30" s="4"/>
      <c r="U30" s="4"/>
      <c r="V30" s="4"/>
      <c r="W30" s="4"/>
      <c r="X30" s="4"/>
      <c r="Y30" s="4"/>
      <c r="Z30" s="4"/>
    </row>
    <row r="31" ht="15.0" customHeight="1">
      <c r="A31" s="8" t="s">
        <v>101</v>
      </c>
      <c r="B31" s="8" t="s">
        <v>102</v>
      </c>
      <c r="C31" s="12">
        <v>42279.649305555555</v>
      </c>
      <c r="D31" s="12">
        <v>42279.67013888889</v>
      </c>
      <c r="E31" s="8" t="s">
        <v>103</v>
      </c>
      <c r="F31" s="8"/>
      <c r="G31" s="8"/>
      <c r="H31" s="8"/>
      <c r="I31" s="8"/>
      <c r="J31" s="4"/>
      <c r="K31" s="4"/>
      <c r="L31" s="4"/>
      <c r="M31" s="4"/>
      <c r="N31" s="4"/>
      <c r="O31" s="4"/>
      <c r="P31" s="4"/>
      <c r="Q31" s="4"/>
      <c r="R31" s="4"/>
      <c r="S31" s="4"/>
      <c r="T31" s="4"/>
      <c r="U31" s="4"/>
      <c r="V31" s="4"/>
      <c r="W31" s="4"/>
      <c r="X31" s="4"/>
      <c r="Y31" s="4"/>
      <c r="Z31" s="4"/>
    </row>
    <row r="32" ht="15.0" customHeight="1">
      <c r="A32" s="8" t="s">
        <v>104</v>
      </c>
      <c r="B32" s="8" t="s">
        <v>102</v>
      </c>
      <c r="C32" s="12">
        <v>42279.67013888889</v>
      </c>
      <c r="D32" s="12">
        <v>42279.69097222222</v>
      </c>
      <c r="E32" s="8" t="s">
        <v>106</v>
      </c>
      <c r="F32" s="8"/>
      <c r="G32" s="8"/>
      <c r="H32" s="8"/>
      <c r="I32" s="8"/>
      <c r="J32" s="4"/>
      <c r="K32" s="4"/>
      <c r="L32" s="4"/>
      <c r="M32" s="4"/>
      <c r="N32" s="4"/>
      <c r="O32" s="4"/>
      <c r="P32" s="4"/>
      <c r="Q32" s="4"/>
      <c r="R32" s="4"/>
      <c r="S32" s="4"/>
      <c r="T32" s="4"/>
      <c r="U32" s="4"/>
      <c r="V32" s="4"/>
      <c r="W32" s="4"/>
      <c r="X32" s="4"/>
      <c r="Y32" s="4"/>
      <c r="Z32" s="4"/>
    </row>
    <row r="33" ht="15.0" customHeight="1">
      <c r="A33" s="8" t="s">
        <v>109</v>
      </c>
      <c r="B33" s="8" t="s">
        <v>102</v>
      </c>
      <c r="C33" s="12">
        <v>42279.69097222222</v>
      </c>
      <c r="D33" s="12">
        <v>42279.711805555555</v>
      </c>
      <c r="E33" s="8" t="s">
        <v>111</v>
      </c>
      <c r="F33" s="8"/>
      <c r="G33" s="8"/>
      <c r="H33" s="8"/>
      <c r="I33" s="8"/>
      <c r="J33" s="4"/>
      <c r="K33" s="4"/>
      <c r="L33" s="4"/>
      <c r="M33" s="4"/>
      <c r="N33" s="4"/>
      <c r="O33" s="4"/>
      <c r="P33" s="4"/>
      <c r="Q33" s="4"/>
      <c r="R33" s="4"/>
      <c r="S33" s="4"/>
      <c r="T33" s="4"/>
      <c r="U33" s="4"/>
      <c r="V33" s="4"/>
      <c r="W33" s="4"/>
      <c r="X33" s="4"/>
      <c r="Y33" s="4"/>
      <c r="Z33" s="4"/>
    </row>
    <row r="34" ht="15.0" customHeight="1">
      <c r="A34" s="8" t="s">
        <v>65</v>
      </c>
      <c r="B34" s="8" t="s">
        <v>102</v>
      </c>
      <c r="C34" s="12">
        <v>42279.711805555555</v>
      </c>
      <c r="D34" s="12">
        <v>42279.725694444445</v>
      </c>
      <c r="E34" s="8" t="s">
        <v>113</v>
      </c>
      <c r="F34" s="8"/>
      <c r="G34" s="8"/>
      <c r="H34" s="8"/>
      <c r="I34" s="8"/>
      <c r="J34" s="4"/>
      <c r="K34" s="4"/>
      <c r="L34" s="4"/>
      <c r="M34" s="4"/>
      <c r="N34" s="4"/>
      <c r="O34" s="4"/>
      <c r="P34" s="4"/>
      <c r="Q34" s="4"/>
      <c r="R34" s="4"/>
      <c r="S34" s="4"/>
      <c r="T34" s="4"/>
      <c r="U34" s="4"/>
      <c r="V34" s="4"/>
      <c r="W34" s="4"/>
      <c r="X34" s="4"/>
      <c r="Y34" s="4"/>
      <c r="Z34" s="4"/>
    </row>
    <row r="35" ht="15.0" customHeight="1">
      <c r="A35" s="8" t="s">
        <v>70</v>
      </c>
      <c r="B35" s="8" t="s">
        <v>115</v>
      </c>
      <c r="C35" s="12">
        <v>42279.725694444445</v>
      </c>
      <c r="D35" s="12">
        <v>42279.729166666664</v>
      </c>
      <c r="E35" s="8" t="s">
        <v>71</v>
      </c>
      <c r="F35" s="8"/>
      <c r="G35" s="8"/>
      <c r="H35" s="8"/>
      <c r="I35" s="8"/>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2.67"/>
    <col customWidth="1" min="2" max="2" width="7.44"/>
    <col customWidth="1" min="3" max="3" width="15.11"/>
    <col customWidth="1" min="4" max="4" width="23.89"/>
    <col customWidth="1" min="5" max="5" width="9.89"/>
    <col customWidth="1" min="6" max="6" width="18.44"/>
    <col customWidth="1" min="7" max="7" width="44.89"/>
    <col customWidth="1" min="8" max="8" width="30.78"/>
    <col customWidth="1" min="9" max="10" width="10.89"/>
    <col customWidth="1" min="11" max="26" width="13.0"/>
  </cols>
  <sheetData>
    <row r="1" ht="15.75" customHeight="1">
      <c r="A1" s="9" t="s">
        <v>22</v>
      </c>
      <c r="B1" s="9" t="s">
        <v>2</v>
      </c>
      <c r="C1" s="9" t="s">
        <v>18</v>
      </c>
      <c r="D1" s="9" t="s">
        <v>7</v>
      </c>
      <c r="E1" s="9" t="s">
        <v>9</v>
      </c>
      <c r="F1" s="9" t="s">
        <v>11</v>
      </c>
      <c r="G1" s="9" t="s">
        <v>28</v>
      </c>
      <c r="H1" s="9" t="s">
        <v>13</v>
      </c>
      <c r="I1" s="10"/>
      <c r="J1" s="11"/>
      <c r="K1" s="4"/>
      <c r="L1" s="4"/>
      <c r="M1" s="4"/>
      <c r="N1" s="4"/>
      <c r="O1" s="4"/>
      <c r="P1" s="4"/>
      <c r="Q1" s="4"/>
      <c r="R1" s="4"/>
      <c r="S1" s="4"/>
      <c r="T1" s="4"/>
      <c r="U1" s="4"/>
      <c r="V1" s="4"/>
      <c r="W1" s="4"/>
      <c r="X1" s="4"/>
      <c r="Y1" s="4"/>
      <c r="Z1" s="4"/>
    </row>
    <row r="2" ht="15.75" customHeight="1">
      <c r="A2" s="13" t="s">
        <v>29</v>
      </c>
      <c r="B2" s="15" t="s">
        <v>49</v>
      </c>
      <c r="C2" s="15" t="s">
        <v>64</v>
      </c>
      <c r="D2" s="17" t="str">
        <f>HYPERLINK("mailto:richard@getpager.com#","richard@getpager.com")</f>
        <v>richard@getpager.com</v>
      </c>
      <c r="E2" s="15" t="s">
        <v>96</v>
      </c>
      <c r="F2" s="18"/>
      <c r="G2" s="15" t="s">
        <v>105</v>
      </c>
      <c r="H2" s="18"/>
      <c r="I2" s="18"/>
      <c r="J2" s="18"/>
      <c r="K2" s="4"/>
      <c r="L2" s="4"/>
      <c r="M2" s="4"/>
      <c r="N2" s="4"/>
      <c r="O2" s="4"/>
      <c r="P2" s="4"/>
      <c r="Q2" s="4"/>
      <c r="R2" s="4"/>
      <c r="S2" s="4"/>
      <c r="T2" s="4"/>
      <c r="U2" s="4"/>
      <c r="V2" s="4"/>
      <c r="W2" s="4"/>
      <c r="X2" s="4"/>
      <c r="Y2" s="4"/>
      <c r="Z2" s="4"/>
    </row>
    <row r="3" ht="15.75" customHeight="1">
      <c r="A3" s="13" t="s">
        <v>108</v>
      </c>
      <c r="B3" s="15" t="s">
        <v>49</v>
      </c>
      <c r="C3" s="15" t="s">
        <v>36</v>
      </c>
      <c r="D3" s="17" t="str">
        <f>HYPERLINK("mailto:nonlocal101@chopra.com#","nonlocal101@chopra.com")</f>
        <v>nonlocal101@chopra.com</v>
      </c>
      <c r="E3" s="15" t="s">
        <v>96</v>
      </c>
      <c r="F3" s="18"/>
      <c r="G3" s="15" t="s">
        <v>116</v>
      </c>
      <c r="H3" s="18"/>
      <c r="I3" s="18"/>
      <c r="J3" s="18"/>
      <c r="K3" s="4"/>
      <c r="L3" s="4"/>
      <c r="M3" s="4"/>
      <c r="N3" s="4"/>
      <c r="O3" s="4"/>
      <c r="P3" s="4"/>
      <c r="Q3" s="4"/>
      <c r="R3" s="4"/>
      <c r="S3" s="4"/>
      <c r="T3" s="4"/>
      <c r="U3" s="4"/>
      <c r="V3" s="4"/>
      <c r="W3" s="4"/>
      <c r="X3" s="4"/>
      <c r="Y3" s="4"/>
      <c r="Z3" s="4"/>
    </row>
    <row r="4" ht="15.75" customHeight="1">
      <c r="A4" s="13" t="s">
        <v>117</v>
      </c>
      <c r="B4" s="15" t="s">
        <v>33</v>
      </c>
      <c r="C4" s="15" t="s">
        <v>106</v>
      </c>
      <c r="D4" s="17" t="str">
        <f>HYPERLINK("mailto:gconkright@physiq.com#","gconkright@physiq.com")</f>
        <v>gconkright@physiq.com</v>
      </c>
      <c r="E4" s="15" t="s">
        <v>96</v>
      </c>
      <c r="F4" s="18"/>
      <c r="G4" s="15" t="s">
        <v>120</v>
      </c>
      <c r="H4" s="18"/>
      <c r="I4" s="18"/>
      <c r="J4" s="18"/>
      <c r="K4" s="4"/>
      <c r="L4" s="4"/>
      <c r="M4" s="4"/>
      <c r="N4" s="4"/>
      <c r="O4" s="4"/>
      <c r="P4" s="4"/>
      <c r="Q4" s="4"/>
      <c r="R4" s="4"/>
      <c r="S4" s="4"/>
      <c r="T4" s="4"/>
      <c r="U4" s="4"/>
      <c r="V4" s="4"/>
      <c r="W4" s="4"/>
      <c r="X4" s="4"/>
      <c r="Y4" s="4"/>
      <c r="Z4" s="4"/>
    </row>
    <row r="5" ht="15.75" customHeight="1">
      <c r="A5" s="13" t="s">
        <v>121</v>
      </c>
      <c r="B5" s="15" t="s">
        <v>122</v>
      </c>
      <c r="C5" s="15" t="s">
        <v>88</v>
      </c>
      <c r="D5" s="17" t="str">
        <f>HYPERLINK("mailto:drew@sum.com#","drew@sum.com")</f>
        <v>drew@sum.com</v>
      </c>
      <c r="E5" s="15" t="s">
        <v>96</v>
      </c>
      <c r="F5" s="18"/>
      <c r="G5" s="15" t="s">
        <v>123</v>
      </c>
      <c r="H5" s="18"/>
      <c r="I5" s="18"/>
      <c r="J5" s="18"/>
      <c r="K5" s="4"/>
      <c r="L5" s="4"/>
      <c r="M5" s="4"/>
      <c r="N5" s="4"/>
      <c r="O5" s="4"/>
      <c r="P5" s="4"/>
      <c r="Q5" s="4"/>
      <c r="R5" s="4"/>
      <c r="S5" s="4"/>
      <c r="T5" s="4"/>
      <c r="U5" s="4"/>
      <c r="V5" s="4"/>
      <c r="W5" s="4"/>
      <c r="X5" s="4"/>
      <c r="Y5" s="4"/>
      <c r="Z5" s="4"/>
    </row>
    <row r="6" ht="15.75" customHeight="1">
      <c r="A6" s="13" t="s">
        <v>124</v>
      </c>
      <c r="B6" s="15" t="s">
        <v>49</v>
      </c>
      <c r="C6" s="15" t="s">
        <v>69</v>
      </c>
      <c r="D6" s="17" t="str">
        <f>HYPERLINK("mailto:robok@att.net#","robok@att.net")</f>
        <v>robok@att.net</v>
      </c>
      <c r="E6" s="15" t="s">
        <v>96</v>
      </c>
      <c r="F6" s="18"/>
      <c r="G6" s="15" t="s">
        <v>33</v>
      </c>
      <c r="H6" s="18"/>
      <c r="I6" s="18"/>
      <c r="J6" s="18"/>
      <c r="K6" s="4"/>
      <c r="L6" s="4"/>
      <c r="M6" s="4"/>
      <c r="N6" s="4"/>
      <c r="O6" s="4"/>
      <c r="P6" s="4"/>
      <c r="Q6" s="4"/>
      <c r="R6" s="4"/>
      <c r="S6" s="4"/>
      <c r="T6" s="4"/>
      <c r="U6" s="4"/>
      <c r="V6" s="4"/>
      <c r="W6" s="4"/>
      <c r="X6" s="4"/>
      <c r="Y6" s="4"/>
      <c r="Z6" s="4"/>
    </row>
    <row r="7" ht="15.75" customHeight="1">
      <c r="A7" s="13" t="s">
        <v>125</v>
      </c>
      <c r="B7" s="15" t="s">
        <v>49</v>
      </c>
      <c r="C7" s="15" t="s">
        <v>59</v>
      </c>
      <c r="D7" s="17" t="str">
        <f>HYPERLINK("mailto:zdoggmd@gmail.com#","zdoggmd@gmail.com")</f>
        <v>zdoggmd@gmail.com</v>
      </c>
      <c r="E7" s="15" t="s">
        <v>96</v>
      </c>
      <c r="F7" s="18"/>
      <c r="G7" s="15" t="s">
        <v>126</v>
      </c>
      <c r="H7" s="18"/>
      <c r="I7" s="18"/>
      <c r="J7" s="18"/>
      <c r="K7" s="4"/>
      <c r="L7" s="4"/>
      <c r="M7" s="4"/>
      <c r="N7" s="4"/>
      <c r="O7" s="4"/>
      <c r="P7" s="4"/>
      <c r="Q7" s="4"/>
      <c r="R7" s="4"/>
      <c r="S7" s="4"/>
      <c r="T7" s="4"/>
      <c r="U7" s="4"/>
      <c r="V7" s="4"/>
      <c r="W7" s="4"/>
      <c r="X7" s="4"/>
      <c r="Y7" s="4"/>
      <c r="Z7" s="4"/>
    </row>
    <row r="8" ht="15.75" customHeight="1">
      <c r="A8" s="13" t="s">
        <v>127</v>
      </c>
      <c r="B8" s="15" t="s">
        <v>33</v>
      </c>
      <c r="C8" s="15" t="s">
        <v>57</v>
      </c>
      <c r="D8" s="17" t="str">
        <f>HYPERLINK("mailto:arubin@stanfordhealthcare.org#","arubin@stanfordhealthcare.org")</f>
        <v>arubin@stanfordhealthcare.org</v>
      </c>
      <c r="E8" s="15" t="s">
        <v>96</v>
      </c>
      <c r="F8" s="18"/>
      <c r="G8" s="15" t="s">
        <v>128</v>
      </c>
      <c r="H8" s="18"/>
      <c r="I8" s="18"/>
      <c r="J8" s="18"/>
      <c r="K8" s="4"/>
      <c r="L8" s="4"/>
      <c r="M8" s="4"/>
      <c r="N8" s="4"/>
      <c r="O8" s="4"/>
      <c r="P8" s="4"/>
      <c r="Q8" s="4"/>
      <c r="R8" s="4"/>
      <c r="S8" s="4"/>
      <c r="T8" s="4"/>
      <c r="U8" s="4"/>
      <c r="V8" s="4"/>
      <c r="W8" s="4"/>
      <c r="X8" s="4"/>
      <c r="Y8" s="4"/>
      <c r="Z8" s="4"/>
    </row>
    <row r="9" ht="15.75" customHeight="1">
      <c r="A9" s="13" t="s">
        <v>129</v>
      </c>
      <c r="B9" s="15" t="s">
        <v>122</v>
      </c>
      <c r="C9" s="15" t="s">
        <v>42</v>
      </c>
      <c r="D9" s="17" t="str">
        <f>HYPERLINK("mailto:walter@scanadu.com#","walter@scanadu.com")</f>
        <v>walter@scanadu.com</v>
      </c>
      <c r="E9" s="15" t="s">
        <v>96</v>
      </c>
      <c r="F9" s="18"/>
      <c r="G9" s="15" t="s">
        <v>130</v>
      </c>
      <c r="H9" s="18"/>
      <c r="I9" s="18"/>
      <c r="J9" s="18"/>
      <c r="K9" s="4"/>
      <c r="L9" s="4"/>
      <c r="M9" s="4"/>
      <c r="N9" s="4"/>
      <c r="O9" s="4"/>
      <c r="P9" s="4"/>
      <c r="Q9" s="4"/>
      <c r="R9" s="4"/>
      <c r="S9" s="4"/>
      <c r="T9" s="4"/>
      <c r="U9" s="4"/>
      <c r="V9" s="4"/>
      <c r="W9" s="4"/>
      <c r="X9" s="4"/>
      <c r="Y9" s="4"/>
      <c r="Z9" s="4"/>
    </row>
    <row r="10" ht="15.75" customHeight="1">
      <c r="A10" s="13" t="s">
        <v>131</v>
      </c>
      <c r="B10" s="15" t="s">
        <v>132</v>
      </c>
      <c r="C10" s="15" t="s">
        <v>80</v>
      </c>
      <c r="D10" s="19" t="str">
        <f>HYPERLINK("mailto:Heywood.James@Scrippshealth.org#","Heywood.James@Scrippshealth.org")</f>
        <v>Heywood.James@Scrippshealth.org</v>
      </c>
      <c r="E10" s="15" t="s">
        <v>96</v>
      </c>
      <c r="F10" s="18"/>
      <c r="G10" s="15" t="s">
        <v>133</v>
      </c>
      <c r="H10" s="18"/>
      <c r="I10" s="18"/>
      <c r="J10" s="18"/>
      <c r="K10" s="4"/>
      <c r="L10" s="4"/>
      <c r="M10" s="4"/>
      <c r="N10" s="4"/>
      <c r="O10" s="4"/>
      <c r="P10" s="4"/>
      <c r="Q10" s="4"/>
      <c r="R10" s="4"/>
      <c r="S10" s="4"/>
      <c r="T10" s="4"/>
      <c r="U10" s="4"/>
      <c r="V10" s="4"/>
      <c r="W10" s="4"/>
      <c r="X10" s="4"/>
      <c r="Y10" s="4"/>
      <c r="Z10" s="4"/>
    </row>
    <row r="11" ht="15.75" customHeight="1">
      <c r="A11" s="13" t="s">
        <v>134</v>
      </c>
      <c r="B11" s="15" t="s">
        <v>49</v>
      </c>
      <c r="C11" s="15" t="s">
        <v>50</v>
      </c>
      <c r="D11" s="17" t="str">
        <f>HYPERLINK("mailto:iklein@qualcomm.com#","iklein@qualcomm.com")</f>
        <v>iklein@qualcomm.com</v>
      </c>
      <c r="E11" s="15" t="s">
        <v>96</v>
      </c>
      <c r="F11" s="18"/>
      <c r="G11" s="15" t="s">
        <v>135</v>
      </c>
      <c r="H11" s="18"/>
      <c r="I11" s="18"/>
      <c r="J11" s="18"/>
      <c r="K11" s="4"/>
      <c r="L11" s="4"/>
      <c r="M11" s="4"/>
      <c r="N11" s="4"/>
      <c r="O11" s="4"/>
      <c r="P11" s="4"/>
      <c r="Q11" s="4"/>
      <c r="R11" s="4"/>
      <c r="S11" s="4"/>
      <c r="T11" s="4"/>
      <c r="U11" s="4"/>
      <c r="V11" s="4"/>
      <c r="W11" s="4"/>
      <c r="X11" s="4"/>
      <c r="Y11" s="4"/>
      <c r="Z11" s="4"/>
    </row>
    <row r="12" ht="15.75" customHeight="1">
      <c r="A12" s="13" t="s">
        <v>136</v>
      </c>
      <c r="B12" s="15" t="s">
        <v>122</v>
      </c>
      <c r="C12" s="15" t="s">
        <v>111</v>
      </c>
      <c r="D12" s="20" t="str">
        <f>HYPERLINK("mailto:skumar4@memphis.edu#","skumar4@memphis.edu")</f>
        <v>skumar4@memphis.edu</v>
      </c>
      <c r="E12" s="15" t="s">
        <v>96</v>
      </c>
      <c r="F12" s="18"/>
      <c r="G12" s="15" t="s">
        <v>137</v>
      </c>
      <c r="H12" s="18"/>
      <c r="I12" s="18"/>
      <c r="J12" s="18"/>
      <c r="K12" s="4"/>
      <c r="L12" s="4"/>
      <c r="M12" s="4"/>
      <c r="N12" s="4"/>
      <c r="O12" s="4"/>
      <c r="P12" s="4"/>
      <c r="Q12" s="4"/>
      <c r="R12" s="4"/>
      <c r="S12" s="4"/>
      <c r="T12" s="4"/>
      <c r="U12" s="4"/>
      <c r="V12" s="4"/>
      <c r="W12" s="4"/>
      <c r="X12" s="4"/>
      <c r="Y12" s="4"/>
      <c r="Z12" s="4"/>
    </row>
    <row r="13" ht="15.75" customHeight="1">
      <c r="A13" s="13" t="s">
        <v>138</v>
      </c>
      <c r="B13" s="15" t="s">
        <v>33</v>
      </c>
      <c r="C13" s="15" t="s">
        <v>55</v>
      </c>
      <c r="D13" s="17" t="str">
        <f>HYPERLINK("mailto:annaslipp@mac.com#","annaslipp@mac.com")</f>
        <v>annaslipp@mac.com</v>
      </c>
      <c r="E13" s="15" t="s">
        <v>96</v>
      </c>
      <c r="F13" s="18"/>
      <c r="G13" s="15" t="s">
        <v>139</v>
      </c>
      <c r="H13" s="18"/>
      <c r="I13" s="18"/>
      <c r="J13" s="18"/>
      <c r="K13" s="4"/>
      <c r="L13" s="4"/>
      <c r="M13" s="4"/>
      <c r="N13" s="4"/>
      <c r="O13" s="4"/>
      <c r="P13" s="4"/>
      <c r="Q13" s="4"/>
      <c r="R13" s="4"/>
      <c r="S13" s="4"/>
      <c r="T13" s="4"/>
      <c r="U13" s="4"/>
      <c r="V13" s="4"/>
      <c r="W13" s="4"/>
      <c r="X13" s="4"/>
      <c r="Y13" s="4"/>
      <c r="Z13" s="4"/>
    </row>
    <row r="14" ht="15.75" customHeight="1">
      <c r="A14" s="15" t="s">
        <v>33</v>
      </c>
      <c r="B14" s="15" t="s">
        <v>49</v>
      </c>
      <c r="C14" s="15" t="s">
        <v>98</v>
      </c>
      <c r="D14" s="17" t="str">
        <f>HYPERLINK("mailto:jmega@google.com#","jmega@google.com")</f>
        <v>jmega@google.com</v>
      </c>
      <c r="E14" s="15" t="s">
        <v>96</v>
      </c>
      <c r="F14" s="18"/>
      <c r="G14" s="15" t="s">
        <v>140</v>
      </c>
      <c r="H14" s="18"/>
      <c r="I14" s="18"/>
      <c r="J14" s="18"/>
      <c r="K14" s="4"/>
      <c r="L14" s="4"/>
      <c r="M14" s="4"/>
      <c r="N14" s="4"/>
      <c r="O14" s="4"/>
      <c r="P14" s="4"/>
      <c r="Q14" s="4"/>
      <c r="R14" s="4"/>
      <c r="S14" s="4"/>
      <c r="T14" s="4"/>
      <c r="U14" s="4"/>
      <c r="V14" s="4"/>
      <c r="W14" s="4"/>
      <c r="X14" s="4"/>
      <c r="Y14" s="4"/>
      <c r="Z14" s="4"/>
    </row>
    <row r="15" ht="15.75" customHeight="1">
      <c r="A15" s="13" t="s">
        <v>141</v>
      </c>
      <c r="B15" s="15" t="s">
        <v>33</v>
      </c>
      <c r="C15" s="15" t="s">
        <v>103</v>
      </c>
      <c r="D15" s="17" t="str">
        <f>HYPERLINK("mailto:robert.merkel@us.ibm.com#","robert.merkel@us.ibm.com")</f>
        <v>robert.merkel@us.ibm.com</v>
      </c>
      <c r="E15" s="15" t="s">
        <v>96</v>
      </c>
      <c r="F15" s="18"/>
      <c r="G15" s="15" t="s">
        <v>142</v>
      </c>
      <c r="H15" s="18"/>
      <c r="I15" s="18"/>
      <c r="J15" s="18"/>
      <c r="K15" s="4"/>
      <c r="L15" s="4"/>
      <c r="M15" s="4"/>
      <c r="N15" s="4"/>
      <c r="O15" s="4"/>
      <c r="P15" s="4"/>
      <c r="Q15" s="4"/>
      <c r="R15" s="4"/>
      <c r="S15" s="4"/>
      <c r="T15" s="4"/>
      <c r="U15" s="4"/>
      <c r="V15" s="4"/>
      <c r="W15" s="4"/>
      <c r="X15" s="4"/>
      <c r="Y15" s="4"/>
      <c r="Z15" s="4"/>
    </row>
    <row r="16" ht="15.75" customHeight="1">
      <c r="A16" s="13" t="s">
        <v>143</v>
      </c>
      <c r="B16" s="15" t="s">
        <v>122</v>
      </c>
      <c r="C16" s="15" t="s">
        <v>40</v>
      </c>
      <c r="D16" s="19" t="str">
        <f>HYPERLINK("mailto:nilsenwj@od.nih.gov#","nilsenwj@od.nih.gov")</f>
        <v>nilsenwj@od.nih.gov</v>
      </c>
      <c r="E16" s="15" t="s">
        <v>96</v>
      </c>
      <c r="F16" s="18"/>
      <c r="G16" s="15" t="s">
        <v>144</v>
      </c>
      <c r="H16" s="18"/>
      <c r="I16" s="18"/>
      <c r="J16" s="18"/>
      <c r="K16" s="4"/>
      <c r="L16" s="4"/>
      <c r="M16" s="4"/>
      <c r="N16" s="4"/>
      <c r="O16" s="4"/>
      <c r="P16" s="4"/>
      <c r="Q16" s="4"/>
      <c r="R16" s="4"/>
      <c r="S16" s="4"/>
      <c r="T16" s="4"/>
      <c r="U16" s="4"/>
      <c r="V16" s="4"/>
      <c r="W16" s="4"/>
      <c r="X16" s="4"/>
      <c r="Y16" s="4"/>
      <c r="Z16" s="4"/>
    </row>
    <row r="17" ht="15.75" customHeight="1">
      <c r="A17" s="13" t="s">
        <v>145</v>
      </c>
      <c r="B17" s="15" t="s">
        <v>122</v>
      </c>
      <c r="C17" s="15" t="s">
        <v>146</v>
      </c>
      <c r="D17" s="19" t="str">
        <f>HYPERLINK("mailto:parviz@amazon.com#","parviz@amazon.com")</f>
        <v>parviz@amazon.com</v>
      </c>
      <c r="E17" s="15" t="s">
        <v>96</v>
      </c>
      <c r="F17" s="18"/>
      <c r="G17" s="15" t="s">
        <v>147</v>
      </c>
      <c r="H17" s="18"/>
      <c r="I17" s="18"/>
      <c r="J17" s="18"/>
      <c r="K17" s="4"/>
      <c r="L17" s="4"/>
      <c r="M17" s="4"/>
      <c r="N17" s="4"/>
      <c r="O17" s="4"/>
      <c r="P17" s="4"/>
      <c r="Q17" s="4"/>
      <c r="R17" s="4"/>
      <c r="S17" s="4"/>
      <c r="T17" s="4"/>
      <c r="U17" s="4"/>
      <c r="V17" s="4"/>
      <c r="W17" s="4"/>
      <c r="X17" s="4"/>
      <c r="Y17" s="4"/>
      <c r="Z17" s="4"/>
    </row>
    <row r="18" ht="15.75" customHeight="1">
      <c r="A18" s="13" t="s">
        <v>148</v>
      </c>
      <c r="B18" s="15" t="s">
        <v>33</v>
      </c>
      <c r="C18" s="15" t="s">
        <v>52</v>
      </c>
      <c r="D18" s="17" t="str">
        <f>HYPERLINK("mailto:adam.pelligrini@walgreens.com#","adam.pelligrini@walgreens.com")</f>
        <v>adam.pelligrini@walgreens.com</v>
      </c>
      <c r="E18" s="15" t="s">
        <v>96</v>
      </c>
      <c r="F18" s="18"/>
      <c r="G18" s="15" t="s">
        <v>149</v>
      </c>
      <c r="H18" s="18"/>
      <c r="I18" s="18"/>
      <c r="J18" s="18"/>
      <c r="K18" s="4"/>
      <c r="L18" s="4"/>
      <c r="M18" s="4"/>
      <c r="N18" s="4"/>
      <c r="O18" s="4"/>
      <c r="P18" s="4"/>
      <c r="Q18" s="4"/>
      <c r="R18" s="4"/>
      <c r="S18" s="4"/>
      <c r="T18" s="4"/>
      <c r="U18" s="4"/>
      <c r="V18" s="4"/>
      <c r="W18" s="4"/>
      <c r="X18" s="4"/>
      <c r="Y18" s="4"/>
      <c r="Z18" s="4"/>
    </row>
    <row r="19" ht="15.0" customHeight="1">
      <c r="A19" s="13" t="s">
        <v>150</v>
      </c>
      <c r="B19" s="15" t="s">
        <v>151</v>
      </c>
      <c r="C19" s="15" t="s">
        <v>76</v>
      </c>
      <c r="D19" s="17" t="str">
        <f>HYPERLINK("mailto:picard@media.mit.edu#","picard@media.mit.edu")</f>
        <v>picard@media.mit.edu</v>
      </c>
      <c r="E19" s="15" t="s">
        <v>96</v>
      </c>
      <c r="F19" s="18"/>
      <c r="G19" s="15" t="s">
        <v>152</v>
      </c>
      <c r="H19" s="18"/>
      <c r="I19" s="18"/>
      <c r="J19" s="18"/>
      <c r="K19" s="4"/>
      <c r="L19" s="4"/>
      <c r="M19" s="4"/>
      <c r="N19" s="4"/>
      <c r="O19" s="4"/>
      <c r="P19" s="4"/>
      <c r="Q19" s="4"/>
      <c r="R19" s="4"/>
      <c r="S19" s="4"/>
      <c r="T19" s="4"/>
      <c r="U19" s="4"/>
      <c r="V19" s="4"/>
      <c r="W19" s="4"/>
      <c r="X19" s="4"/>
      <c r="Y19" s="4"/>
      <c r="Z19" s="4"/>
    </row>
    <row r="20" ht="15.0" customHeight="1">
      <c r="A20" s="13" t="s">
        <v>153</v>
      </c>
      <c r="B20" s="15" t="s">
        <v>33</v>
      </c>
      <c r="C20" s="15" t="s">
        <v>62</v>
      </c>
      <c r="D20" s="17" t="str">
        <f>HYPERLINK("mailto:john.sculley@openpeak.com#","john.sculley@openpeak.com")</f>
        <v>john.sculley@openpeak.com</v>
      </c>
      <c r="E20" s="15" t="s">
        <v>96</v>
      </c>
      <c r="F20" s="18"/>
      <c r="G20" s="15" t="s">
        <v>154</v>
      </c>
      <c r="H20" s="18"/>
      <c r="I20" s="18"/>
      <c r="J20" s="18"/>
      <c r="K20" s="4"/>
      <c r="L20" s="4"/>
      <c r="M20" s="4"/>
      <c r="N20" s="4"/>
      <c r="O20" s="4"/>
      <c r="P20" s="4"/>
      <c r="Q20" s="4"/>
      <c r="R20" s="4"/>
      <c r="S20" s="4"/>
      <c r="T20" s="4"/>
      <c r="U20" s="4"/>
      <c r="V20" s="4"/>
      <c r="W20" s="4"/>
      <c r="X20" s="4"/>
      <c r="Y20" s="4"/>
      <c r="Z20" s="4"/>
    </row>
    <row r="21" ht="15.0" customHeight="1">
      <c r="A21" s="13" t="s">
        <v>155</v>
      </c>
      <c r="B21" s="15" t="s">
        <v>156</v>
      </c>
      <c r="C21" s="15" t="s">
        <v>92</v>
      </c>
      <c r="D21" s="17" t="str">
        <f>HYPERLINK("mailto:Jeff.Shuren@fda.hhs.gov#","Jeff.Shuren@fda.hhs.gov")</f>
        <v>Jeff.Shuren@fda.hhs.gov</v>
      </c>
      <c r="E21" s="15" t="s">
        <v>96</v>
      </c>
      <c r="F21" s="18"/>
      <c r="G21" s="15" t="s">
        <v>157</v>
      </c>
      <c r="H21" s="18"/>
      <c r="I21" s="18"/>
      <c r="J21" s="18"/>
      <c r="K21" s="4"/>
      <c r="L21" s="4"/>
      <c r="M21" s="4"/>
      <c r="N21" s="4"/>
      <c r="O21" s="4"/>
      <c r="P21" s="4"/>
      <c r="Q21" s="4"/>
      <c r="R21" s="4"/>
      <c r="S21" s="4"/>
      <c r="T21" s="4"/>
      <c r="U21" s="4"/>
      <c r="V21" s="4"/>
      <c r="W21" s="4"/>
      <c r="X21" s="4"/>
      <c r="Y21" s="4"/>
      <c r="Z21" s="4"/>
    </row>
    <row r="22" ht="15.0" customHeight="1">
      <c r="A22" s="13" t="s">
        <v>158</v>
      </c>
      <c r="B22" s="15" t="s">
        <v>159</v>
      </c>
      <c r="C22" s="15" t="s">
        <v>85</v>
      </c>
      <c r="D22" s="17" t="str">
        <f>HYPERLINK("mailto:dmetz@usc.edu#","dmetz@usc.edu")</f>
        <v>dmetz@usc.edu</v>
      </c>
      <c r="E22" s="15" t="s">
        <v>96</v>
      </c>
      <c r="F22" s="18"/>
      <c r="G22" s="15" t="s">
        <v>160</v>
      </c>
      <c r="H22" s="18"/>
      <c r="I22" s="18"/>
      <c r="J22" s="18"/>
      <c r="K22" s="4"/>
      <c r="L22" s="4"/>
      <c r="M22" s="4"/>
      <c r="N22" s="4"/>
      <c r="O22" s="4"/>
      <c r="P22" s="4"/>
      <c r="Q22" s="4"/>
      <c r="R22" s="4"/>
      <c r="S22" s="4"/>
      <c r="T22" s="4"/>
      <c r="U22" s="4"/>
      <c r="V22" s="4"/>
      <c r="W22" s="4"/>
      <c r="X22" s="4"/>
      <c r="Y22" s="4"/>
      <c r="Z22" s="4"/>
    </row>
    <row r="23" ht="15.75" customHeight="1">
      <c r="A23" s="13" t="s">
        <v>161</v>
      </c>
      <c r="B23" s="15" t="s">
        <v>49</v>
      </c>
      <c r="C23" s="15" t="s">
        <v>71</v>
      </c>
      <c r="D23" s="19" t="str">
        <f>HYPERLINK("mailto:Steinhubl.Steven@Scrippshealth.org#","Steinhubl.Steven@Scrippshealth.org")</f>
        <v>Steinhubl.Steven@Scrippshealth.org</v>
      </c>
      <c r="E23" s="15" t="s">
        <v>96</v>
      </c>
      <c r="F23" s="13" t="s">
        <v>162</v>
      </c>
      <c r="G23" s="15" t="s">
        <v>163</v>
      </c>
      <c r="H23" s="18"/>
      <c r="I23" s="18"/>
      <c r="J23" s="18"/>
      <c r="K23" s="4"/>
      <c r="L23" s="4"/>
      <c r="M23" s="4"/>
      <c r="N23" s="4"/>
      <c r="O23" s="4"/>
      <c r="P23" s="4"/>
      <c r="Q23" s="4"/>
      <c r="R23" s="4"/>
      <c r="S23" s="4"/>
      <c r="T23" s="4"/>
      <c r="U23" s="4"/>
      <c r="V23" s="4"/>
      <c r="W23" s="4"/>
      <c r="X23" s="4"/>
      <c r="Y23" s="4"/>
      <c r="Z23" s="4"/>
    </row>
    <row r="24" ht="15.75" customHeight="1">
      <c r="A24" s="13" t="s">
        <v>164</v>
      </c>
      <c r="B24" s="15" t="s">
        <v>49</v>
      </c>
      <c r="C24" s="15" t="s">
        <v>165</v>
      </c>
      <c r="D24" s="19" t="str">
        <f>HYPERLINK("mailto:etopol@Scripps.edu#","etopol@Scripps.edu")</f>
        <v>etopol@Scripps.edu</v>
      </c>
      <c r="E24" s="15" t="s">
        <v>96</v>
      </c>
      <c r="F24" s="15" t="s">
        <v>166</v>
      </c>
      <c r="G24" s="15" t="s">
        <v>163</v>
      </c>
      <c r="H24" s="18"/>
      <c r="I24" s="18"/>
      <c r="J24" s="18"/>
      <c r="K24" s="4"/>
      <c r="L24" s="4"/>
      <c r="M24" s="4"/>
      <c r="N24" s="4"/>
      <c r="O24" s="4"/>
      <c r="P24" s="4"/>
      <c r="Q24" s="4"/>
      <c r="R24" s="4"/>
      <c r="S24" s="4"/>
      <c r="T24" s="4"/>
      <c r="U24" s="4"/>
      <c r="V24" s="4"/>
      <c r="W24" s="4"/>
      <c r="X24" s="4"/>
      <c r="Y24" s="4"/>
      <c r="Z24" s="4"/>
    </row>
    <row r="25" ht="15.0" customHeight="1">
      <c r="A25" s="13" t="s">
        <v>167</v>
      </c>
      <c r="B25" s="15" t="s">
        <v>49</v>
      </c>
      <c r="C25" s="15" t="s">
        <v>47</v>
      </c>
      <c r="D25" s="17" t="str">
        <f>HYPERLINK("mailto:weih@aetna.com#","weih@aetna.com")</f>
        <v>weih@aetna.com</v>
      </c>
      <c r="E25" s="15" t="s">
        <v>96</v>
      </c>
      <c r="F25" s="18"/>
      <c r="G25" s="15" t="s">
        <v>168</v>
      </c>
      <c r="H25" s="18"/>
      <c r="I25" s="18"/>
      <c r="J25" s="18"/>
      <c r="K25" s="4"/>
      <c r="L25" s="4"/>
      <c r="M25" s="4"/>
      <c r="N25" s="4"/>
      <c r="O25" s="4"/>
      <c r="P25" s="4"/>
      <c r="Q25" s="4"/>
      <c r="R25" s="4"/>
      <c r="S25" s="4"/>
      <c r="T25" s="4"/>
      <c r="U25" s="4"/>
      <c r="V25" s="4"/>
      <c r="W25" s="4"/>
      <c r="X25" s="4"/>
      <c r="Y25" s="4"/>
      <c r="Z25" s="4"/>
    </row>
    <row r="26" ht="15.0" customHeight="1">
      <c r="A26" s="13" t="s">
        <v>169</v>
      </c>
      <c r="B26" s="15" t="s">
        <v>170</v>
      </c>
      <c r="C26" s="21" t="s">
        <v>171</v>
      </c>
      <c r="D26" s="19" t="str">
        <f>HYPERLINK("mailto:VanGorder.Chris@Scrippshealth.org#","VanGorder.Chris@Scrippshealth.org")</f>
        <v>VanGorder.Chris@Scrippshealth.org</v>
      </c>
      <c r="E26" s="15" t="s">
        <v>96</v>
      </c>
      <c r="F26" s="18"/>
      <c r="G26" s="15" t="s">
        <v>133</v>
      </c>
      <c r="H26" s="18"/>
      <c r="I26" s="18"/>
      <c r="J26" s="18"/>
      <c r="K26" s="4"/>
      <c r="L26" s="4"/>
      <c r="M26" s="4"/>
      <c r="N26" s="4"/>
      <c r="O26" s="4"/>
      <c r="P26" s="4"/>
      <c r="Q26" s="4"/>
      <c r="R26" s="4"/>
      <c r="S26" s="4"/>
      <c r="T26" s="4"/>
      <c r="U26" s="4"/>
      <c r="V26" s="4"/>
      <c r="W26" s="4"/>
      <c r="X26" s="4"/>
      <c r="Y26" s="4"/>
      <c r="Z26" s="4"/>
    </row>
    <row r="27" ht="15.0" customHeight="1">
      <c r="A27" s="13" t="s">
        <v>172</v>
      </c>
      <c r="B27" s="15" t="s">
        <v>33</v>
      </c>
      <c r="C27" s="15" t="s">
        <v>95</v>
      </c>
      <c r="D27" s="17" t="str">
        <f>HYPERLINK("mailto:DAWallach1@gmail.com#","DAWallach1@gmail.com")</f>
        <v>DAWallach1@gmail.com</v>
      </c>
      <c r="E27" s="15" t="s">
        <v>96</v>
      </c>
      <c r="F27" s="18"/>
      <c r="G27" s="15" t="s">
        <v>33</v>
      </c>
      <c r="H27" s="18"/>
      <c r="I27" s="18"/>
      <c r="J27" s="18"/>
      <c r="K27" s="4"/>
      <c r="L27" s="4"/>
      <c r="M27" s="4"/>
      <c r="N27" s="4"/>
      <c r="O27" s="4"/>
      <c r="P27" s="4"/>
      <c r="Q27" s="4"/>
      <c r="R27" s="4"/>
      <c r="S27" s="4"/>
      <c r="T27" s="4"/>
      <c r="U27" s="4"/>
      <c r="V27" s="4"/>
      <c r="W27" s="4"/>
      <c r="X27" s="4"/>
      <c r="Y27" s="4"/>
      <c r="Z27" s="4"/>
    </row>
    <row r="28" ht="15.0" customHeight="1">
      <c r="A28" s="13" t="s">
        <v>173</v>
      </c>
      <c r="B28" s="15" t="s">
        <v>122</v>
      </c>
      <c r="C28" s="15" t="s">
        <v>78</v>
      </c>
      <c r="D28" s="17" t="str">
        <f>HYPERLINK("mailto:b@vrphobia.eu#","b@vrphobia.eu")</f>
        <v>b@vrphobia.eu</v>
      </c>
      <c r="E28" s="15" t="s">
        <v>96</v>
      </c>
      <c r="F28" s="18"/>
      <c r="G28" s="15" t="s">
        <v>174</v>
      </c>
      <c r="H28" s="18"/>
      <c r="I28" s="18"/>
      <c r="J28" s="18"/>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s>
  <drawing r:id="rId28"/>
</worksheet>
</file>