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irion/Downloads/MLFin/"/>
    </mc:Choice>
  </mc:AlternateContent>
  <bookViews>
    <workbookView xWindow="0" yWindow="460" windowWidth="24360" windowHeight="10000" firstSheet="1" activeTab="1"/>
  </bookViews>
  <sheets>
    <sheet name="__FDSCACHE__" sheetId="2" state="veryHidden" r:id="rId1"/>
    <sheet name="Sheet1" sheetId="1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H2" i="1" a="1"/>
  <c r="G2" i="1" a="1"/>
  <c r="F2" i="1" a="1"/>
  <c r="E2" i="1" a="1"/>
  <c r="D2" i="1" a="1"/>
  <c r="C2" i="1" a="1"/>
  <c r="B2" i="1" a="1"/>
  <c r="A2" i="1" a="1"/>
  <c r="I1" i="1"/>
  <c r="H1" i="1"/>
  <c r="G1" i="1"/>
  <c r="F1" i="1"/>
  <c r="E1" i="1"/>
  <c r="D1" i="1"/>
  <c r="C1" i="1"/>
  <c r="B1" i="1"/>
  <c r="A1" i="1"/>
  <c r="I121" i="1"/>
  <c r="I117" i="1"/>
  <c r="I113" i="1"/>
  <c r="I109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44" i="1"/>
  <c r="I36" i="1"/>
  <c r="I28" i="1"/>
  <c r="I24" i="1"/>
  <c r="I20" i="1"/>
  <c r="I12" i="1"/>
  <c r="I8" i="1"/>
  <c r="I86" i="1"/>
  <c r="I54" i="1"/>
  <c r="I38" i="1"/>
  <c r="I26" i="1"/>
  <c r="I14" i="1"/>
  <c r="I2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0" i="1"/>
  <c r="I32" i="1"/>
  <c r="I16" i="1"/>
  <c r="I4" i="1"/>
  <c r="I78" i="1"/>
  <c r="I70" i="1"/>
  <c r="I62" i="1"/>
  <c r="I50" i="1"/>
  <c r="I42" i="1"/>
  <c r="I30" i="1"/>
  <c r="I22" i="1"/>
  <c r="I10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118" i="1"/>
  <c r="I114" i="1"/>
  <c r="I110" i="1"/>
  <c r="I106" i="1"/>
  <c r="I102" i="1"/>
  <c r="I98" i="1"/>
  <c r="I94" i="1"/>
  <c r="I90" i="1"/>
  <c r="I82" i="1"/>
  <c r="I74" i="1"/>
  <c r="I66" i="1"/>
  <c r="I58" i="1"/>
  <c r="I46" i="1"/>
  <c r="I34" i="1"/>
  <c r="I18" i="1"/>
  <c r="I6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39" i="1"/>
  <c r="H27" i="1"/>
  <c r="H15" i="1"/>
  <c r="H3" i="1"/>
  <c r="H114" i="1"/>
  <c r="H102" i="1"/>
  <c r="H90" i="1"/>
  <c r="H70" i="1"/>
  <c r="H58" i="1"/>
  <c r="H50" i="1"/>
  <c r="H38" i="1"/>
  <c r="H30" i="1"/>
  <c r="H14" i="1"/>
  <c r="H120" i="1"/>
  <c r="H116" i="1"/>
  <c r="H112" i="1"/>
  <c r="H108" i="1"/>
  <c r="H104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51" i="1"/>
  <c r="H43" i="1"/>
  <c r="H31" i="1"/>
  <c r="H19" i="1"/>
  <c r="H7" i="1"/>
  <c r="H118" i="1"/>
  <c r="H106" i="1"/>
  <c r="H94" i="1"/>
  <c r="H78" i="1"/>
  <c r="H54" i="1"/>
  <c r="H42" i="1"/>
  <c r="H26" i="1"/>
  <c r="H18" i="1"/>
  <c r="H2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47" i="1"/>
  <c r="H35" i="1"/>
  <c r="H23" i="1"/>
  <c r="H11" i="1"/>
  <c r="H110" i="1"/>
  <c r="H98" i="1"/>
  <c r="H86" i="1"/>
  <c r="H82" i="1"/>
  <c r="H74" i="1"/>
  <c r="H66" i="1"/>
  <c r="H62" i="1"/>
  <c r="H46" i="1"/>
  <c r="H34" i="1"/>
  <c r="H22" i="1"/>
  <c r="H10" i="1"/>
  <c r="H6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2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F38" i="1"/>
  <c r="F30" i="1"/>
  <c r="F22" i="1"/>
  <c r="F10" i="1"/>
  <c r="F2" i="1"/>
  <c r="F117" i="1"/>
  <c r="F113" i="1"/>
  <c r="F105" i="1"/>
  <c r="F97" i="1"/>
  <c r="F85" i="1"/>
  <c r="F77" i="1"/>
  <c r="F69" i="1"/>
  <c r="F61" i="1"/>
  <c r="F53" i="1"/>
  <c r="F45" i="1"/>
  <c r="F37" i="1"/>
  <c r="F29" i="1"/>
  <c r="F21" i="1"/>
  <c r="F13" i="1"/>
  <c r="F5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4" i="1"/>
  <c r="F26" i="1"/>
  <c r="F18" i="1"/>
  <c r="F14" i="1"/>
  <c r="F6" i="1"/>
  <c r="F121" i="1"/>
  <c r="F109" i="1"/>
  <c r="F101" i="1"/>
  <c r="F93" i="1"/>
  <c r="F89" i="1"/>
  <c r="F81" i="1"/>
  <c r="F73" i="1"/>
  <c r="F65" i="1"/>
  <c r="F57" i="1"/>
  <c r="F49" i="1"/>
  <c r="F41" i="1"/>
  <c r="F33" i="1"/>
  <c r="F25" i="1"/>
  <c r="F17" i="1"/>
  <c r="F9" i="1"/>
  <c r="E120" i="1"/>
  <c r="E116" i="1"/>
  <c r="E112" i="1"/>
  <c r="E108" i="1"/>
  <c r="E104" i="1"/>
  <c r="E100" i="1"/>
  <c r="E96" i="1"/>
  <c r="E92" i="1"/>
  <c r="E88" i="1"/>
  <c r="E84" i="1"/>
  <c r="E80" i="1"/>
  <c r="E76" i="1"/>
  <c r="E72" i="1"/>
  <c r="E68" i="1"/>
  <c r="E64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52" i="1"/>
  <c r="E36" i="1"/>
  <c r="E21" i="1"/>
  <c r="E13" i="1"/>
  <c r="E5" i="1"/>
  <c r="E48" i="1"/>
  <c r="E32" i="1"/>
  <c r="E20" i="1"/>
  <c r="E12" i="1"/>
  <c r="E4" i="1"/>
  <c r="E60" i="1"/>
  <c r="E44" i="1"/>
  <c r="E28" i="1"/>
  <c r="E17" i="1"/>
  <c r="E9" i="1"/>
  <c r="E56" i="1"/>
  <c r="E40" i="1"/>
  <c r="E24" i="1"/>
  <c r="E16" i="1"/>
  <c r="E8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102" i="1"/>
  <c r="D74" i="1"/>
  <c r="D62" i="1"/>
  <c r="D50" i="1"/>
  <c r="D42" i="1"/>
  <c r="D26" i="1"/>
  <c r="D14" i="1"/>
  <c r="D2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114" i="1"/>
  <c r="D106" i="1"/>
  <c r="D94" i="1"/>
  <c r="D86" i="1"/>
  <c r="D78" i="1"/>
  <c r="D66" i="1"/>
  <c r="D58" i="1"/>
  <c r="D46" i="1"/>
  <c r="D34" i="1"/>
  <c r="D22" i="1"/>
  <c r="D10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118" i="1"/>
  <c r="D110" i="1"/>
  <c r="D98" i="1"/>
  <c r="D90" i="1"/>
  <c r="D82" i="1"/>
  <c r="D70" i="1"/>
  <c r="D54" i="1"/>
  <c r="D38" i="1"/>
  <c r="D30" i="1"/>
  <c r="D18" i="1"/>
  <c r="D6" i="1"/>
  <c r="C121" i="1"/>
  <c r="C117" i="1"/>
  <c r="C113" i="1"/>
  <c r="C109" i="1"/>
  <c r="C105" i="1"/>
  <c r="C101" i="1"/>
  <c r="C97" i="1"/>
  <c r="C93" i="1"/>
  <c r="C89" i="1"/>
  <c r="C85" i="1"/>
  <c r="C81" i="1"/>
  <c r="C77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18" i="1"/>
  <c r="C102" i="1"/>
  <c r="C86" i="1"/>
  <c r="C70" i="1"/>
  <c r="C54" i="1"/>
  <c r="C38" i="1"/>
  <c r="C22" i="1"/>
  <c r="C14" i="1"/>
  <c r="C6" i="1"/>
  <c r="C19" i="1"/>
  <c r="C11" i="1"/>
  <c r="C15" i="1"/>
  <c r="C114" i="1"/>
  <c r="C98" i="1"/>
  <c r="C82" i="1"/>
  <c r="C66" i="1"/>
  <c r="C50" i="1"/>
  <c r="C34" i="1"/>
  <c r="C3" i="1"/>
  <c r="C110" i="1"/>
  <c r="C94" i="1"/>
  <c r="C78" i="1"/>
  <c r="C62" i="1"/>
  <c r="C46" i="1"/>
  <c r="C30" i="1"/>
  <c r="C18" i="1"/>
  <c r="C10" i="1"/>
  <c r="C2" i="1"/>
  <c r="C106" i="1"/>
  <c r="C90" i="1"/>
  <c r="C74" i="1"/>
  <c r="C58" i="1"/>
  <c r="C42" i="1"/>
  <c r="C26" i="1"/>
  <c r="C7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4" i="1"/>
  <c r="B114" i="1"/>
  <c r="B106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B118" i="1"/>
  <c r="B110" i="1"/>
  <c r="B98" i="1"/>
  <c r="B90" i="1"/>
  <c r="B82" i="1"/>
  <c r="B74" i="1"/>
  <c r="B66" i="1"/>
  <c r="B58" i="1"/>
  <c r="B50" i="1"/>
  <c r="B42" i="1"/>
  <c r="B34" i="1"/>
  <c r="B26" i="1"/>
  <c r="B18" i="1"/>
  <c r="B10" i="1"/>
  <c r="B2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3" i="1"/>
  <c r="A58" i="1"/>
  <c r="A50" i="1"/>
  <c r="A42" i="1"/>
  <c r="A38" i="1"/>
  <c r="A30" i="1"/>
  <c r="A22" i="1"/>
  <c r="A14" i="1"/>
  <c r="A6" i="1"/>
  <c r="A121" i="1"/>
  <c r="A113" i="1"/>
  <c r="A105" i="1"/>
  <c r="A97" i="1"/>
  <c r="A89" i="1"/>
  <c r="A81" i="1"/>
  <c r="A73" i="1"/>
  <c r="A69" i="1"/>
  <c r="A61" i="1"/>
  <c r="A53" i="1"/>
  <c r="A45" i="1"/>
  <c r="A37" i="1"/>
  <c r="A29" i="1"/>
  <c r="A21" i="1"/>
  <c r="A13" i="1"/>
  <c r="A5" i="1"/>
  <c r="A118" i="1"/>
  <c r="A114" i="1"/>
  <c r="A110" i="1"/>
  <c r="A106" i="1"/>
  <c r="A102" i="1"/>
  <c r="A98" i="1"/>
  <c r="A94" i="1"/>
  <c r="A90" i="1"/>
  <c r="A86" i="1"/>
  <c r="A82" i="1"/>
  <c r="A78" i="1"/>
  <c r="A74" i="1"/>
  <c r="A70" i="1"/>
  <c r="A66" i="1"/>
  <c r="A62" i="1"/>
  <c r="A54" i="1"/>
  <c r="A46" i="1"/>
  <c r="A34" i="1"/>
  <c r="A26" i="1"/>
  <c r="A18" i="1"/>
  <c r="A10" i="1"/>
  <c r="A2" i="1"/>
  <c r="A117" i="1"/>
  <c r="A109" i="1"/>
  <c r="A101" i="1"/>
  <c r="A93" i="1"/>
  <c r="A85" i="1"/>
  <c r="A77" i="1"/>
  <c r="A65" i="1"/>
  <c r="A57" i="1"/>
  <c r="A49" i="1"/>
  <c r="A41" i="1"/>
  <c r="A33" i="1"/>
  <c r="A25" i="1"/>
  <c r="A17" i="1"/>
  <c r="A9" i="1"/>
</calcChain>
</file>

<file path=xl/comments1.xml><?xml version="1.0" encoding="utf-8"?>
<comments xmlns="http://schemas.openxmlformats.org/spreadsheetml/2006/main">
  <authors>
    <author>Alex Irion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Version="1"&gt;&lt;FQL&gt;&lt;Q&gt;AAPL-US^FG_PRICE(-10AY,NOW,M,USD)&lt;/Q&gt;&lt;R&gt;120&lt;/R&gt;&lt;C&gt;1&lt;/C&gt;&lt;D xsi:type="xsd:double"&gt;21.924288&lt;/D&gt;&lt;D xsi:type="xsd:double"&gt;27.135715&lt;/D&gt;&lt;D xsi:type="xsd:double"&gt;26.03143&lt;/D&gt;&lt;D xsi:type="xsd:double"&gt;28.297144&lt;/D&gt;&lt;D xsi:type="xsd:double"&gt;19.337143&lt;/D&gt;&lt;D xsi:type="xsd:double"&gt;17.86&lt;/D&gt;&lt;D xsi:type="xsd:double"&gt;20.5&lt;/D&gt;&lt;D xsi:type="xsd:double"&gt;24.85&lt;/D&gt;&lt;D xsi:type="xsd:double"&gt;26.964287&lt;/D&gt;&lt;D xsi:type="xsd:double"&gt;23.920002&lt;/D&gt;&lt;D xsi:type="xsd:double"&gt;22.707144&lt;/D&gt;&lt;D xsi:type="xsd:double"&gt;24.218573&lt;/D&gt;&lt;D xsi:type="xsd:double"&gt;16.237144&lt;/D&gt;&lt;D xsi:type="xsd:double"&gt;15.37&lt;/D&gt;&lt;D xsi:type="xsd:double"&gt;13.238572&lt;/D&gt;&lt;D xsi:type="xsd:double"&gt;12.192858&lt;/D&gt;&lt;D xsi:type="xsd:double"&gt;12.875714&lt;/D&gt;&lt;D xsi:type="xsd:double"&gt;12.758572&lt;/D&gt;&lt;D xsi:type="xsd:double"&gt;15.017144&lt;/D&gt;&lt;D xsi:type="xsd:double"&gt;17.975716&lt;/D&gt;&lt;D xsi:type="xsd:double"&gt;19.401428&lt;/D&gt;&lt;D xsi:type="xsd:double"&gt;20.347143&lt;/D&gt;&lt;D xsi:type="xsd:double"&gt;23.341429&lt;/D&gt;&lt;D xsi:type="xsd:double"&gt;24.030003&lt;/D&gt;&lt;D xsi:type="xsd:double"&gt;26.478573&lt;/D&gt;&lt;D xsi:type="xsd:double"&gt;26.928572&lt;/D&gt;&lt;D xsi:type="xsd:double"&gt;28.558573&lt;/D&gt;&lt;D xsi:type="xsd:double"&gt;30.104572&lt;/D&gt;&lt;D xsi:type="xsd:double"&gt;27.437572&lt;/D&gt;&lt;D xsi:type="xsd:double"&gt;29.23143&lt;/D&gt;&lt;D xsi:type="xsd:double"&gt;33.57143&lt;/D&gt;&lt;D xsi:type="xsd:double"&gt;37.298573&lt;/D&gt;&lt;D xsi:type="xsd:double"&gt;36.697144&lt;/D&gt;&lt;D xsi:type="xsd:double"&gt;35.932858&lt;/D&gt;&lt;D xsi:type="xsd:double"&gt;36.75&lt;/D&gt;&lt;D xsi:type="xsd:double"&gt;34.728573&lt;/D&gt;&lt;D xsi:type="xsd:double"&gt;40.535717&lt;/D&gt;&lt;D xsi:type="xsd:double"&gt;42.997147&lt;/D&gt;&lt;D xsi:type="xsd:double"&gt;44.45&lt;/D&gt;&lt;D xsi:type="xsd:double"&gt;46.08&lt;/D&gt;&lt;D xsi:type="xsd:double"&gt;48.47429&lt;/D&gt;&lt;D xsi:type="xsd:double"&gt;50.458572&lt;/D&gt;&lt;D xsi:type="xsd:double"&gt;49.78679&lt;/D&gt;&lt;D xsi:type="xsd:double"&gt;50.018574&lt;/D&gt;&lt;D xsi:type="xsd:double"&gt;49.69&lt;/D&gt;&lt;D xsi:type="xsd:double"&gt;47.95286&lt;/D&gt;&lt;D xsi:type="xsd:double"&gt;55.78286&lt;/D&gt;&lt;D xsi:type="xsd:double"&gt;54.975716&lt;/D&gt;&lt;D xsi:type="xsd:double"&gt;54.47429&lt;/D&gt;&lt;D xsi:type="xsd:double"&gt;57.825718&lt;/D&gt;&lt;D xsi:type="xsd:double"&gt;54.600002&lt;/D&gt;&lt;D xsi:type="xsd:double"&gt;57.857147&lt;/D&gt;&lt;D xsi:type="xsd:double"&gt;65.21143&lt;/D&gt;&lt;D xsi:type="xsd:double"&gt;77.49143&lt;/D&gt;&lt;D xsi:type="xsd:double"&gt;85.65&lt;/D&gt;&lt;D xsi:type="xsd:double"&gt;83.42571&lt;/D&gt;&lt;D xsi:type="xsd:double"&gt;82.53286&lt;/D&gt;&lt;D xsi:type="xsd:double"&gt;83.42857&lt;/D&gt;&lt;D xsi:type="xsd:double"&gt;87.251434&lt;/D&gt;&lt;D xsi:type="xsd:double"&gt;95.03429&lt;/D&gt;&lt;D xsi:type="xsd:double"&gt;95.30071&lt;/D&gt;&lt;D xsi:type="xsd:double"&gt;85.045715&lt;/D&gt;&lt;D xsi:type="xsd:double"&gt;83.611435&lt;/D&gt;&lt;D xsi:type="xsd:double"&gt;76.0247&lt;/D&gt;&lt;D xsi:type="xsd:double"&gt;65.07&lt;/D&gt;&lt;D xsi:type="xsd:double"&gt;63.057144&lt;/D&gt;&lt;D xsi:type="xsd:double"&gt;63.237144&lt;/D&gt;&lt;D xsi:type="xsd:double"&gt;63.254288&lt;/D&gt;&lt;D xsi:type="xsd:double"&gt;64.247856&lt;/D&gt;&lt;D xsi:type="xsd:double"&gt;56.647144&lt;/D&gt;&lt;D xsi:type="xsd:double"&gt;64.64715&lt;/D&gt;&lt;D xsi:type="xsd:double"&gt;69.60229&lt;/D&gt;&lt;D xsi:type="xsd:double"&gt;68.10715&lt;/D&gt;&lt;D xsi:type="xsd:double"&gt;74.67172&lt;/D&gt;&lt;D xsi:type="xsd:double"&gt;79.438576&lt;/D&gt;&lt;D xsi:type="xsd:double"&gt;80.14572&lt;/D&gt;&lt;D xsi:type="xsd:double"&gt;71.51429&lt;/D&gt;&lt;D xsi:type="xsd:double"&gt;75.17715&lt;/D&gt;&lt;D xsi:type="xsd:double"&gt;76.67715&lt;/D&gt;&lt;D xsi:type="xsd:double"&gt;84.29858&lt;/D&gt;&lt;D xsi:type="xsd:double"&gt;90.42857&lt;/D&gt;&lt;D xsi:type="xsd:double"&gt;92.93&lt;/D&gt;&lt;D xsi:type="xsd:double"&gt;95.6&lt;/D&gt;&lt;D xsi:type="xsd:double"&gt;102.5&lt;/D&gt;&lt;D xsi:type="xsd:double"&gt;100.75&lt;/D&gt;&lt;D xsi:type="xsd:double"&gt;108&lt;/D&gt;&lt;D xsi:type="xsd:double"&gt;118.93&lt;/D&gt;&lt;D xsi:type="xsd:double"&gt;110.38&lt;/D&gt;&lt;D xsi:type="xsd:double"&gt;117.16&lt;/D&gt;&lt;D xsi:type="xsd:double"&gt;128.46&lt;/D&gt;&lt;D xsi:type="xsd:double"&gt;124.43&lt;/D&gt;&lt;D xsi:type="xsd:double"&gt;125.15&lt;/D&gt;&lt;D xsi:type="xsd:double"&gt;130.28&lt;/D&gt;&lt;D xsi:type="xsd:double"&gt;125.425&lt;/D&gt;&lt;D xsi:type="xsd:double"&gt;121.3&lt;/D&gt;&lt;D xsi:type="xsd:double"&gt;112.76&lt;/D&gt;&lt;D xsi:type="xsd:double"&gt;110.3&lt;/D&gt;&lt;D xsi:type="xsd:double"&gt;119.5&lt;/D&gt;&lt;D xsi:type="xsd:double"&gt;118.3&lt;/D&gt;&lt;D xsi:type="xsd:double"&gt;105.26&lt;/D&gt;&lt;D xsi:type="xsd:double"&gt;97.34&lt;/D&gt;&lt;D xsi:type="xsd:double"&gt;96.69&lt;/D&gt;&lt;D xsi:type="xsd:double"&gt;108.99&lt;/D&gt;&lt;D xsi:type="xsd:double"&gt;93.74&lt;/D&gt;&lt;D xsi:type="xsd:double"&gt;99.86&lt;/D&gt;&lt;D xsi:type="xsd:double"&gt;95.6&lt;/D&gt;&lt;D xsi:type="xsd:double"&gt;104.21&lt;/D&gt;&lt;D xsi:type="xsd:double"&gt;106.1&lt;/D&gt;&lt;D xsi:type="xsd:double"&gt;113.05&lt;/D&gt;&lt;D xsi:type="xsd:double"&gt;113.54&lt;/D&gt;&lt;D xsi:type="xsd:double"&gt;110.52&lt;/D&gt;&lt;D xsi:type="xsd:double"&gt;115.82&lt;/D&gt;&lt;D xsi:type="xsd:double"&gt;121.35&lt;/D&gt;&lt;D xsi:type="xsd:double"&gt;136.99&lt;/D&gt;&lt;D xsi:type="xsd:double"&gt;143.66&lt;/D&gt;&lt;D xsi:type="xsd:double"&gt;143.65&lt;/D&gt;&lt;D xsi:type="xsd:double"&gt;152.76&lt;/D&gt;&lt;D xsi:type="xsd:double"&gt;144.02&lt;/D&gt;&lt;D xsi:type="xsd:double"&gt;148.73&lt;/D&gt;&lt;D xsi:type="xsd:double"&gt;164&lt;/D&gt;&lt;/FQL&gt;&lt;FQL&gt;&lt;Q&gt;AAPL-US^FG_COMPANY_NAME&lt;/Q&gt;&lt;R&gt;1&lt;/R&gt;&lt;C&gt;1&lt;/C&gt;&lt;D xsi:type="xsd:string"&gt;Apple Inc.&lt;/D&gt;&lt;/FQL&gt;&lt;FQL&gt;&lt;Q&gt;BRK.B-US^FG_COMPANY_NAME&lt;/Q&gt;&lt;R&gt;1&lt;/R&gt;&lt;C&gt;1&lt;/C&gt;&lt;D xsi:type="xsd:string"&gt;Berkshire Hathaway Inc. Class B&lt;/D&gt;&lt;/FQL&gt;&lt;FQL&gt;&lt;Q&gt;WRB-US^FG_COMPANY_NAME&lt;/Q&gt;&lt;R&gt;1&lt;/R&gt;&lt;C&gt;1&lt;/C&gt;&lt;D xsi:type="xsd:string"&gt;W. R. Berkley Corporation&lt;/D&gt;&lt;/FQL&gt;&lt;FQL&gt;&lt;Q&gt;MSFT-US^FG_COMPANY_NAME&lt;/Q&gt;&lt;R&gt;1&lt;/R&gt;&lt;C&gt;1&lt;/C&gt;&lt;D xsi:type="xsd:string"&gt;Microsoft Corporation&lt;/D&gt;&lt;/FQL&gt;&lt;FQL&gt;&lt;Q&gt;INTC-US^FG_COMPANY_NAME&lt;/Q&gt;&lt;R&gt;1&lt;/R&gt;&lt;C&gt;1&lt;/C&gt;&lt;D xsi:type="xsd:string"&gt;Intel Corporation&lt;/D&gt;&lt;/FQL&gt;&lt;FQL&gt;&lt;Q&gt;AMZN-US^FG_COMPANY_NAME&lt;/Q&gt;&lt;R&gt;1&lt;/R&gt;&lt;C&gt;1&lt;/C&gt;&lt;D xsi:type="xsd:string"&gt;Amazon.com, Inc.&lt;/D&gt;&lt;/FQL&gt;&lt;FQL&gt;&lt;Q&gt;FB-US^FG_COMPANY_NAME&lt;/Q&gt;&lt;R&gt;1&lt;/R&gt;&lt;C&gt;1&lt;/C&gt;&lt;D xsi:type="xsd:string"&gt;Facebook, Inc. Class A&lt;/D&gt;&lt;/FQL&gt;&lt;FQL&gt;&lt;Q&gt;GOOGL-US^FG_COMPANY_NAME&lt;/Q&gt;&lt;R&gt;1&lt;/R&gt;&lt;C&gt;1&lt;/C&gt;&lt;D xsi:type="xsd:string"&gt;Alphabet Inc. Class A&lt;/D&gt;&lt;/FQL&gt;&lt;FQL&gt;&lt;Q&gt;MTN-US^FG_COMPANY_NAME&lt;/Q&gt;&lt;R&gt;1&lt;/R&gt;&lt;C&gt;1&lt;/C&gt;&lt;D xsi:type="xsd:string"&gt;Vail Resorts, Inc.&lt;/D&gt;&lt;/FQL&gt;&lt;FQL&gt;&lt;Q&gt;JPM-US^FG_COMPANY_NAME&lt;/Q&gt;&lt;R&gt;1&lt;/R&gt;&lt;C&gt;1&lt;/C&gt;&lt;D xsi:type="xsd:string"&gt;JPMorgan Chase &amp;amp; Co.&lt;/D&gt;&lt;/FQL&gt;&lt;FQL&gt;&lt;Q&gt;BRK.B-US^FG_PRICE(-10AY,NOW,M,USD)&lt;/Q&gt;&lt;R&gt;120&lt;/R&gt;&lt;C&gt;1&lt;/C&gt;&lt;D xsi:type="xsd:double"&gt;79.04&lt;/D&gt;&lt;D xsi:type="xsd:double"&gt;88.28&lt;/D&gt;&lt;D xsi:type="xsd:double"&gt;93.799995&lt;/D&gt;&lt;D xsi:type="xsd:double"&gt;94.72&lt;/D&gt;&lt;D xsi:type="xsd:double"&gt;91&lt;/D&gt;&lt;D xsi:type="xsd:double"&gt;93.49&lt;/D&gt;&lt;D xsi:type="xsd:double"&gt;89.45799&lt;/D&gt;&lt;D xsi:type="xsd:double"&gt;89.14&lt;/D&gt;&lt;D xsi:type="xsd:double"&gt;89.96&lt;/D&gt;&lt;D xsi:type="xsd:double"&gt;80.24&lt;/D&gt;&lt;D xsi:type="xsd:double"&gt;76.58&lt;/D&gt;&lt;D xsi:type="xsd:double"&gt;78.04&lt;/D&gt;&lt;D xsi:type="xsd:double"&gt;87.9&lt;/D&gt;&lt;D xsi:type="xsd:double"&gt;76.799995&lt;/D&gt;&lt;D xsi:type="xsd:double"&gt;69.979996&lt;/D&gt;&lt;D xsi:type="xsd:double"&gt;64.28&lt;/D&gt;&lt;D xsi:type="xsd:double"&gt;59.78&lt;/D&gt;&lt;D xsi:type="xsd:double"&gt;51.28&lt;/D&gt;&lt;D xsi:type="xsd:double"&gt;56.399998&lt;/D&gt;&lt;D xsi:type="xsd:double"&gt;61.3&lt;/D&gt;&lt;D xsi:type="xsd:double"&gt;59.44&lt;/D&gt;&lt;D xsi:type="xsd:double"&gt;57.914597&lt;/D&gt;&lt;D xsi:type="xsd:double"&gt;63.609997&lt;/D&gt;&lt;D xsi:type="xsd:double"&gt;65.72&lt;/D&gt;&lt;D xsi:type="xsd:double"&gt;66.46&lt;/D&gt;&lt;D xsi:type="xsd:double"&gt;65.659996&lt;/D&gt;&lt;D xsi:type="xsd:double"&gt;67.06&lt;/D&gt;&lt;D xsi:type="xsd:double"&gt;65.72&lt;/D&gt;&lt;D xsi:type="xsd:double"&gt;76.43&lt;/D&gt;&lt;D xsi:type="xsd:double"&gt;80.13&lt;/D&gt;&lt;D xsi:type="xsd:double"&gt;81.27&lt;/D&gt;&lt;D xsi:type="xsd:double"&gt;77&lt;/D&gt;&lt;D xsi:type="xsd:double"&gt;70.55&lt;/D&gt;&lt;D xsi:type="xsd:double"&gt;79.69&lt;/D&gt;&lt;D xsi:type="xsd:double"&gt;78.12&lt;/D&gt;&lt;D xsi:type="xsd:double"&gt;78.78&lt;/D&gt;&lt;D xsi:type="xsd:double"&gt;82.68&lt;/D&gt;&lt;D xsi:type="xsd:double"&gt;79.56&lt;/D&gt;&lt;D xsi:type="xsd:double"&gt;79.68&lt;/D&gt;&lt;D xsi:type="xsd:double"&gt;80.11&lt;/D&gt;&lt;D xsi:type="xsd:double"&gt;81.75&lt;/D&gt;&lt;D xsi:type="xsd:double"&gt;87.28&lt;/D&gt;&lt;D xsi:type="xsd:double"&gt;83.63&lt;/D&gt;&lt;D xsi:type="xsd:double"&gt;83.3&lt;/D&gt;&lt;D xsi:type="xsd:double"&gt;79.07&lt;/D&gt;&lt;D xsi:type="xsd:double"&gt;77.39&lt;/D&gt;&lt;D xsi:type="xsd:double"&gt;74.17&lt;/D&gt;&lt;D xsi:type="xsd:double"&gt;73&lt;/D&gt;&lt;D xsi:type="xsd:double"&gt;71.04&lt;/D&gt;&lt;D xsi:type="xsd:double"&gt;77.86&lt;/D&gt;&lt;D xsi:type="xsd:double"&gt;78.76&lt;/D&gt;&lt;D xsi:type="xsd:double"&gt;76.3&lt;/D&gt;&lt;D xsi:type="xsd:double"&gt;78.37&lt;/D&gt;&lt;D xsi:type="xsd:double"&gt;78.45&lt;/D&gt;&lt;D xsi:type="xsd:double"&gt;81.15&lt;/D&gt;&lt;D xsi:type="xsd:double"&gt;80.45&lt;/D&gt;&lt;D xsi:type="xsd:double"&gt;79.36&lt;/D&gt;&lt;D xsi:type="xsd:double"&gt;83.33&lt;/D&gt;&lt;D xsi:type="xsd:double"&gt;84.84&lt;/D&gt;&lt;D xsi:type="xsd:double"&gt;84.34&lt;/D&gt;&lt;D xsi:type="xsd:double"&gt;88.2&lt;/D&gt;&lt;D xsi:type="xsd:double"&gt;86.35&lt;/D&gt;&lt;D xsi:type="xsd:double"&gt;88.08&lt;/D&gt;&lt;D xsi:type="xsd:double"&gt;89.7&lt;/D&gt;&lt;D xsi:type="xsd:double"&gt;96.93&lt;/D&gt;&lt;D xsi:type="xsd:double"&gt;102.16&lt;/D&gt;&lt;D xsi:type="xsd:double"&gt;104.2&lt;/D&gt;&lt;D xsi:type="xsd:double"&gt;106.32&lt;/D&gt;&lt;D xsi:type="xsd:double"&gt;114.07&lt;/D&gt;&lt;D xsi:type="xsd:double"&gt;111.92&lt;/D&gt;&lt;D xsi:type="xsd:double"&gt;115.87&lt;/D&gt;&lt;D xsi:type="xsd:double"&gt;111.22&lt;/D&gt;&lt;D xsi:type="xsd:double"&gt;113.51&lt;/D&gt;&lt;D xsi:type="xsd:double"&gt;115.09&lt;/D&gt;&lt;D xsi:type="xsd:double"&gt;116.53&lt;/D&gt;&lt;D xsi:type="xsd:double"&gt;118.56&lt;/D&gt;&lt;D xsi:type="xsd:double"&gt;111.6&lt;/D&gt;&lt;D xsi:type="xsd:double"&gt;115.78&lt;/D&gt;&lt;D xsi:type="xsd:double"&gt;124.97&lt;/D&gt;&lt;D xsi:type="xsd:double"&gt;128.85&lt;/D&gt;&lt;D xsi:type="xsd:double"&gt;128.34&lt;/D&gt;&lt;D xsi:type="xsd:double"&gt;126.56&lt;/D&gt;&lt;D xsi:type="xsd:double"&gt;125.43&lt;/D&gt;&lt;D xsi:type="xsd:double"&gt;137.25&lt;/D&gt;&lt;D xsi:type="xsd:double"&gt;138.14&lt;/D&gt;&lt;D xsi:type="xsd:double"&gt;140.16&lt;/D&gt;&lt;D xsi:type="xsd:double"&gt;148.69&lt;/D&gt;&lt;D xsi:type="xsd:double"&gt;150.15&lt;/D&gt;&lt;D xsi:type="xsd:double"&gt;143.91&lt;/D&gt;&lt;D xsi:type="xsd:double"&gt;147.41&lt;/D&gt;&lt;D xsi:type="xsd:double"&gt;144.32&lt;/D&gt;&lt;D xsi:type="xsd:double"&gt;141.21&lt;/D&gt;&lt;D xsi:type="xsd:double"&gt;143&lt;/D&gt;&lt;D xsi:type="xsd:double"&gt;136.11&lt;/D&gt;&lt;D xsi:type="xsd:double"&gt;142.74&lt;/D&gt;&lt;D xsi:type="xsd:double"&gt;134.04&lt;/D&gt;&lt;D xsi:type="xsd:double"&gt;130.4&lt;/D&gt;&lt;D xsi:type="xsd:double"&gt;136.02&lt;/D&gt;&lt;D xsi:type="xsd:double"&gt;134.09&lt;/D&gt;&lt;D xsi:type="xsd:double"&gt;132.04&lt;/D&gt;&lt;D xsi:type="xsd:double"&gt;129.77&lt;/D&gt;&lt;D xsi:type="xsd:double"&gt;134.17&lt;/D&gt;&lt;D xsi:type="xsd:double"&gt;141.88&lt;/D&gt;&lt;D xsi:type="xsd:double"&gt;145.48&lt;/D&gt;&lt;D xsi:type="xsd:double"&gt;140.54&lt;/D&gt;&lt;D xsi:type="xsd:double"&gt;144.79&lt;/D&gt;&lt;D xsi:type="xsd:double"&gt;144.27&lt;/D&gt;&lt;D xsi:type="xsd:double"&gt;150.49&lt;/D&gt;&lt;D xsi:type="xsd:double"&gt;144.47&lt;/D&gt;&lt;D xsi:type="xsd:double"&gt;144.3&lt;/D&gt;&lt;D xsi:type="xsd:double"&gt;157.44&lt;/D&gt;&lt;D xsi:type="xsd:double"&gt;162.98&lt;/D&gt;&lt;D xsi:type="xsd:double"&gt;164.14&lt;/D&gt;&lt;D xsi:type="xsd:double"&gt;171.42&lt;/D&gt;&lt;D xsi:type="xsd:double"&gt;166.68&lt;/D&gt;&lt;D xsi:type="xsd:double"&gt;165.21&lt;/D&gt;&lt;D xsi:type="xsd:double"&gt;165.28&lt;/D&gt;&lt;D xsi:type="xsd:double"&gt;169.37&lt;/D&gt;&lt;D xsi:type="xsd:double"&gt;174.97&lt;/D&gt;&lt;D xsi:type="xsd:double"&gt;181.16&lt;/D&gt;&lt;/FQL&gt;&lt;FQL&gt;&lt;Q&gt;MSFT-US^FG_PRICE(-10AY,NOW,M,USD)&lt;/Q&gt;&lt;R&gt;120&lt;/R&gt;&lt;C&gt;1&lt;/C&gt;&lt;D xsi:type="xsd:double"&gt;29.46&lt;/D&gt;&lt;D xsi:type="xsd:double"&gt;36.81&lt;/D&gt;&lt;D xsi:type="xsd:double"&gt;33.6&lt;/D&gt;&lt;D xsi:type="xsd:double"&gt;35.6&lt;/D&gt;&lt;D xsi:type="xsd:double"&gt;32.6&lt;/D&gt;&lt;D xsi:type="xsd:double"&gt;27.1999&lt;/D&gt;&lt;D xsi:type="xsd:double"&gt;28.38&lt;/D&gt;&lt;D xsi:type="xsd:double"&gt;28.52&lt;/D&gt;&lt;D xsi:type="xsd:double"&gt;28.32&lt;/D&gt;&lt;D xsi:type="xsd:double"&gt;27.51&lt;/D&gt;&lt;D xsi:type="xsd:double"&gt;25.72&lt;/D&gt;&lt;D xsi:type="xsd:double"&gt;27.29&lt;/D&gt;&lt;D xsi:type="xsd:double"&gt;26.69&lt;/D&gt;&lt;D xsi:type="xsd:double"&gt;22.33&lt;/D&gt;&lt;D xsi:type="xsd:double"&gt;20.22&lt;/D&gt;&lt;D xsi:type="xsd:double"&gt;19.44&lt;/D&gt;&lt;D xsi:type="xsd:double"&gt;17.1&lt;/D&gt;&lt;D xsi:type="xsd:double"&gt;16.15&lt;/D&gt;&lt;D xsi:type="xsd:double"&gt;18.37&lt;/D&gt;&lt;D xsi:type="xsd:double"&gt;20.26&lt;/D&gt;&lt;D xsi:type="xsd:double"&gt;20.89&lt;/D&gt;&lt;D xsi:type="xsd:double"&gt;23.77&lt;/D&gt;&lt;D xsi:type="xsd:double"&gt;23.52&lt;/D&gt;&lt;D xsi:type="xsd:double"&gt;24.65&lt;/D&gt;&lt;D xsi:type="xsd:double"&gt;25.72&lt;/D&gt;&lt;D xsi:type="xsd:double"&gt;27.73&lt;/D&gt;&lt;D xsi:type="xsd:double"&gt;29.41&lt;/D&gt;&lt;D xsi:type="xsd:double"&gt;30.48&lt;/D&gt;&lt;D xsi:type="xsd:double"&gt;28.18&lt;/D&gt;&lt;D xsi:type="xsd:double"&gt;28.67&lt;/D&gt;&lt;D xsi:type="xsd:double"&gt;29.2875&lt;/D&gt;&lt;D xsi:type="xsd:double"&gt;30.535&lt;/D&gt;&lt;D xsi:type="xsd:double"&gt;25.8&lt;/D&gt;&lt;D xsi:type="xsd:double"&gt;23.01&lt;/D&gt;&lt;D xsi:type="xsd:double"&gt;25.81&lt;/D&gt;&lt;D xsi:type="xsd:double"&gt;23.465&lt;/D&gt;&lt;D xsi:type="xsd:double"&gt;24.49&lt;/D&gt;&lt;D xsi:type="xsd:double"&gt;26.665&lt;/D&gt;&lt;D xsi:type="xsd:double"&gt;25.2575&lt;/D&gt;&lt;D xsi:type="xsd:double"&gt;27.91&lt;/D&gt;&lt;D xsi:type="xsd:double"&gt;27.725&lt;/D&gt;&lt;D xsi:type="xsd:double"&gt;26.58&lt;/D&gt;&lt;D xsi:type="xsd:double"&gt;25.39&lt;/D&gt;&lt;D xsi:type="xsd:double"&gt;25.92&lt;/D&gt;&lt;D xsi:type="xsd:double"&gt;25.01&lt;/D&gt;&lt;D xsi:type="xsd:double"&gt;26&lt;/D&gt;&lt;D xsi:type="xsd:double"&gt;27.4&lt;/D&gt;&lt;D xsi:type="xsd:double"&gt;26.6&lt;/D&gt;&lt;D xsi:type="xsd:double"&gt;24.89&lt;/D&gt;&lt;D xsi:type="xsd:double"&gt;26.63&lt;/D&gt;&lt;D xsi:type="xsd:double"&gt;25.58&lt;/D&gt;&lt;D xsi:type="xsd:double"&gt;25.96&lt;/D&gt;&lt;D xsi:type="xsd:double"&gt;29.53&lt;/D&gt;&lt;D xsi:type="xsd:double"&gt;31.74&lt;/D&gt;&lt;D xsi:type="xsd:double"&gt;32.255&lt;/D&gt;&lt;D xsi:type="xsd:double"&gt;32.015&lt;/D&gt;&lt;D xsi:type="xsd:double"&gt;29.19&lt;/D&gt;&lt;D xsi:type="xsd:double"&gt;30.59&lt;/D&gt;&lt;D xsi:type="xsd:double"&gt;29.47&lt;/D&gt;&lt;D xsi:type="xsd:double"&gt;30.82&lt;/D&gt;&lt;D xsi:type="xsd:double"&gt;29.76&lt;/D&gt;&lt;D xsi:type="xsd:double"&gt;28.54&lt;/D&gt;&lt;D xsi:type="xsd:double"&gt;26.615&lt;/D&gt;&lt;D xsi:type="xsd:double"&gt;26.7097&lt;/D&gt;&lt;D xsi:type="xsd:double"&gt;27.45&lt;/D&gt;&lt;D xsi:type="xsd:double"&gt;27.8&lt;/D&gt;&lt;D xsi:type="xsd:double"&gt;28.605&lt;/D&gt;&lt;D xsi:type="xsd:double"&gt;33.1&lt;/D&gt;&lt;D xsi:type="xsd:double"&gt;34.9&lt;/D&gt;&lt;D xsi:type="xsd:double"&gt;34.545&lt;/D&gt;&lt;D xsi:type="xsd:double"&gt;31.84&lt;/D&gt;&lt;D xsi:type="xsd:double"&gt;33.4&lt;/D&gt;&lt;D xsi:type="xsd:double"&gt;33.28&lt;/D&gt;&lt;D xsi:type="xsd:double"&gt;35.405&lt;/D&gt;&lt;D xsi:type="xsd:double"&gt;38.13&lt;/D&gt;&lt;D xsi:type="xsd:double"&gt;37.41&lt;/D&gt;&lt;D xsi:type="xsd:double"&gt;37.84&lt;/D&gt;&lt;D xsi:type="xsd:double"&gt;38.31&lt;/D&gt;&lt;D xsi:type="xsd:double"&gt;40.99&lt;/D&gt;&lt;D xsi:type="xsd:double"&gt;40.4&lt;/D&gt;&lt;D xsi:type="xsd:double"&gt;40.94&lt;/D&gt;&lt;D xsi:type="xsd:double"&gt;41.7&lt;/D&gt;&lt;D xsi:type="xsd:double"&gt;43.16&lt;/D&gt;&lt;D xsi:type="xsd:double"&gt;45.43&lt;/D&gt;&lt;D xsi:type="xsd:double"&gt;46.36&lt;/D&gt;&lt;D xsi:type="xsd:double"&gt;46.95&lt;/D&gt;&lt;D xsi:type="xsd:double"&gt;47.81&lt;/D&gt;&lt;D xsi:type="xsd:double"&gt;46.45&lt;/D&gt;&lt;D xsi:type="xsd:double"&gt;40.4&lt;/D&gt;&lt;D xsi:type="xsd:double"&gt;43.85&lt;/D&gt;&lt;D xsi:type="xsd:double"&gt;40.655&lt;/D&gt;&lt;D xsi:type="xsd:double"&gt;48.64&lt;/D&gt;&lt;D xsi:type="xsd:double"&gt;46.86&lt;/D&gt;&lt;D xsi:type="xsd:double"&gt;44.15&lt;/D&gt;&lt;D xsi:type="xsd:double"&gt;46.7&lt;/D&gt;&lt;D xsi:type="xsd:double"&gt;43.52&lt;/D&gt;&lt;D xsi:type="xsd:double"&gt;44.26&lt;/D&gt;&lt;D xsi:type="xsd:double"&gt;52.64&lt;/D&gt;&lt;D xsi:type="xsd:double"&gt;54.35&lt;/D&gt;&lt;D xsi:type="xsd:double"&gt;55.48&lt;/D&gt;&lt;D xsi:type="xsd:double"&gt;55.09&lt;/D&gt;&lt;D xsi:type="xsd:double"&gt;50.88&lt;/D&gt;&lt;D xsi:type="xsd:double"&gt;55.23&lt;/D&gt;&lt;D xsi:type="xsd:double"&gt;49.87&lt;/D&gt;&lt;D xsi:type="xsd:double"&gt;53&lt;/D&gt;&lt;D xsi:type="xsd:double"&gt;51.17&lt;/D&gt;&lt;D xsi:type="xsd:double"&gt;56.68&lt;/D&gt;&lt;D xsi:type="xsd:double"&gt;57.46&lt;/D&gt;&lt;D xsi:type="xsd:double"&gt;57.6&lt;/D&gt;&lt;D xsi:type="xsd:double"&gt;59.92&lt;/D&gt;&lt;D xsi:type="xsd:double"&gt;60.26&lt;/D&gt;&lt;D xsi:type="xsd:double"&gt;62.14&lt;/D&gt;&lt;D xsi:type="xsd:double"&gt;64.65&lt;/D&gt;&lt;D xsi:type="xsd:double"&gt;63.98&lt;/D&gt;&lt;D xsi:type="xsd:double"&gt;65.86&lt;/D&gt;&lt;D xsi:type="xsd:double"&gt;68.46&lt;/D&gt;&lt;D xsi:type="xsd:double"&gt;69.84&lt;/D&gt;&lt;D xsi:type="xsd:double"&gt;68.93&lt;/D&gt;&lt;D xsi:type="xsd:double"&gt;72.7&lt;/D&gt;&lt;D xsi:type="xsd:double"&gt;74.77&lt;/D&gt;&lt;/FQL&gt;&lt;FQL&gt;&lt;Q&gt;INTC-US^FG_PRICE(-10AY,NOW,M,USD)&lt;/Q&gt;&lt;R&gt;120&lt;/R&gt;&lt;C&gt;1&lt;/C&gt;&lt;D xsi:type="xsd:double"&gt;25.86&lt;/D&gt;&lt;D xsi:type="xsd:double"&gt;26.9&lt;/D&gt;&lt;D xsi:type="xsd:double"&gt;26.08&lt;/D&gt;&lt;D xsi:type="xsd:double"&gt;26.66&lt;/D&gt;&lt;D xsi:type="xsd:double"&gt;21.1&lt;/D&gt;&lt;D xsi:type="xsd:double"&gt;19.9699&lt;/D&gt;&lt;D xsi:type="xsd:double"&gt;21.18&lt;/D&gt;&lt;D xsi:type="xsd:double"&gt;22.26&lt;/D&gt;&lt;D xsi:type="xsd:double"&gt;23.18&lt;/D&gt;&lt;D xsi:type="xsd:double"&gt;21.48&lt;/D&gt;&lt;D xsi:type="xsd:double"&gt;22.19&lt;/D&gt;&lt;D xsi:type="xsd:double"&gt;22.87&lt;/D&gt;&lt;D xsi:type="xsd:double"&gt;18.73&lt;/D&gt;&lt;D xsi:type="xsd:double"&gt;16.031&lt;/D&gt;&lt;D xsi:type="xsd:double"&gt;13.8&lt;/D&gt;&lt;D xsi:type="xsd:double"&gt;14.66&lt;/D&gt;&lt;D xsi:type="xsd:double"&gt;12.9&lt;/D&gt;&lt;D xsi:type="xsd:double"&gt;12.74&lt;/D&gt;&lt;D xsi:type="xsd:double"&gt;15.03&lt;/D&gt;&lt;D xsi:type="xsd:double"&gt;15.78&lt;/D&gt;&lt;D xsi:type="xsd:double"&gt;15.72&lt;/D&gt;&lt;D xsi:type="xsd:double"&gt;16.55&lt;/D&gt;&lt;D xsi:type="xsd:double"&gt;19.25&lt;/D&gt;&lt;D xsi:type="xsd:double"&gt;20.32&lt;/D&gt;&lt;D xsi:type="xsd:double"&gt;19.57&lt;/D&gt;&lt;D xsi:type="xsd:double"&gt;19.11&lt;/D&gt;&lt;D xsi:type="xsd:double"&gt;19.2&lt;/D&gt;&lt;D xsi:type="xsd:double"&gt;20.4&lt;/D&gt;&lt;D xsi:type="xsd:double"&gt;19.4&lt;/D&gt;&lt;D xsi:type="xsd:double"&gt;20.53&lt;/D&gt;&lt;D xsi:type="xsd:double"&gt;22.29&lt;/D&gt;&lt;D xsi:type="xsd:double"&gt;22.84&lt;/D&gt;&lt;D xsi:type="xsd:double"&gt;21.42&lt;/D&gt;&lt;D xsi:type="xsd:double"&gt;19.45&lt;/D&gt;&lt;D xsi:type="xsd:double"&gt;20.6&lt;/D&gt;&lt;D xsi:type="xsd:double"&gt;17.665&lt;/D&gt;&lt;D xsi:type="xsd:double"&gt;19.2&lt;/D&gt;&lt;D xsi:type="xsd:double"&gt;20.05&lt;/D&gt;&lt;D xsi:type="xsd:double"&gt;21.1575&lt;/D&gt;&lt;D xsi:type="xsd:double"&gt;21.03&lt;/D&gt;&lt;D xsi:type="xsd:double"&gt;21.46&lt;/D&gt;&lt;D xsi:type="xsd:double"&gt;21.47&lt;/D&gt;&lt;D xsi:type="xsd:double"&gt;20.18&lt;/D&gt;&lt;D xsi:type="xsd:double"&gt;23.15&lt;/D&gt;&lt;D xsi:type="xsd:double"&gt;22.51&lt;/D&gt;&lt;D xsi:type="xsd:double"&gt;22.16&lt;/D&gt;&lt;D xsi:type="xsd:double"&gt;22.33&lt;/D&gt;&lt;D xsi:type="xsd:double"&gt;20.13&lt;/D&gt;&lt;D xsi:type="xsd:double"&gt;21.335&lt;/D&gt;&lt;D xsi:type="xsd:double"&gt;24.54&lt;/D&gt;&lt;D xsi:type="xsd:double"&gt;24.91&lt;/D&gt;&lt;D xsi:type="xsd:double"&gt;24.25&lt;/D&gt;&lt;D xsi:type="xsd:double"&gt;26.42&lt;/D&gt;&lt;D xsi:type="xsd:double"&gt;26.88&lt;/D&gt;&lt;D xsi:type="xsd:double"&gt;28.115&lt;/D&gt;&lt;D xsi:type="xsd:double"&gt;28.395&lt;/D&gt;&lt;D xsi:type="xsd:double"&gt;25.84&lt;/D&gt;&lt;D xsi:type="xsd:double"&gt;26.65&lt;/D&gt;&lt;D xsi:type="xsd:double"&gt;25.7&lt;/D&gt;&lt;D xsi:type="xsd:double"&gt;24.83&lt;/D&gt;&lt;D xsi:type="xsd:double"&gt;22.655&lt;/D&gt;&lt;D xsi:type="xsd:double"&gt;21.63&lt;/D&gt;&lt;D xsi:type="xsd:double"&gt;19.565&lt;/D&gt;&lt;D xsi:type="xsd:double"&gt;20.62&lt;/D&gt;&lt;D xsi:type="xsd:double"&gt;21.04&lt;/D&gt;&lt;D xsi:type="xsd:double"&gt;20.88&lt;/D&gt;&lt;D xsi:type="xsd:double"&gt;21.835&lt;/D&gt;&lt;D xsi:type="xsd:double"&gt;23.95&lt;/D&gt;&lt;D xsi:type="xsd:double"&gt;24.28&lt;/D&gt;&lt;D xsi:type="xsd:double"&gt;24.23&lt;/D&gt;&lt;D xsi:type="xsd:double"&gt;23.335&lt;/D&gt;&lt;D xsi:type="xsd:double"&gt;21.98&lt;/D&gt;&lt;D xsi:type="xsd:double"&gt;22.921&lt;/D&gt;&lt;D xsi:type="xsd:double"&gt;24.47&lt;/D&gt;&lt;D xsi:type="xsd:double"&gt;23.84&lt;/D&gt;&lt;D xsi:type="xsd:double"&gt;25.955&lt;/D&gt;&lt;D xsi:type="xsd:double"&gt;24.54&lt;/D&gt;&lt;D xsi:type="xsd:double"&gt;24.76&lt;/D&gt;&lt;D xsi:type="xsd:double"&gt;25.814&lt;/D&gt;&lt;D xsi:type="xsd:double"&gt;26.69&lt;/D&gt;&lt;D xsi:type="xsd:double"&gt;27.32&lt;/D&gt;&lt;D xsi:type="xsd:double"&gt;30.9&lt;/D&gt;&lt;D xsi:type="xsd:double"&gt;33.89&lt;/D&gt;&lt;D xsi:type="xsd:double"&gt;34.92&lt;/D&gt;&lt;D xsi:type="xsd:double"&gt;34.82&lt;/D&gt;&lt;D xsi:type="xsd:double"&gt;34.01&lt;/D&gt;&lt;D xsi:type="xsd:double"&gt;37.25&lt;/D&gt;&lt;D xsi:type="xsd:double"&gt;36.29&lt;/D&gt;&lt;D xsi:type="xsd:double"&gt;33.04&lt;/D&gt;&lt;D xsi:type="xsd:double"&gt;33.25&lt;/D&gt;&lt;D xsi:type="xsd:double"&gt;31.27&lt;/D&gt;&lt;D xsi:type="xsd:double"&gt;32.55&lt;/D&gt;&lt;D xsi:type="xsd:double"&gt;34.46&lt;/D&gt;&lt;D xsi:type="xsd:double"&gt;30.415&lt;/D&gt;&lt;D xsi:type="xsd:double"&gt;28.95&lt;/D&gt;&lt;D xsi:type="xsd:double"&gt;28.54&lt;/D&gt;&lt;D xsi:type="xsd:double"&gt;30.14&lt;/D&gt;&lt;D xsi:type="xsd:double"&gt;33.86&lt;/D&gt;&lt;D xsi:type="xsd:double"&gt;34.77&lt;/D&gt;&lt;D xsi:type="xsd:double"&gt;34.45&lt;/D&gt;&lt;D xsi:type="xsd:double"&gt;31.02&lt;/D&gt;&lt;D xsi:type="xsd:double"&gt;29.59&lt;/D&gt;&lt;D xsi:type="xsd:double"&gt;32.35&lt;/D&gt;&lt;D xsi:type="xsd:double"&gt;30.28&lt;/D&gt;&lt;D xsi:type="xsd:double"&gt;31.59&lt;/D&gt;&lt;D xsi:type="xsd:double"&gt;32.8&lt;/D&gt;&lt;D xsi:type="xsd:double"&gt;34.86&lt;/D&gt;&lt;D xsi:type="xsd:double"&gt;35.89&lt;/D&gt;&lt;D xsi:type="xsd:double"&gt;37.75&lt;/D&gt;&lt;D xsi:type="xsd:double"&gt;34.87&lt;/D&gt;&lt;D xsi:type="xsd:double"&gt;34.7&lt;/D&gt;&lt;D xsi:type="xsd:double"&gt;36.27&lt;/D&gt;&lt;D xsi:type="xsd:double"&gt;36.82&lt;/D&gt;&lt;D xsi:type="xsd:double"&gt;36.2&lt;/D&gt;&lt;D xsi:type="xsd:double"&gt;36.07&lt;/D&gt;&lt;D xsi:type="xsd:double"&gt;36.15&lt;/D&gt;&lt;D xsi:type="xsd:double"&gt;36.11&lt;/D&gt;&lt;D xsi:type="xsd:double"&gt;33.74&lt;/D&gt;&lt;D xsi:type="xsd:double"&gt;35.47&lt;/D&gt;&lt;D xsi:type="xsd:double"&gt;35.07&lt;/D&gt;&lt;/FQL&gt;&lt;FQL&gt;&lt;Q&gt;AMZN-US^FG_PRICE(-10AY,NOW,M,USD)&lt;/Q&gt;&lt;R&gt;120&lt;/R&gt;&lt;C&gt;1&lt;/C&gt;&lt;D xsi:type="xsd:double"&gt;93.15&lt;/D&gt;&lt;D xsi:type="xsd:double"&gt;89.15&lt;/D&gt;&lt;D xsi:type="xsd:double"&gt;90.56&lt;/D&gt;&lt;D xsi:type="xsd:double"&gt;92.64&lt;/D&gt;&lt;D xsi:type="xsd:double"&gt;77.7&lt;/D&gt;&lt;D xsi:type="xsd:double"&gt;64.47&lt;/D&gt;&lt;D xsi:type="xsd:double"&gt;71.3&lt;/D&gt;&lt;D xsi:type="xsd:double"&gt;78.63&lt;/D&gt;&lt;D xsi:type="xsd:double"&gt;81.62&lt;/D&gt;&lt;D xsi:type="xsd:double"&gt;73.33&lt;/D&gt;&lt;D xsi:type="xsd:double"&gt;76.34&lt;/D&gt;&lt;D xsi:type="xsd:double"&gt;80.81&lt;/D&gt;&lt;D xsi:type="xsd:double"&gt;72.76&lt;/D&gt;&lt;D xsi:type="xsd:double"&gt;57.24&lt;/D&gt;&lt;D xsi:type="xsd:double"&gt;42.7&lt;/D&gt;&lt;D xsi:type="xsd:double"&gt;51.28&lt;/D&gt;&lt;D xsi:type="xsd:double"&gt;58.82&lt;/D&gt;&lt;D xsi:type="xsd:double"&gt;64.79&lt;/D&gt;&lt;D xsi:type="xsd:double"&gt;73.44&lt;/D&gt;&lt;D xsi:type="xsd:double"&gt;80.52&lt;/D&gt;&lt;D xsi:type="xsd:double"&gt;77.99&lt;/D&gt;&lt;D xsi:type="xsd:double"&gt;83.66&lt;/D&gt;&lt;D xsi:type="xsd:double"&gt;85.76&lt;/D&gt;&lt;D xsi:type="xsd:double"&gt;81.19&lt;/D&gt;&lt;D xsi:type="xsd:double"&gt;93.36&lt;/D&gt;&lt;D xsi:type="xsd:double"&gt;118.81&lt;/D&gt;&lt;D xsi:type="xsd:double"&gt;135.91&lt;/D&gt;&lt;D xsi:type="xsd:double"&gt;134.52&lt;/D&gt;&lt;D xsi:type="xsd:double"&gt;125.41&lt;/D&gt;&lt;D xsi:type="xsd:double"&gt;118.4&lt;/D&gt;&lt;D xsi:type="xsd:double"&gt;135.77&lt;/D&gt;&lt;D xsi:type="xsd:double"&gt;137.1&lt;/D&gt;&lt;D xsi:type="xsd:double"&gt;125.46&lt;/D&gt;&lt;D xsi:type="xsd:double"&gt;109.26&lt;/D&gt;&lt;D xsi:type="xsd:double"&gt;117.89&lt;/D&gt;&lt;D xsi:type="xsd:double"&gt;124.83&lt;/D&gt;&lt;D xsi:type="xsd:double"&gt;157.06&lt;/D&gt;&lt;D xsi:type="xsd:double"&gt;165.23&lt;/D&gt;&lt;D xsi:type="xsd:double"&gt;175.4&lt;/D&gt;&lt;D xsi:type="xsd:double"&gt;180&lt;/D&gt;&lt;D xsi:type="xsd:double"&gt;169.64&lt;/D&gt;&lt;D xsi:type="xsd:double"&gt;173.29&lt;/D&gt;&lt;D xsi:type="xsd:double"&gt;180.13&lt;/D&gt;&lt;D xsi:type="xsd:double"&gt;195.81&lt;/D&gt;&lt;D xsi:type="xsd:double"&gt;196.69&lt;/D&gt;&lt;D xsi:type="xsd:double"&gt;204.49&lt;/D&gt;&lt;D xsi:type="xsd:double"&gt;222.52&lt;/D&gt;&lt;D xsi:type="xsd:double"&gt;215.23&lt;/D&gt;&lt;D xsi:type="xsd:double"&gt;216.23&lt;/D&gt;&lt;D xsi:type="xsd:double"&gt;213.51&lt;/D&gt;&lt;D xsi:type="xsd:double"&gt;192.29&lt;/D&gt;&lt;D xsi:type="xsd:double"&gt;173.1&lt;/D&gt;&lt;D xsi:type="xsd:double"&gt;194.44&lt;/D&gt;&lt;D xsi:type="xsd:double"&gt;179.69&lt;/D&gt;&lt;D xsi:type="xsd:double"&gt;202.51&lt;/D&gt;&lt;D xsi:type="xsd:double"&gt;231.9&lt;/D&gt;&lt;D xsi:type="xsd:double"&gt;212.91&lt;/D&gt;&lt;D xsi:type="xsd:double"&gt;228.35&lt;/D&gt;&lt;D xsi:type="xsd:double"&gt;233.3&lt;/D&gt;&lt;D xsi:type="xsd:double"&gt;248.27&lt;/D&gt;&lt;D xsi:type="xsd:double"&gt;254.32&lt;/D&gt;&lt;D xsi:type="xsd:double"&gt;232.8931&lt;/D&gt;&lt;D xsi:type="xsd:double"&gt;252.05&lt;/D&gt;&lt;D xsi:type="xsd:double"&gt;250.87&lt;/D&gt;&lt;D xsi:type="xsd:double"&gt;265.5&lt;/D&gt;&lt;D xsi:type="xsd:double"&gt;264.27&lt;/D&gt;&lt;D xsi:type="xsd:double"&gt;266.49&lt;/D&gt;&lt;D xsi:type="xsd:double"&gt;253.81&lt;/D&gt;&lt;D xsi:type="xsd:double"&gt;269.2&lt;/D&gt;&lt;D xsi:type="xsd:double"&gt;277.69&lt;/D&gt;&lt;D xsi:type="xsd:double"&gt;301.22&lt;/D&gt;&lt;D xsi:type="xsd:double"&gt;280.98&lt;/D&gt;&lt;D xsi:type="xsd:double"&gt;312.64&lt;/D&gt;&lt;D xsi:type="xsd:double"&gt;364.03&lt;/D&gt;&lt;D xsi:type="xsd:double"&gt;393.62&lt;/D&gt;&lt;D xsi:type="xsd:double"&gt;398.79&lt;/D&gt;&lt;D xsi:type="xsd:double"&gt;358.69&lt;/D&gt;&lt;D xsi:type="xsd:double"&gt;362.1&lt;/D&gt;&lt;D xsi:type="xsd:double"&gt;336.365&lt;/D&gt;&lt;D xsi:type="xsd:double"&gt;304.13&lt;/D&gt;&lt;D xsi:type="xsd:double"&gt;312.55&lt;/D&gt;&lt;D xsi:type="xsd:double"&gt;324.78&lt;/D&gt;&lt;D xsi:type="xsd:double"&gt;312.99&lt;/D&gt;&lt;D xsi:type="xsd:double"&gt;339.04&lt;/D&gt;&lt;D xsi:type="xsd:double"&gt;322.44&lt;/D&gt;&lt;D xsi:type="xsd:double"&gt;305.46&lt;/D&gt;&lt;D xsi:type="xsd:double"&gt;338.64&lt;/D&gt;&lt;D xsi:type="xsd:double"&gt;310.35&lt;/D&gt;&lt;D xsi:type="xsd:double"&gt;354.53&lt;/D&gt;&lt;D xsi:type="xsd:double"&gt;380.16&lt;/D&gt;&lt;D xsi:type="xsd:double"&gt;372.1&lt;/D&gt;&lt;D xsi:type="xsd:double"&gt;421.78&lt;/D&gt;&lt;D xsi:type="xsd:double"&gt;429.23&lt;/D&gt;&lt;D xsi:type="xsd:double"&gt;434.09&lt;/D&gt;&lt;D xsi:type="xsd:double"&gt;536.15&lt;/D&gt;&lt;D xsi:type="xsd:double"&gt;512.89&lt;/D&gt;&lt;D xsi:type="xsd:double"&gt;511.89&lt;/D&gt;&lt;D xsi:type="xsd:double"&gt;625.9&lt;/D&gt;&lt;D xsi:type="xsd:double"&gt;664.8&lt;/D&gt;&lt;D xsi:type="xsd:double"&gt;675.89&lt;/D&gt;&lt;D xsi:type="xsd:double"&gt;587&lt;/D&gt;&lt;D xsi:type="xsd:double"&gt;552.52&lt;/D&gt;&lt;D xsi:type="xsd:double"&gt;593.64&lt;/D&gt;&lt;D xsi:type="xsd:double"&gt;659.59&lt;/D&gt;&lt;D xsi:type="xsd:double"&gt;722.79&lt;/D&gt;&lt;D xsi:type="xsd:double"&gt;715.62&lt;/D&gt;&lt;D xsi:type="xsd:double"&gt;758.81&lt;/D&gt;&lt;D xsi:type="xsd:double"&gt;769.16&lt;/D&gt;&lt;D xsi:type="xsd:double"&gt;837.31&lt;/D&gt;&lt;D xsi:type="xsd:double"&gt;789.82&lt;/D&gt;&lt;D xsi:type="xsd:double"&gt;750.57&lt;/D&gt;&lt;D xsi:type="xsd:double"&gt;749.87&lt;/D&gt;&lt;D xsi:type="xsd:double"&gt;823.48&lt;/D&gt;&lt;D xsi:type="xsd:double"&gt;845.04&lt;/D&gt;&lt;D xsi:type="xsd:double"&gt;886.54&lt;/D&gt;&lt;D xsi:type="xsd:double"&gt;924.99&lt;/D&gt;&lt;D xsi:type="xsd:double"&gt;994.62&lt;/D&gt;&lt;D xsi:type="xsd:double"&gt;968&lt;/D&gt;&lt;D xsi:type="xsd:double"&gt;987.78&lt;/D&gt;&lt;D xsi:type="xsd:double"&gt;980.6&lt;/D&gt;&lt;/FQL&gt;&lt;FQL&gt;&lt;Q&gt;FB-US^FG_PRICE(-10AY,NOW,M,USD)&lt;/Q&gt;&lt;R&gt;120&lt;/R&gt;&lt;C&gt;1&lt;/C&gt;&lt;D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xsi:type="xsd:double"&gt;29.6&lt;/D&gt;&lt;D xsi:type="xsd:double"&gt;31.095&lt;/D&gt;&lt;D xsi:type="xsd:double"&gt;21.71&lt;/D&gt;&lt;D xsi:type="xsd:double"&gt;18.058&lt;/D&gt;&lt;D xsi:type="xsd:double"&gt;21.66&lt;/D&gt;&lt;D xsi:type="xsd:double"&gt;21.11&lt;/D&gt;&lt;D xsi:type="xsd:double"&gt;28&lt;/D&gt;&lt;D xsi:type="xsd:double"&gt;26.6197&lt;/D&gt;&lt;D xsi:type="xsd:double"&gt;30.981&lt;/D&gt;&lt;D xsi:type="xsd:double"&gt;27.25&lt;/D&gt;&lt;D xsi:type="xsd:double"&gt;25.58&lt;/D&gt;&lt;D xsi:type="xsd:double"&gt;27.769&lt;/D&gt;&lt;D xsi:type="xsd:double"&gt;24.348&lt;/D&gt;&lt;D xsi:type="xsd:double"&gt;24.88&lt;/D&gt;&lt;D xsi:type="xsd:double"&gt;36.8&lt;/D&gt;&lt;D xsi:type="xsd:double"&gt;41.294&lt;/D&gt;&lt;D xsi:type="xsd:double"&gt;50.23&lt;/D&gt;&lt;D xsi:type="xsd:double"&gt;50.205&lt;/D&gt;&lt;D xsi:type="xsd:double"&gt;47.01&lt;/D&gt;&lt;D xsi:type="xsd:double"&gt;54.649&lt;/D&gt;&lt;D xsi:type="xsd:double"&gt;62.57&lt;/D&gt;&lt;D xsi:type="xsd:double"&gt;68.46&lt;/D&gt;&lt;D xsi:type="xsd:double"&gt;60.24&lt;/D&gt;&lt;D xsi:type="xsd:double"&gt;59.78&lt;/D&gt;&lt;D xsi:type="xsd:double"&gt;63.3&lt;/D&gt;&lt;D xsi:type="xsd:double"&gt;67.29&lt;/D&gt;&lt;D xsi:type="xsd:double"&gt;72.65&lt;/D&gt;&lt;D xsi:type="xsd:double"&gt;74.82&lt;/D&gt;&lt;D xsi:type="xsd:double"&gt;79.04&lt;/D&gt;&lt;D xsi:type="xsd:double"&gt;74.99&lt;/D&gt;&lt;D xsi:type="xsd:double"&gt;77.7&lt;/D&gt;&lt;D xsi:type="xsd:double"&gt;78.02&lt;/D&gt;&lt;D xsi:type="xsd:double"&gt;75.91&lt;/D&gt;&lt;D xsi:type="xsd:double"&gt;78.97&lt;/D&gt;&lt;D xsi:type="xsd:double"&gt;82.215&lt;/D&gt;&lt;D xsi:type="xsd:double"&gt;78.77&lt;/D&gt;&lt;D xsi:type="xsd:double"&gt;79.19&lt;/D&gt;&lt;D xsi:type="xsd:double"&gt;85.765&lt;/D&gt;&lt;D xsi:type="xsd:double"&gt;94.01&lt;/D&gt;&lt;D xsi:type="xsd:double"&gt;89.43&lt;/D&gt;&lt;D xsi:type="xsd:double"&gt;89.9&lt;/D&gt;&lt;D xsi:type="xsd:double"&gt;101.97&lt;/D&gt;&lt;D xsi:type="xsd:double"&gt;104.24&lt;/D&gt;&lt;D xsi:type="xsd:double"&gt;104.66&lt;/D&gt;&lt;D xsi:type="xsd:double"&gt;112.21&lt;/D&gt;&lt;D xsi:type="xsd:double"&gt;106.92&lt;/D&gt;&lt;D xsi:type="xsd:double"&gt;114.1&lt;/D&gt;&lt;D xsi:type="xsd:double"&gt;117.58&lt;/D&gt;&lt;D xsi:type="xsd:double"&gt;118.81&lt;/D&gt;&lt;D xsi:type="xsd:double"&gt;114.28&lt;/D&gt;&lt;D xsi:type="xsd:double"&gt;123.94&lt;/D&gt;&lt;D xsi:type="xsd:double"&gt;126.12&lt;/D&gt;&lt;D xsi:type="xsd:double"&gt;128.27&lt;/D&gt;&lt;D xsi:type="xsd:double"&gt;130.99&lt;/D&gt;&lt;D xsi:type="xsd:double"&gt;118.42&lt;/D&gt;&lt;D xsi:type="xsd:double"&gt;115.05&lt;/D&gt;&lt;D xsi:type="xsd:double"&gt;130.32&lt;/D&gt;&lt;D xsi:type="xsd:double"&gt;135.54&lt;/D&gt;&lt;D xsi:type="xsd:double"&gt;142.05&lt;/D&gt;&lt;D xsi:type="xsd:double"&gt;150.25&lt;/D&gt;&lt;D xsi:type="xsd:double"&gt;151.46&lt;/D&gt;&lt;D xsi:type="xsd:double"&gt;150.98&lt;/D&gt;&lt;D xsi:type="xsd:double"&gt;169.25&lt;/D&gt;&lt;D xsi:type="xsd:double"&gt;171.97&lt;/D&gt;&lt;/FQL&gt;&lt;FQL&gt;&lt;Q&gt;GOOGL-US^FG_PRICE(-10AY,NOW,M,USD)&lt;/Q&gt;&lt;R&gt;120&lt;/R&gt;&lt;C&gt;1&lt;/C&gt;&lt;D xsi:type="xsd:double"&gt;283.90958&lt;/D&gt;&lt;D xsi:type="xsd:double"&gt;353.8422&lt;/D&gt;&lt;D xsi:type="xsd:double"&gt;346.83542&lt;/D&gt;&lt;D xsi:type="xsd:double"&gt;346.07465&lt;/D&gt;&lt;D xsi:type="xsd:double"&gt;282.4231&lt;/D&gt;&lt;D xsi:type="xsd:double"&gt;235.81804&lt;/D&gt;&lt;D xsi:type="xsd:double"&gt;220.44818&lt;/D&gt;&lt;D xsi:type="xsd:double"&gt;287.42294&lt;/D&gt;&lt;D xsi:type="xsd:double"&gt;293.1835&lt;/D&gt;&lt;D xsi:type="xsd:double"&gt;263.46478&lt;/D&gt;&lt;D xsi:type="xsd:double"&gt;237.1043&lt;/D&gt;&lt;D xsi:type="xsd:double"&gt;231.86923&lt;/D&gt;&lt;D xsi:type="xsd:double"&gt;200.45384&lt;/D&gt;&lt;D xsi:type="xsd:double"&gt;179.85391&lt;/D&gt;&lt;D xsi:type="xsd:double"&gt;146.62178&lt;/D&gt;&lt;D xsi:type="xsd:double"&gt;153.97389&lt;/D&gt;&lt;D xsi:type="xsd:double"&gt;169.42885&lt;/D&gt;&lt;D xsi:type="xsd:double"&gt;169.15858&lt;/D&gt;&lt;D xsi:type="xsd:double"&gt;174.19846&lt;/D&gt;&lt;D xsi:type="xsd:double"&gt;198.17665&lt;/D&gt;&lt;D xsi:type="xsd:double"&gt;208.81694&lt;/D&gt;&lt;D xsi:type="xsd:double"&gt;210.99904&lt;/D&gt;&lt;D xsi:type="xsd:double"&gt;221.73943&lt;/D&gt;&lt;D xsi:type="xsd:double"&gt;231.05846&lt;/D&gt;&lt;D xsi:type="xsd:double"&gt;248.165&lt;/D&gt;&lt;D xsi:type="xsd:double"&gt;268.3195&lt;/D&gt;&lt;D xsi:type="xsd:double"&gt;291.78217&lt;/D&gt;&lt;D xsi:type="xsd:double"&gt;310.29004&lt;/D&gt;&lt;D xsi:type="xsd:double"&gt;265.2285&lt;/D&gt;&lt;D xsi:type="xsd:double"&gt;263.65497&lt;/D&gt;&lt;D xsi:type="xsd:double"&gt;283.83447&lt;/D&gt;&lt;D xsi:type="xsd:double"&gt;263.10193&lt;/D&gt;&lt;D xsi:type="xsd:double"&gt;243.05005&lt;/D&gt;&lt;D xsi:type="xsd:double"&gt;222.69035&lt;/D&gt;&lt;D xsi:type="xsd:double"&gt;242.65967&lt;/D&gt;&lt;D xsi:type="xsd:double"&gt;225.2278&lt;/D&gt;&lt;D xsi:type="xsd:double"&gt;263.14948&lt;/D&gt;&lt;D xsi:type="xsd:double"&gt;307.14703&lt;/D&gt;&lt;D xsi:type="xsd:double"&gt;278.12396&lt;/D&gt;&lt;D xsi:type="xsd:double"&gt;297.27246&lt;/D&gt;&lt;D xsi:type="xsd:double"&gt;300.47055&lt;/D&gt;&lt;D xsi:type="xsd:double"&gt;306.9969&lt;/D&gt;&lt;D xsi:type="xsd:double"&gt;293.664&lt;/D&gt;&lt;D xsi:type="xsd:double"&gt;272.31332&lt;/D&gt;&lt;D xsi:type="xsd:double"&gt;264.76605&lt;/D&gt;&lt;D xsi:type="xsd:double"&gt;253.43509&lt;/D&gt;&lt;D xsi:type="xsd:double"&gt;302.13718&lt;/D&gt;&lt;D xsi:type="xsd:double"&gt;270.74182&lt;/D&gt;&lt;D xsi:type="xsd:double"&gt;257.76926&lt;/D&gt;&lt;D xsi:type="xsd:double"&gt;296.60684&lt;/D&gt;&lt;D xsi:type="xsd:double"&gt;299.9851&lt;/D&gt;&lt;D xsi:type="xsd:double"&gt;323.26263&lt;/D&gt;&lt;D xsi:type="xsd:double"&gt;290.33575&lt;/D&gt;&lt;D xsi:type="xsd:double"&gt;309.42422&lt;/D&gt;&lt;D xsi:type="xsd:double"&gt;320.93036&lt;/D&gt;&lt;D xsi:type="xsd:double"&gt;302.71774&lt;/D&gt;&lt;D xsi:type="xsd:double"&gt;290.71112&lt;/D&gt;&lt;D xsi:type="xsd:double"&gt;290.31577&lt;/D&gt;&lt;D xsi:type="xsd:double"&gt;316.79135&lt;/D&gt;&lt;D xsi:type="xsd:double"&gt;342.8766&lt;/D&gt;&lt;D xsi:type="xsd:double"&gt;377.61517&lt;/D&gt;&lt;D xsi:type="xsd:double"&gt;340.47806&lt;/D&gt;&lt;D xsi:type="xsd:double"&gt;349.523&lt;/D&gt;&lt;D xsi:type="xsd:double"&gt;354.03238&lt;/D&gt;&lt;D xsi:type="xsd:double"&gt;378.21075&lt;/D&gt;&lt;D xsi:type="xsd:double"&gt;400.9878&lt;/D&gt;&lt;D xsi:type="xsd:double"&gt;397.47836&lt;/D&gt;&lt;D xsi:type="xsd:double"&gt;412.68408&lt;/D&gt;&lt;D xsi:type="xsd:double"&gt;436.03067&lt;/D&gt;&lt;D xsi:type="xsd:double"&gt;440.61108&lt;/D&gt;&lt;D xsi:type="xsd:double"&gt;444.30466&lt;/D&gt;&lt;D xsi:type="xsd:double"&gt;423.8599&lt;/D&gt;&lt;D xsi:type="xsd:double"&gt;438.3789&lt;/D&gt;&lt;D xsi:type="xsd:double"&gt;515.78876&lt;/D&gt;&lt;D xsi:type="xsd:double"&gt;530.3078&lt;/D&gt;&lt;D xsi:type="xsd:double"&gt;560.8974&lt;/D&gt;&lt;D xsi:type="xsd:double"&gt;591.0566&lt;/D&gt;&lt;D xsi:type="xsd:double"&gt;608.4134&lt;/D&gt;&lt;D xsi:type="xsd:double"&gt;557.79443&lt;/D&gt;&lt;D xsi:type="xsd:double"&gt;534.88&lt;/D&gt;&lt;D xsi:type="xsd:double"&gt;571.65&lt;/D&gt;&lt;D xsi:type="xsd:double"&gt;584.67&lt;/D&gt;&lt;D xsi:type="xsd:double"&gt;579.55&lt;/D&gt;&lt;D xsi:type="xsd:double"&gt;582.36&lt;/D&gt;&lt;D xsi:type="xsd:double"&gt;588.41&lt;/D&gt;&lt;D xsi:type="xsd:double"&gt;567.87&lt;/D&gt;&lt;D xsi:type="xsd:double"&gt;549.08&lt;/D&gt;&lt;D xsi:type="xsd:double"&gt;530.66&lt;/D&gt;&lt;D xsi:type="xsd:double"&gt;537.55&lt;/D&gt;&lt;D xsi:type="xsd:double"&gt;562.63&lt;/D&gt;&lt;D xsi:type="xsd:double"&gt;554.7&lt;/D&gt;&lt;D xsi:type="xsd:double"&gt;548.77&lt;/D&gt;&lt;D xsi:type="xsd:double"&gt;545.32&lt;/D&gt;&lt;D xsi:type="xsd:double"&gt;540.04&lt;/D&gt;&lt;D xsi:type="xsd:double"&gt;657.5&lt;/D&gt;&lt;D xsi:type="xsd:double"&gt;647.82&lt;/D&gt;&lt;D xsi:type="xsd:double"&gt;638.37&lt;/D&gt;&lt;D xsi:type="xsd:double"&gt;737.39&lt;/D&gt;&lt;D xsi:type="xsd:double"&gt;762.85&lt;/D&gt;&lt;D xsi:type="xsd:double"&gt;778.01&lt;/D&gt;&lt;D xsi:type="xsd:double"&gt;761.35&lt;/D&gt;&lt;D xsi:type="xsd:double"&gt;717.22&lt;/D&gt;&lt;D xsi:type="xsd:double"&gt;762.9&lt;/D&gt;&lt;D xsi:type="xsd:double"&gt;707.88&lt;/D&gt;&lt;D xsi:type="xsd:double"&gt;748.85&lt;/D&gt;&lt;D xsi:type="xsd:double"&gt;703.53&lt;/D&gt;&lt;D xsi:type="xsd:double"&gt;791.34&lt;/D&gt;&lt;D xsi:type="xsd:double"&gt;789.85&lt;/D&gt;&lt;D xsi:type="xsd:double"&gt;804.06&lt;/D&gt;&lt;D xsi:type="xsd:double"&gt;809.9&lt;/D&gt;&lt;D xsi:type="xsd:double"&gt;775.88&lt;/D&gt;&lt;D xsi:type="xsd:double"&gt;792.45&lt;/D&gt;&lt;D xsi:type="xsd:double"&gt;820.19&lt;/D&gt;&lt;D xsi:type="xsd:double"&gt;844.93&lt;/D&gt;&lt;D xsi:type="xsd:double"&gt;847.8&lt;/D&gt;&lt;D xsi:type="xsd:double"&gt;924.52&lt;/D&gt;&lt;D xsi:type="xsd:double"&gt;987.09&lt;/D&gt;&lt;D xsi:type="xsd:double"&gt;929.68&lt;/D&gt;&lt;D xsi:type="xsd:double"&gt;945.5&lt;/D&gt;&lt;D xsi:type="xsd:double"&gt;955.24&lt;/D&gt;&lt;/FQL&gt;&lt;FQL&gt;&lt;Q&gt;MTN-US^FG_PRICE(-10AY,NOW,M,USD)&lt;/Q&gt;&lt;R&gt;120&lt;/R&gt;&lt;C&gt;1&lt;/C&gt;&lt;D xsi:type="xsd:double"&gt;62.29&lt;/D&gt;&lt;D xsi:type="xsd:double"&gt;60.69&lt;/D&gt;&lt;D xsi:type="xsd:double"&gt;55.51&lt;/D&gt;&lt;D xsi:type="xsd:double"&gt;53.81&lt;/D&gt;&lt;D xsi:type="xsd:double"&gt;47.12&lt;/D&gt;&lt;D xsi:type="xsd:double"&gt;45.25&lt;/D&gt;&lt;D xsi:type="xsd:double"&gt;48.29&lt;/D&gt;&lt;D xsi:type="xsd:double"&gt;48.83&lt;/D&gt;&lt;D xsi:type="xsd:double"&gt;49.79&lt;/D&gt;&lt;D xsi:type="xsd:double"&gt;42.83&lt;/D&gt;&lt;D xsi:type="xsd:double"&gt;40.38&lt;/D&gt;&lt;D xsi:type="xsd:double"&gt;43.99&lt;/D&gt;&lt;D xsi:type="xsd:double"&gt;34.95&lt;/D&gt;&lt;D xsi:type="xsd:double"&gt;33.26&lt;/D&gt;&lt;D xsi:type="xsd:double"&gt;21.75&lt;/D&gt;&lt;D xsi:type="xsd:double"&gt;26.6&lt;/D&gt;&lt;D xsi:type="xsd:double"&gt;23.32&lt;/D&gt;&lt;D xsi:type="xsd:double"&gt;18.88&lt;/D&gt;&lt;D xsi:type="xsd:double"&gt;20.43&lt;/D&gt;&lt;D xsi:type="xsd:double"&gt;29.2&lt;/D&gt;&lt;D xsi:type="xsd:double"&gt;27.49&lt;/D&gt;&lt;D xsi:type="xsd:double"&gt;26.82&lt;/D&gt;&lt;D xsi:type="xsd:double"&gt;28.61&lt;/D&gt;&lt;D xsi:type="xsd:double"&gt;33.12&lt;/D&gt;&lt;D xsi:type="xsd:double"&gt;33.54&lt;/D&gt;&lt;D xsi:type="xsd:double"&gt;34.44&lt;/D&gt;&lt;D xsi:type="xsd:double"&gt;38.79&lt;/D&gt;&lt;D xsi:type="xsd:double"&gt;37.8&lt;/D&gt;&lt;D xsi:type="xsd:double"&gt;33.7&lt;/D&gt;&lt;D xsi:type="xsd:double"&gt;36.01&lt;/D&gt;&lt;D xsi:type="xsd:double"&gt;40.09&lt;/D&gt;&lt;D xsi:type="xsd:double"&gt;45.64&lt;/D&gt;&lt;D xsi:type="xsd:double"&gt;41.61&lt;/D&gt;&lt;D xsi:type="xsd:double"&gt;34.91&lt;/D&gt;&lt;D xsi:type="xsd:double"&gt;37.88&lt;/D&gt;&lt;D xsi:type="xsd:double"&gt;33.03&lt;/D&gt;&lt;D xsi:type="xsd:double"&gt;37.52&lt;/D&gt;&lt;D xsi:type="xsd:double"&gt;40.56&lt;/D&gt;&lt;D xsi:type="xsd:double"&gt;45.28&lt;/D&gt;&lt;D xsi:type="xsd:double"&gt;52.04&lt;/D&gt;&lt;D xsi:type="xsd:double"&gt;48.05&lt;/D&gt;&lt;D xsi:type="xsd:double"&gt;48.8&lt;/D&gt;&lt;D xsi:type="xsd:double"&gt;48.76&lt;/D&gt;&lt;D xsi:type="xsd:double"&gt;48.99&lt;/D&gt;&lt;D xsi:type="xsd:double"&gt;48.65&lt;/D&gt;&lt;D xsi:type="xsd:double"&gt;46.22&lt;/D&gt;&lt;D xsi:type="xsd:double"&gt;45.75&lt;/D&gt;&lt;D xsi:type="xsd:double"&gt;40.43&lt;/D&gt;&lt;D xsi:type="xsd:double"&gt;37.79&lt;/D&gt;&lt;D xsi:type="xsd:double"&gt;44.56&lt;/D&gt;&lt;D xsi:type="xsd:double"&gt;44.5&lt;/D&gt;&lt;D xsi:type="xsd:double"&gt;42.36&lt;/D&gt;&lt;D xsi:type="xsd:double"&gt;43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.61&lt;/D&gt;&lt;D xsi:type="xsd:double"&gt;42.1&lt;/D&gt;&lt;D xsi:type="xsd:double"&gt;43.25&lt;/D&gt;&lt;D xsi:type="xsd:double"&gt;40.78&lt;/D&gt;&lt;D xsi:type="xsd:double"&gt;43.47&lt;/D&gt;&lt;D xsi:type="xsd:double"&gt;50.08&lt;/D&gt;&lt;D xsi:type="xsd:double"&gt;49.64&lt;/D&gt;&lt;D xsi:type="xsd:double"&gt;51.55&lt;/D&gt;&lt;D xsi:type="xsd:double"&gt;57.65&lt;/D&gt;&lt;D xsi:type="xsd:double"&gt;56.78&lt;/D&gt;&lt;D xsi:type="xsd:double"&gt;56.32&lt;/D&gt;&lt;D xsi:type="xsd:double"&gt;54.09&lt;/D&gt;&lt;D xsi:type="xsd:double"&gt;52.85&lt;/D&gt;&lt;D xsi:type="xsd:double"&gt;55.24&lt;/D&gt;&lt;D xsi:type="xsd:double"&gt;62.32&lt;/D&gt;&lt;D xsi:type="xsd:double"&gt;60.3&lt;/D&gt;&lt;D xsi:type="xsd:double"&gt;64.05&lt;/D&gt;&lt;D xsi:type="xsd:double"&gt;61.52&lt;/D&gt;&lt;D xsi:type="xsd:double"&gt;66.98&lt;/D&gt;&lt;D xsi:type="xsd:double"&gt;68&lt;/D&gt;&lt;D xsi:type="xsd:double"&gt;69.38&lt;/D&gt;&lt;D xsi:type="xsd:double"&gt;70.45&lt;/D&gt;&lt;D xsi:type="xsd:double"&gt;75.79&lt;/D&gt;&lt;D xsi:type="xsd:double"&gt;75.23&lt;/D&gt;&lt;D xsi:type="xsd:double"&gt;68.15&lt;/D&gt;&lt;D xsi:type="xsd:double"&gt;70.32&lt;/D&gt;&lt;D xsi:type="xsd:double"&gt;69.7&lt;/D&gt;&lt;D xsi:type="xsd:double"&gt;69.23&lt;/D&gt;&lt;D xsi:type="xsd:double"&gt;69.69&lt;/D&gt;&lt;D xsi:type="xsd:double"&gt;77.18&lt;/D&gt;&lt;D xsi:type="xsd:double"&gt;75.5&lt;/D&gt;&lt;D xsi:type="xsd:double"&gt;79.49&lt;/D&gt;&lt;D xsi:type="xsd:double"&gt;86.76&lt;/D&gt;&lt;D xsi:type="xsd:double"&gt;86.36&lt;/D&gt;&lt;D xsi:type="xsd:double"&gt;87.64&lt;/D&gt;&lt;D xsi:type="xsd:double"&gt;91.13&lt;/D&gt;&lt;D xsi:type="xsd:double"&gt;87.76&lt;/D&gt;&lt;D xsi:type="xsd:double"&gt;87.81&lt;/D&gt;&lt;D xsi:type="xsd:double"&gt;103.42&lt;/D&gt;&lt;D xsi:type="xsd:double"&gt;99.21&lt;/D&gt;&lt;D xsi:type="xsd:double"&gt;103.74&lt;/D&gt;&lt;D xsi:type="xsd:double"&gt;109.2&lt;/D&gt;&lt;D xsi:type="xsd:double"&gt;109.69&lt;/D&gt;&lt;D xsi:type="xsd:double"&gt;107.91&lt;/D&gt;&lt;D xsi:type="xsd:double"&gt;104.68&lt;/D&gt;&lt;D xsi:type="xsd:double"&gt;114.17&lt;/D&gt;&lt;D xsi:type="xsd:double"&gt;120.6&lt;/D&gt;&lt;D xsi:type="xsd:double"&gt;127.99&lt;/D&gt;&lt;D xsi:type="xsd:double"&gt;125&lt;/D&gt;&lt;D xsi:type="xsd:double"&gt;127.41&lt;/D&gt;&lt;D xsi:type="xsd:double"&gt;133.7&lt;/D&gt;&lt;D xsi:type="xsd:double"&gt;129.64&lt;/D&gt;&lt;D xsi:type="xsd:double"&gt;131.25&lt;/D&gt;&lt;D xsi:type="xsd:double"&gt;138.23&lt;/D&gt;&lt;D xsi:type="xsd:double"&gt;143.07&lt;/D&gt;&lt;D xsi:type="xsd:double"&gt;158.43&lt;/D&gt;&lt;D xsi:type="xsd:double"&gt;156.88&lt;/D&gt;&lt;D xsi:type="xsd:double"&gt;159.44&lt;/D&gt;&lt;D xsi:type="xsd:double"&gt;158.4&lt;/D&gt;&lt;D xsi:type="xsd:double"&gt;161.31&lt;/D&gt;&lt;D xsi:type="xsd:double"&gt;171.54&lt;/D&gt;&lt;D xsi:type="xsd:double"&gt;181.18&lt;/D&gt;&lt;D xsi:type="xsd:double"&gt;191.9&lt;/D&gt;&lt;D xsi:type="xsd:double"&gt;197.66&lt;/D&gt;&lt;D xsi:type="xsd:double"&gt;213.9&lt;/D&gt;&lt;D xsi:type="xsd:double"&gt;202.83&lt;/D&gt;&lt;D xsi:type="xsd:double"&gt;210.76&lt;/D&gt;&lt;D xsi:type="xsd:double"&gt;227.95&lt;/D&gt;&lt;/FQL&gt;&lt;FQL&gt;&lt;Q&gt;JPM-US^FG_PRICE(-10AY,NOW,M,USD)&lt;/Q&gt;&lt;R&gt;120&lt;/R&gt;&lt;C&gt;1&lt;/C&gt;&lt;D xsi:type="xsd:double"&gt;45.82&lt;/D&gt;&lt;D xsi:type="xsd:double"&gt;47&lt;/D&gt;&lt;D xsi:type="xsd:double"&gt;45.62&lt;/D&gt;&lt;D xsi:type="xsd:double"&gt;43.65&lt;/D&gt;&lt;D xsi:type="xsd:double"&gt;47.4&lt;/D&gt;&lt;D xsi:type="xsd:double"&gt;40.65&lt;/D&gt;&lt;D xsi:type="xsd:double"&gt;42.95&lt;/D&gt;&lt;D xsi:type="xsd:double"&gt;47.65&lt;/D&gt;&lt;D xsi:type="xsd:double"&gt;43&lt;/D&gt;&lt;D xsi:type="xsd:double"&gt;34.31&lt;/D&gt;&lt;D xsi:type="xsd:double"&gt;40.63&lt;/D&gt;&lt;D xsi:type="xsd:double"&gt;38.49&lt;/D&gt;&lt;D xsi:type="xsd:double"&gt;46.7&lt;/D&gt;&lt;D xsi:type="xsd:double"&gt;41.25&lt;/D&gt;&lt;D xsi:type="xsd:double"&gt;31.66&lt;/D&gt;&lt;D xsi:type="xsd:double"&gt;31.53&lt;/D&gt;&lt;D xsi:type="xsd:double"&gt;25.51&lt;/D&gt;&lt;D xsi:type="xsd:double"&gt;22.85&lt;/D&gt;&lt;D xsi:type="xsd:double"&gt;26.58&lt;/D&gt;&lt;D xsi:type="xsd:double"&gt;33&lt;/D&gt;&lt;D xsi:type="xsd:double"&gt;36.9&lt;/D&gt;&lt;D xsi:type="xsd:double"&gt;34.11&lt;/D&gt;&lt;D xsi:type="xsd:double"&gt;38.65&lt;/D&gt;&lt;D xsi:type="xsd:double"&gt;43.46&lt;/D&gt;&lt;D xsi:type="xsd:double"&gt;43.82&lt;/D&gt;&lt;D xsi:type="xsd:double"&gt;41.77&lt;/D&gt;&lt;D xsi:type="xsd:double"&gt;42.49&lt;/D&gt;&lt;D xsi:type="xsd:double"&gt;41.67&lt;/D&gt;&lt;D xsi:type="xsd:double"&gt;38.94&lt;/D&gt;&lt;D xsi:type="xsd:double"&gt;41.97&lt;/D&gt;&lt;D xsi:type="xsd:double"&gt;44.75&lt;/D&gt;&lt;D xsi:type="xsd:double"&gt;42.58&lt;/D&gt;&lt;D xsi:type="xsd:double"&gt;39.58&lt;/D&gt;&lt;D xsi:type="xsd:double"&gt;36.61&lt;/D&gt;&lt;D xsi:type="xsd:double"&gt;40.28&lt;/D&gt;&lt;D xsi:type="xsd:double"&gt;36.36&lt;/D&gt;&lt;D xsi:type="xsd:double"&gt;38.06&lt;/D&gt;&lt;D xsi:type="xsd:double"&gt;37.63&lt;/D&gt;&lt;D xsi:type="xsd:double"&gt;37.4&lt;/D&gt;&lt;D xsi:type="xsd:double"&gt;42.42&lt;/D&gt;&lt;D xsi:type="xsd:double"&gt;44.94&lt;/D&gt;&lt;D xsi:type="xsd:double"&gt;46.69&lt;/D&gt;&lt;D xsi:type="xsd:double"&gt;46.1&lt;/D&gt;&lt;D xsi:type="xsd:double"&gt;45.63&lt;/D&gt;&lt;D xsi:type="xsd:double"&gt;43.24&lt;/D&gt;&lt;D xsi:type="xsd:double"&gt;40.94&lt;/D&gt;&lt;D xsi:type="xsd:double"&gt;40.45&lt;/D&gt;&lt;D xsi:type="xsd:double"&gt;37.56&lt;/D&gt;&lt;D xsi:type="xsd:double"&gt;30.12&lt;/D&gt;&lt;D xsi:type="xsd:double"&gt;34.76&lt;/D&gt;&lt;D xsi:type="xsd:double"&gt;30.97&lt;/D&gt;&lt;D xsi:type="xsd:double"&gt;33.25&lt;/D&gt;&lt;D xsi:type="xsd:double"&gt;37.3&lt;/D&gt;&lt;D xsi:type="xsd:double"&gt;39.24&lt;/D&gt;&lt;D xsi:type="xsd:double"&gt;45.98&lt;/D&gt;&lt;D xsi:type="xsd:double"&gt;42.98&lt;/D&gt;&lt;D xsi:type="xsd:double"&gt;33.15&lt;/D&gt;&lt;D xsi:type="xsd:double"&gt;35.73&lt;/D&gt;&lt;D xsi:type="xsd:double"&gt;36&lt;/D&gt;&lt;D xsi:type="xsd:double"&gt;37.14&lt;/D&gt;&lt;D xsi:type="xsd:double"&gt;40.48&lt;/D&gt;&lt;D xsi:type="xsd:double"&gt;41.68&lt;/D&gt;&lt;D xsi:type="xsd:double"&gt;41.08&lt;/D&gt;&lt;D xsi:type="xsd:double"&gt;43.9691&lt;/D&gt;&lt;D xsi:type="xsd:double"&gt;47.05&lt;/D&gt;&lt;D xsi:type="xsd:double"&gt;48.92&lt;/D&gt;&lt;D xsi:type="xsd:double"&gt;47.46&lt;/D&gt;&lt;D xsi:type="xsd:double"&gt;49.01&lt;/D&gt;&lt;D xsi:type="xsd:double"&gt;54.59&lt;/D&gt;&lt;D xsi:type="xsd:double"&gt;52.79&lt;/D&gt;&lt;D xsi:type="xsd:double"&gt;55.73&lt;/D&gt;&lt;D xsi:type="xsd:double"&gt;50.53&lt;/D&gt;&lt;D xsi:type="xsd:double"&gt;51.69&lt;/D&gt;&lt;D xsi:type="xsd:double"&gt;51.54&lt;/D&gt;&lt;D xsi:type="xsd:double"&gt;57.22&lt;/D&gt;&lt;D xsi:type="xsd:double"&gt;58.48&lt;/D&gt;&lt;D xsi:type="xsd:double"&gt;55.36&lt;/D&gt;&lt;D xsi:type="xsd:double"&gt;56.82&lt;/D&gt;&lt;D xsi:type="xsd:double"&gt;60.71&lt;/D&gt;&lt;D xsi:type="xsd:double"&gt;55.98&lt;/D&gt;&lt;D xsi:type="xsd:double"&gt;55.57&lt;/D&gt;&lt;D xsi:type="xsd:double"&gt;57.62&lt;/D&gt;&lt;D xsi:type="xsd:double"&gt;57.67&lt;/D&gt;&lt;D xsi:type="xsd:double"&gt;59.45&lt;/D&gt;&lt;D xsi:type="xsd:double"&gt;60.24&lt;/D&gt;&lt;D xsi:type="xsd:double"&gt;60.48&lt;/D&gt;&lt;D xsi:type="xsd:double"&gt;60.16&lt;/D&gt;&lt;D xsi:type="xsd:double"&gt;62.58&lt;/D&gt;&lt;D xsi:type="xsd:double"&gt;54.38&lt;/D&gt;&lt;D xsi:type="xsd:double"&gt;61.28&lt;/D&gt;&lt;D xsi:type="xsd:double"&gt;60.58&lt;/D&gt;&lt;D xsi:type="xsd:double"&gt;63.26&lt;/D&gt;&lt;D xsi:type="xsd:double"&gt;65.78&lt;/D&gt;&lt;D xsi:type="xsd:double"&gt;67.76&lt;/D&gt;&lt;D xsi:type="xsd:double"&gt;68.53&lt;/D&gt;&lt;D xsi:type="xsd:double"&gt;64.1&lt;/D&gt;&lt;D xsi:type="xsd:double"&gt;60.97&lt;/D&gt;&lt;D xsi:type="xsd:double"&gt;64.25&lt;/D&gt;&lt;D xsi:type="xsd:double"&gt;66.68&lt;/D&gt;&lt;D xsi:type="xsd:double"&gt;66.03&lt;/D&gt;&lt;D xsi:type="xsd:double"&gt;59.5&lt;/D&gt;&lt;D xsi:type="xsd:double"&gt;56.3&lt;/D&gt;&lt;D xsi:type="xsd:double"&gt;59.22&lt;/D&gt;&lt;D xsi:type="xsd:double"&gt;63.2&lt;/D&gt;&lt;D xsi:type="xsd:double"&gt;65.27&lt;/D&gt;&lt;D xsi:type="xsd:double"&gt;62.14&lt;/D&gt;&lt;D xsi:type="xsd:double"&gt;63.97&lt;/D&gt;&lt;D xsi:type="xsd:double"&gt;67.5&lt;/D&gt;&lt;D xsi:type="xsd:double"&gt;66.59&lt;/D&gt;&lt;D xsi:type="xsd:double"&gt;69.26&lt;/D&gt;&lt;D xsi:type="xsd:double"&gt;80.17&lt;/D&gt;&lt;D xsi:type="xsd:double"&gt;86.29&lt;/D&gt;&lt;D xsi:type="xsd:double"&gt;84.63&lt;/D&gt;&lt;D xsi:type="xsd:double"&gt;90.62&lt;/D&gt;&lt;D xsi:type="xsd:double"&gt;87.84&lt;/D&gt;&lt;D xsi:type="xsd:double"&gt;87&lt;/D&gt;&lt;D xsi:type="xsd:double"&gt;82.15&lt;/D&gt;&lt;D xsi:type="xsd:double"&gt;91.4&lt;/D&gt;&lt;D xsi:type="xsd:double"&gt;91.8&lt;/D&gt;&lt;D xsi:type="xsd:double"&gt;90.89&lt;/D&gt;&lt;/FQL&gt;&lt;FQL&gt;&lt;Q&gt;AAPL-US^FG_MKT_VALUE(-10AY,NOW,M,USD)&lt;/Q&gt;&lt;R&gt;120&lt;/R&gt;&lt;C&gt;1&lt;/C&gt;&lt;D xsi:type="xsd:double"&gt;133876.34&lt;/D&gt;&lt;D xsi:type="xsd:double"&gt;165698.89&lt;/D&gt;&lt;D xsi:type="xsd:double"&gt;158955.78&lt;/D&gt;&lt;D xsi:type="xsd:double"&gt;174038.81&lt;/D&gt;&lt;D xsi:type="xsd:double"&gt;118931.2&lt;/D&gt;&lt;D xsi:type="xsd:double"&gt;109846.18&lt;/D&gt;&lt;D xsi:type="xsd:double"&gt;126485.34&lt;/D&gt;&lt;D xsi:type="xsd:double"&gt;153324.92&lt;/D&gt;&lt;D xsi:type="xsd:double"&gt;166370.1&lt;/D&gt;&lt;D xsi:type="xsd:double"&gt;148309.42&lt;/D&gt;&lt;D xsi:type="xsd:double"&gt;140789.42&lt;/D&gt;&lt;D xsi:type="xsd:double"&gt;150160.63&lt;/D&gt;&lt;D xsi:type="xsd:double"&gt;100967.14&lt;/D&gt;&lt;D xsi:type="xsd:double"&gt;95574.99&lt;/D&gt;&lt;D xsi:type="xsd:double"&gt;82321.17&lt;/D&gt;&lt;D xsi:type="xsd:double"&gt;75996.914&lt;/D&gt;&lt;D xsi:type="xsd:double"&gt;80253.09&lt;/D&gt;&lt;D xsi:type="xsd:double"&gt;79522.95&lt;/D&gt;&lt;D xsi:type="xsd:double"&gt;93757.77&lt;/D&gt;&lt;D xsi:type="xsd:double"&gt;112229.266&lt;/D&gt;&lt;D xsi:type="xsd:double"&gt;121130.53&lt;/D&gt;&lt;D xsi:type="xsd:double"&gt;127579.555&lt;/D&gt;&lt;D xsi:type="xsd:double"&gt;146354.17&lt;/D&gt;&lt;D xsi:type="xsd:double"&gt;150671.63&lt;/D&gt;&lt;D xsi:type="xsd:double"&gt;166778.95&lt;/D&gt;&lt;D xsi:type="xsd:double"&gt;169613.33&lt;/D&gt;&lt;D xsi:type="xsd:double"&gt;179880.11&lt;/D&gt;&lt;D xsi:type="xsd:double"&gt;190982.66&lt;/D&gt;&lt;D xsi:type="xsd:double"&gt;174063.28&lt;/D&gt;&lt;D xsi:type="xsd:double"&gt;185443.47&lt;/D&gt;&lt;D xsi:type="xsd:double"&gt;213764.4&lt;/D&gt;&lt;D xsi:type="xsd:double"&gt;237496.8&lt;/D&gt;&lt;D xsi:type="xsd:double"&gt;233667.23&lt;/D&gt;&lt;D xsi:type="xsd:double"&gt;229768.2&lt;/D&gt;&lt;D xsi:type="xsd:double"&gt;234993.31&lt;/D&gt;&lt;D xsi:type="xsd:double"&gt;222067.55&lt;/D&gt;&lt;D xsi:type="xsd:double"&gt;259906.5&lt;/D&gt;&lt;D xsi:type="xsd:double"&gt;275688.7&lt;/D&gt;&lt;D xsi:type="xsd:double"&gt;285004.06&lt;/D&gt;&lt;D xsi:type="xsd:double"&gt;297089.2&lt;/D&gt;&lt;D xsi:type="xsd:double"&gt;312525.75&lt;/D&gt;&lt;D xsi:type="xsd:double"&gt;325318.94&lt;/D&gt;&lt;D xsi:type="xsd:double"&gt;322255.84&lt;/D&gt;&lt;D xsi:type="xsd:double"&gt;323756.13&lt;/D&gt;&lt;D xsi:type="xsd:double"&gt;321629.38&lt;/D&gt;&lt;D xsi:type="xsd:double"&gt;311133.8&lt;/D&gt;&lt;D xsi:type="xsd:double"&gt;361937.38&lt;/D&gt;&lt;D xsi:type="xsd:double"&gt;356700.38&lt;/D&gt;&lt;D xsi:type="xsd:double"&gt;354351.9&lt;/D&gt;&lt;D xsi:type="xsd:double"&gt;376152.75&lt;/D&gt;&lt;D xsi:type="xsd:double"&gt;355169.66&lt;/D&gt;&lt;D xsi:type="xsd:double"&gt;377546.7&lt;/D&gt;&lt;D xsi:type="xsd:double"&gt;425537.06&lt;/D&gt;&lt;D xsi:type="xsd:double"&gt;505670.16&lt;/D&gt;&lt;D xsi:type="xsd:double"&gt;560568.44&lt;/D&gt;&lt;D xsi:type="xsd:double"&gt;546010.75&lt;/D&gt;&lt;D xsi:type="xsd:double"&gt;540167.1&lt;/D&gt;&lt;D xsi:type="xsd:double"&gt;547363.3&lt;/D&gt;&lt;D xsi:type="xsd:double"&gt;572444.6&lt;/D&gt;&lt;D xsi:type="xsd:double"&gt;623506.8&lt;/D&gt;&lt;D xsi:type="xsd:double"&gt;626550.3&lt;/D&gt;&lt;D xsi:type="xsd:double"&gt;559129.25&lt;/D&gt;&lt;D xsi:type="xsd:double"&gt;549699.7&lt;/D&gt;&lt;D xsi:type="xsd:double"&gt;499695.94&lt;/D&gt;&lt;D xsi:type="xsd:double"&gt;427692.78&lt;/D&gt;&lt;D xsi:type="xsd:double"&gt;414462.66&lt;/D&gt;&lt;D xsi:type="xsd:double"&gt;416142&lt;/D&gt;&lt;D xsi:type="xsd:double"&gt;416254.8&lt;/D&gt;&lt;D xsi:type="xsd:double"&gt;422793.16&lt;/D&gt;&lt;D xsi:type="xsd:double"&gt;360224.5&lt;/D&gt;&lt;D xsi:type="xsd:double"&gt;411097.28&lt;/D&gt;&lt;D xsi:type="xsd:double"&gt;442607.47&lt;/D&gt;&lt;D xsi:type="xsd:double"&gt;428699.8&lt;/D&gt;&lt;D xsi:type="xsd:double"&gt;470020.47&lt;/D&gt;&lt;D xsi:type="xsd:double"&gt;500025.38&lt;/D&gt;&lt;D xsi:type="xsd:double"&gt;500680.66&lt;/D&gt;&lt;D xsi:type="xsd:double"&gt;446759&lt;/D&gt;&lt;D xsi:type="xsd:double"&gt;469641.3&lt;/D&gt;&lt;D xsi:type="xsd:double"&gt;462533.03&lt;/D&gt;&lt;D xsi:type="xsd:double"&gt;508507.13&lt;/D&gt;&lt;D xsi:type="xsd:double"&gt;545484.56&lt;/D&gt;&lt;D xsi:type="xsd:double"&gt;556573.6&lt;/D&gt;&lt;D xsi:type="xsd:double"&gt;572564.75&lt;/D&gt;&lt;D xsi:type="xsd:double"&gt;613890&lt;/D&gt;&lt;D xsi:type="xsd:double"&gt;591015.75&lt;/D&gt;&lt;D xsi:type="xsd:double"&gt;633545.4&lt;/D&gt;&lt;D xsi:type="xsd:double"&gt;697662.56&lt;/D&gt;&lt;D xsi:type="xsd:double"&gt;643120.1&lt;/D&gt;&lt;D xsi:type="xsd:double"&gt;682623.25&lt;/D&gt;&lt;D xsi:type="xsd:double"&gt;748461.8&lt;/D&gt;&lt;D xsi:type="xsd:double"&gt;717000.25&lt;/D&gt;&lt;D xsi:type="xsd:double"&gt;721149.06&lt;/D&gt;&lt;D xsi:type="xsd:double"&gt;750709.56&lt;/D&gt;&lt;D xsi:type="xsd:double"&gt;715599.8&lt;/D&gt;&lt;D xsi:type="xsd:double"&gt;692065&lt;/D&gt;&lt;D xsi:type="xsd:double"&gt;643340.9&lt;/D&gt;&lt;D xsi:type="xsd:double"&gt;615336.44&lt;/D&gt;&lt;D xsi:type="xsd:double"&gt;666661&lt;/D&gt;&lt;D xsi:type="xsd:double"&gt;659966.5&lt;/D&gt;&lt;D xsi:type="xsd:double"&gt;583612.7&lt;/D&gt;&lt;D xsi:type="xsd:double"&gt;539700.3&lt;/D&gt;&lt;D xsi:type="xsd:double"&gt;536096.44&lt;/D&gt;&lt;D xsi:type="xsd:double"&gt;597095.8&lt;/D&gt;&lt;D xsi:type="xsd:double"&gt;513549.5&lt;/D&gt;&lt;D xsi:type="xsd:double"&gt;547077.6&lt;/D&gt;&lt;D xsi:type="xsd:double"&gt;515586.56&lt;/D&gt;&lt;D xsi:type="xsd:double"&gt;562021.75&lt;/D&gt;&lt;D xsi:type="xsd:double"&gt;572214.8&lt;/D&gt;&lt;D xsi:type="xsd:double"&gt;603253.56&lt;/D&gt;&lt;D xsi:type="xsd:double"&gt;605868.3&lt;/D&gt;&lt;D xsi:type="xsd:double"&gt;589753.06&lt;/D&gt;&lt;D xsi:type="xsd:double"&gt;608683.06&lt;/D&gt;&lt;D xsi:type="xsd:double"&gt;637745.56&lt;/D&gt;&lt;D xsi:type="xsd:double"&gt;719940.4&lt;/D&gt;&lt;D xsi:type="xsd:double"&gt;747867.4&lt;/D&gt;&lt;D xsi:type="xsd:double"&gt;747815.3&lt;/D&gt;&lt;D xsi:type="xsd:double"&gt;795240.25&lt;/D&gt;&lt;D xsi:type="xsd:double"&gt;744552.06&lt;/D&gt;&lt;D xsi:type="xsd:double"&gt;768901.7&lt;/D&gt;&lt;D xsi:type="xsd:double"&gt;847844.3&lt;/D&gt;&lt;/FQL&gt;&lt;FQL&gt;&lt;Q&gt;BRK.B-US^FG_MKT_VALUE(-10AY,NOW,M,USD)&lt;/Q&gt;&lt;R&gt;120&lt;/R&gt;&lt;C&gt;1&lt;/C&gt;&lt;D xsi:type="xsd:double"&gt;183469.84&lt;/D&gt;&lt;D xsi:type="xsd:double"&gt;204917.98&lt;/D&gt;&lt;D xsi:type="xsd:double"&gt;217731.16&lt;/D&gt;&lt;D xsi:type="xsd:double"&gt;219896.28&lt;/D&gt;&lt;D xsi:type="xsd:double"&gt;211260.14&lt;/D&gt;&lt;D xsi:type="xsd:double"&gt;217040.77&lt;/D&gt;&lt;D xsi:type="xsd:double"&gt;207833.16&lt;/D&gt;&lt;D xsi:type="xsd:double"&gt;207094.38&lt;/D&gt;&lt;D xsi:type="xsd:double"&gt;208999.44&lt;/D&gt;&lt;D xsi:type="xsd:double"&gt;186464.58&lt;/D&gt;&lt;D xsi:type="xsd:double"&gt;177959.34&lt;/D&gt;&lt;D xsi:type="xsd:double"&gt;181352.14&lt;/D&gt;&lt;D xsi:type="xsd:double"&gt;204265.5&lt;/D&gt;&lt;D xsi:type="xsd:double"&gt;178470.88&lt;/D&gt;&lt;D xsi:type="xsd:double"&gt;162622.28&lt;/D&gt;&lt;D xsi:type="xsd:double"&gt;149377.16&lt;/D&gt;&lt;D xsi:type="xsd:double"&gt;138919.83&lt;/D&gt;&lt;D xsi:type="xsd:double"&gt;119167.09&lt;/D&gt;&lt;D xsi:type="xsd:double"&gt;131275.72&lt;/D&gt;&lt;D xsi:type="xsd:double"&gt;142680.88&lt;/D&gt;&lt;D xsi:type="xsd:double"&gt;138351.58&lt;/D&gt;&lt;D xsi:type="xsd:double"&gt;134801.27&lt;/D&gt;&lt;D xsi:type="xsd:double"&gt;148057.81&lt;/D&gt;&lt;D xsi:type="xsd:double"&gt;152969.03&lt;/D&gt;&lt;D xsi:type="xsd:double"&gt;154691.75&lt;/D&gt;&lt;D xsi:type="xsd:double"&gt;152829.67&lt;/D&gt;&lt;D xsi:type="xsd:double"&gt;156088.3&lt;/D&gt;&lt;D xsi:type="xsd:double"&gt;152971.38&lt;/D&gt;&lt;D xsi:type="xsd:double"&gt;177900.22&lt;/D&gt;&lt;D xsi:type="xsd:double"&gt;186512.4&lt;/D&gt;&lt;D xsi:type="xsd:double"&gt;200790.58&lt;/D&gt;&lt;D xsi:type="xsd:double"&gt;190240.88&lt;/D&gt;&lt;D xsi:type="xsd:double"&gt;174305.11&lt;/D&gt;&lt;D xsi:type="xsd:double"&gt;196918.78&lt;/D&gt;&lt;D xsi:type="xsd:double"&gt;193039.22&lt;/D&gt;&lt;D xsi:type="xsd:double"&gt;194670.11&lt;/D&gt;&lt;D xsi:type="xsd:double"&gt;204378.47&lt;/D&gt;&lt;D xsi:type="xsd:double"&gt;196666.06&lt;/D&gt;&lt;D xsi:type="xsd:double"&gt;196962.7&lt;/D&gt;&lt;D xsi:type="xsd:double"&gt;198046.38&lt;/D&gt;&lt;D xsi:type="xsd:double"&gt;202100.75&lt;/D&gt;&lt;D xsi:type="xsd:double"&gt;215771.9&lt;/D&gt;&lt;D xsi:type="xsd:double"&gt;206818.25&lt;/D&gt;&lt;D xsi:type="xsd:double"&gt;206002.17&lt;/D&gt;&lt;D xsi:type="xsd:double"&gt;195541.31&lt;/D&gt;&lt;D xsi:type="xsd:double"&gt;191688.02&lt;/D&gt;&lt;D xsi:type="xsd:double"&gt;183712.38&lt;/D&gt;&lt;D xsi:type="xsd:double"&gt;180814.39&lt;/D&gt;&lt;D xsi:type="xsd:double"&gt;175946.98&lt;/D&gt;&lt;D xsi:type="xsd:double"&gt;192838.3&lt;/D&gt;&lt;D xsi:type="xsd:double"&gt;195067.36&lt;/D&gt;&lt;D xsi:type="xsd:double"&gt;188934.8&lt;/D&gt;&lt;D xsi:type="xsd:double"&gt;194060.55&lt;/D&gt;&lt;D xsi:type="xsd:double"&gt;194258.63&lt;/D&gt;&lt;D xsi:type="xsd:double"&gt;200991.86&lt;/D&gt;&lt;D xsi:type="xsd:double"&gt;199258.08&lt;/D&gt;&lt;D xsi:type="xsd:double"&gt;196558.39&lt;/D&gt;&lt;D xsi:type="xsd:double"&gt;206481.95&lt;/D&gt;&lt;D xsi:type="xsd:double"&gt;210223.55&lt;/D&gt;&lt;D xsi:type="xsd:double"&gt;208984.61&lt;/D&gt;&lt;D xsi:type="xsd:double"&gt;218610.89&lt;/D&gt;&lt;D xsi:type="xsd:double"&gt;214025.52&lt;/D&gt;&lt;D xsi:type="xsd:double"&gt;218313.47&lt;/D&gt;&lt;D xsi:type="xsd:double"&gt;221058.28&lt;/D&gt;&lt;D xsi:type="xsd:double"&gt;238876.03&lt;/D&gt;&lt;D xsi:type="xsd:double"&gt;251764.95&lt;/D&gt;&lt;D xsi:type="xsd:double"&gt;256862.94&lt;/D&gt;&lt;D xsi:type="xsd:double"&gt;262088.95&lt;/D&gt;&lt;D xsi:type="xsd:double"&gt;281193.44&lt;/D&gt;&lt;D xsi:type="xsd:double"&gt;275951.63&lt;/D&gt;&lt;D xsi:type="xsd:double"&gt;285690.8&lt;/D&gt;&lt;D xsi:type="xsd:double"&gt;274225.7&lt;/D&gt;&lt;D xsi:type="xsd:double"&gt;279887.97&lt;/D&gt;&lt;D xsi:type="xsd:double"&gt;283783.88&lt;/D&gt;&lt;D xsi:type="xsd:double"&gt;287334.56&lt;/D&gt;&lt;D xsi:type="xsd:double"&gt;292360.78&lt;/D&gt;&lt;D xsi:type="xsd:double"&gt;275197.9&lt;/D&gt;&lt;D xsi:type="xsd:double"&gt;285505.5&lt;/D&gt;&lt;D xsi:type="xsd:double"&gt;308230.13&lt;/D&gt;&lt;D xsi:type="xsd:double"&gt;317799.88&lt;/D&gt;&lt;D xsi:type="xsd:double"&gt;316542&lt;/D&gt;&lt;D xsi:type="xsd:double"&gt;311780.8&lt;/D&gt;&lt;D xsi:type="xsd:double"&gt;308997.06&lt;/D&gt;&lt;D xsi:type="xsd:double"&gt;338115.66&lt;/D&gt;&lt;D xsi:type="xsd:double"&gt;340407.6&lt;/D&gt;&lt;D xsi:type="xsd:double"&gt;345385.3&lt;/D&gt;&lt;D xsi:type="xsd:double"&gt;366405.13&lt;/D&gt;&lt;D xsi:type="xsd:double"&gt;370024.25&lt;/D&gt;&lt;D xsi:type="xsd:double"&gt;354646.63&lt;/D&gt;&lt;D xsi:type="xsd:double"&gt;363271.9&lt;/D&gt;&lt;D xsi:type="xsd:double"&gt;355672.75&lt;/D&gt;&lt;D xsi:type="xsd:double"&gt;348008.25&lt;/D&gt;&lt;D xsi:type="xsd:double"&gt;352419.63&lt;/D&gt;&lt;D xsi:type="xsd:double"&gt;335481.84&lt;/D&gt;&lt;D xsi:type="xsd:double"&gt;351823.38&lt;/D&gt;&lt;D xsi:type="xsd:double"&gt;330379.72&lt;/D&gt;&lt;D xsi:type="xsd:double"&gt;321440.25&lt;/D&gt;&lt;D xsi:type="xsd:double"&gt;335293.75&lt;/D&gt;&lt;D xsi:type="xsd:double"&gt;330536.22&lt;/D&gt;&lt;D xsi:type="xsd:double"&gt;325490.44&lt;/D&gt;&lt;D xsi:type="xsd:double"&gt;319894.72&lt;/D&gt;&lt;D xsi:type="xsd:double"&gt;330741.1&lt;/D&gt;&lt;D xsi:type="xsd:double"&gt;349803.5&lt;/D&gt;&lt;D xsi:type="xsd:double"&gt;358679.22&lt;/D&gt;&lt;D xsi:type="xsd:double"&gt;346499.72&lt;/D&gt;&lt;D xsi:type="xsd:double"&gt;357011.63&lt;/D&gt;&lt;D xsi:type="xsd:double"&gt;355729.47&lt;/D&gt;&lt;D xsi:type="xsd:double"&gt;371066.25&lt;/D&gt;&lt;D xsi:type="xsd:double"&gt;356269.84&lt;/D&gt;&lt;D xsi:type="xsd:double"&gt;355850.6&lt;/D&gt;&lt;D xsi:type="xsd:double"&gt;388254.47&lt;/D&gt;&lt;D xsi:type="xsd:double"&gt;401987.1&lt;/D&gt;&lt;D xsi:type="xsd:double"&gt;404848.22&lt;/D&gt;&lt;D xsi:type="xsd:double"&gt;422804.2&lt;/D&gt;&lt;D xsi:type="xsd:double"&gt;411172.7&lt;/D&gt;&lt;D xsi:type="xsd:double"&gt;407546.47&lt;/D&gt;&lt;D xsi:type="xsd:double"&gt;407719.13&lt;/D&gt;&lt;D xsi:type="xsd:double"&gt;417819.7&lt;/D&gt;&lt;D xsi:type="xsd:double"&gt;431634.38&lt;/D&gt;&lt;D xsi:type="xsd:double"&gt;446904.53&lt;/D&gt;&lt;/FQL&gt;&lt;FQL&gt;&lt;Q&gt;MSFT-US^FG_MKT_VALUE(-10AY,NOW,M,USD)&lt;/Q&gt;&lt;R&gt;120&lt;/R&gt;&lt;C&gt;1&lt;/C&gt;&lt;D xsi:type="xsd:double"&gt;275598.28&lt;/D&gt;&lt;D xsi:type="xsd:double"&gt;344357.56&lt;/D&gt;&lt;D xsi:type="xsd:double"&gt;314328&lt;/D&gt;&lt;D xsi:type="xsd:double"&gt;332112.38&lt;/D&gt;&lt;D xsi:type="xsd:double"&gt;304125.38&lt;/D&gt;&lt;D xsi:type="xsd:double"&gt;253747.86&lt;/D&gt;&lt;D xsi:type="xsd:double"&gt;264217.78&lt;/D&gt;&lt;D xsi:type="xsd:double"&gt;265521.22&lt;/D&gt;&lt;D xsi:type="xsd:double"&gt;263659.2&lt;/D&gt;&lt;D xsi:type="xsd:double"&gt;251744.02&lt;/D&gt;&lt;D xsi:type="xsd:double"&gt;235363.72&lt;/D&gt;&lt;D xsi:type="xsd:double"&gt;249730.8&lt;/D&gt;&lt;D xsi:type="xsd:double"&gt;239596.14&lt;/D&gt;&lt;D xsi:type="xsd:double"&gt;200456.4&lt;/D&gt;&lt;D xsi:type="xsd:double"&gt;181514.94&lt;/D&gt;&lt;D xsi:type="xsd:double"&gt;172802.17&lt;/D&gt;&lt;D xsi:type="xsd:double"&gt;152001.9&lt;/D&gt;&lt;D xsi:type="xsd:double"&gt;143557.34&lt;/D&gt;&lt;D xsi:type="xsd:double"&gt;163456.27&lt;/D&gt;&lt;D xsi:type="xsd:double"&gt;180273.48&lt;/D&gt;&lt;D xsi:type="xsd:double"&gt;185879.22&lt;/D&gt;&lt;D xsi:type="xsd:double"&gt;211743.17&lt;/D&gt;&lt;D xsi:type="xsd:double"&gt;209516.17&lt;/D&gt;&lt;D xsi:type="xsd:double"&gt;219582.2&lt;/D&gt;&lt;D xsi:type="xsd:double"&gt;228908&lt;/D&gt;&lt;D xsi:type="xsd:double"&gt;246797&lt;/D&gt;&lt;D xsi:type="xsd:double"&gt;261749&lt;/D&gt;&lt;D xsi:type="xsd:double"&gt;268559.28&lt;/D&gt;&lt;D xsi:type="xsd:double"&gt;248293.98&lt;/D&gt;&lt;D xsi:type="xsd:double"&gt;252611.38&lt;/D&gt;&lt;D xsi:type="xsd:double"&gt;256617.08&lt;/D&gt;&lt;D xsi:type="xsd:double"&gt;267547.66&lt;/D&gt;&lt;D xsi:type="xsd:double"&gt;226059.6&lt;/D&gt;&lt;D xsi:type="xsd:double"&gt;199450.69&lt;/D&gt;&lt;D xsi:type="xsd:double"&gt;223721.08&lt;/D&gt;&lt;D xsi:type="xsd:double"&gt;203394.63&lt;/D&gt;&lt;D xsi:type="xsd:double"&gt;209683.38&lt;/D&gt;&lt;D xsi:type="xsd:double"&gt;228305.73&lt;/D&gt;&lt;D xsi:type="xsd:double"&gt;216254.72&lt;/D&gt;&lt;D xsi:type="xsd:double"&gt;234527.73&lt;/D&gt;&lt;D xsi:type="xsd:double"&gt;232973.17&lt;/D&gt;&lt;D xsi:type="xsd:double"&gt;223351.73&lt;/D&gt;&lt;D xsi:type="xsd:double"&gt;214063.08&lt;/D&gt;&lt;D xsi:type="xsd:double"&gt;218531.52&lt;/D&gt;&lt;D xsi:type="xsd:double"&gt;210859.31&lt;/D&gt;&lt;D xsi:type="xsd:double"&gt;217776&lt;/D&gt;&lt;D xsi:type="xsd:double"&gt;229502.39&lt;/D&gt;&lt;D xsi:type="xsd:double"&gt;222801.61&lt;/D&gt;&lt;D xsi:type="xsd:double"&gt;209324.89&lt;/D&gt;&lt;D xsi:type="xsd:double"&gt;223958.3&lt;/D&gt;&lt;D xsi:type="xsd:double"&gt;215127.8&lt;/D&gt;&lt;D xsi:type="xsd:double"&gt;217596.72&lt;/D&gt;&lt;D xsi:type="xsd:double"&gt;247520.47&lt;/D&gt;&lt;D xsi:type="xsd:double"&gt;266044.7&lt;/D&gt;&lt;D xsi:type="xsd:double"&gt;270942&lt;/D&gt;&lt;D xsi:type="xsd:double"&gt;268926&lt;/D&gt;&lt;D xsi:type="xsd:double"&gt;245196&lt;/D&gt;&lt;D xsi:type="xsd:double"&gt;256374.8&lt;/D&gt;&lt;D xsi:type="xsd:double"&gt;246988.06&lt;/D&gt;&lt;D xsi:type="xsd:double"&gt;258302.42&lt;/D&gt;&lt;D xsi:type="xsd:double"&gt;250638.72&lt;/D&gt;&lt;D xsi:type="xsd:double"&gt;240363.89&lt;/D&gt;&lt;D xsi:type="xsd:double"&gt;224151.53&lt;/D&gt;&lt;D xsi:type="xsd:double"&gt;223667.03&lt;/D&gt;&lt;D xsi:type="xsd:double"&gt;229866.31&lt;/D&gt;&lt;D xsi:type="xsd:double"&gt;232797.19&lt;/D&gt;&lt;D xsi:type="xsd:double"&gt;238823.14&lt;/D&gt;&lt;D xsi:type="xsd:double"&gt;276351.88&lt;/D&gt;&lt;D xsi:type="xsd:double"&gt;291380.13&lt;/D&gt;&lt;D xsi:type="xsd:double"&gt;287690.75&lt;/D&gt;&lt;D xsi:type="xsd:double"&gt;265163.53&lt;/D&gt;&lt;D xsi:type="xsd:double"&gt;278155.22&lt;/D&gt;&lt;D xsi:type="xsd:double"&gt;277754.88&lt;/D&gt;&lt;D xsi:type="xsd:double"&gt;295490.13&lt;/D&gt;&lt;D xsi:type="xsd:double"&gt;318233&lt;/D&gt;&lt;D xsi:type="xsd:double"&gt;310503&lt;/D&gt;&lt;D xsi:type="xsd:double"&gt;314072&lt;/D&gt;&lt;D xsi:type="xsd:double"&gt;317973&lt;/D&gt;&lt;D xsi:type="xsd:double"&gt;338577.4&lt;/D&gt;&lt;D xsi:type="xsd:double"&gt;333704&lt;/D&gt;&lt;D xsi:type="xsd:double"&gt;338164.38&lt;/D&gt;&lt;D xsi:type="xsd:double"&gt;343566.3&lt;/D&gt;&lt;D xsi:type="xsd:double"&gt;355595.25&lt;/D&gt;&lt;D xsi:type="xsd:double"&gt;374297.78&lt;/D&gt;&lt;D xsi:type="xsd:double"&gt;382701.8&lt;/D&gt;&lt;D xsi:type="xsd:double"&gt;387572.25&lt;/D&gt;&lt;D xsi:type="xsd:double"&gt;394671.56&lt;/D&gt;&lt;D xsi:type="xsd:double"&gt;381726.1&lt;/D&gt;&lt;D xsi:type="xsd:double"&gt;332007.22&lt;/D&gt;&lt;D xsi:type="xsd:double"&gt;360359.28&lt;/D&gt;&lt;D xsi:type="xsd:double"&gt;329834&lt;/D&gt;&lt;D xsi:type="xsd:double"&gt;394616.3&lt;/D&gt;&lt;D xsi:type="xsd:double"&gt;380175.2&lt;/D&gt;&lt;D xsi:type="xsd:double"&gt;354392.06&lt;/D&gt;&lt;D xsi:type="xsd:double"&gt;374860.9&lt;/D&gt;&lt;D xsi:type="xsd:double"&gt;349335.03&lt;/D&gt;&lt;D xsi:type="xsd:double"&gt;353460.34&lt;/D&gt;&lt;D xsi:type="xsd:double"&gt;420383.03&lt;/D&gt;&lt;D xsi:type="xsd:double"&gt;434039.1&lt;/D&gt;&lt;D xsi:type="xsd:double"&gt;439679&lt;/D&gt;&lt;D xsi:type="xsd:double"&gt;436588.25&lt;/D&gt;&lt;D xsi:type="xsd:double"&gt;403224&lt;/D&gt;&lt;D xsi:type="xsd:double"&gt;434660.1&lt;/D&gt;&lt;D xsi:type="xsd:double"&gt;392476.9&lt;/D&gt;&lt;D xsi:type="xsd:double"&gt;417110&lt;/D&gt;&lt;D xsi:type="xsd:double"&gt;399535.34&lt;/D&gt;&lt;D xsi:type="xsd:double"&gt;442557.44&lt;/D&gt;&lt;D xsi:type="xsd:double"&gt;448647.7&lt;/D&gt;&lt;D xsi:type="xsd:double"&gt;448358.38&lt;/D&gt;&lt;D xsi:type="xsd:double"&gt;466417.28&lt;/D&gt;&lt;D xsi:type="xsd:double"&gt;469063.8&lt;/D&gt;&lt;D xsi:type="xsd:double"&gt;480342.2&lt;/D&gt;&lt;D xsi:type="xsd:double"&gt;499744.5&lt;/D&gt;&lt;D xsi:type="xsd:double"&gt;494565.4&lt;/D&gt;&lt;D xsi:type="xsd:double"&gt;508636.78&lt;/D&gt;&lt;D xsi:type="xsd:double"&gt;528716.56&lt;/D&gt;&lt;D xsi:type="xsd:double"&gt;539374.3&lt;/D&gt;&lt;D xsi:type="xsd:double"&gt;531312.44&lt;/D&gt;&lt;D xsi:type="xsd:double"&gt;560371.56&lt;/D&gt;&lt;D xsi:type="xsd:double"&gt;576327.1&lt;/D&gt;&lt;/FQL&gt;&lt;FQL&gt;&lt;Q&gt;INTC-US^FG_MKT_VALUE(-10AY,NOW,M,USD)&lt;/Q&gt;&lt;R&gt;120&lt;/R&gt;&lt;C&gt;1&lt;/C&gt;&lt;D xsi:type="xsd:double"&gt;150944.83&lt;/D&gt;&lt;D xsi:type="xsd:double"&gt;157015.3&lt;/D&gt;&lt;D xsi:type="xsd:double"&gt;152228.95&lt;/D&gt;&lt;D xsi:type="xsd:double"&gt;155107.88&lt;/D&gt;&lt;D xsi:type="xsd:double"&gt;122759.805&lt;/D&gt;&lt;D xsi:type="xsd:double"&gt;116184.88&lt;/D&gt;&lt;D xsi:type="xsd:double"&gt;121191.96&lt;/D&gt;&lt;D xsi:type="xsd:double"&gt;127371.72&lt;/D&gt;&lt;D xsi:type="xsd:double"&gt;132635.97&lt;/D&gt;&lt;D xsi:type="xsd:double"&gt;121147.195&lt;/D&gt;&lt;D xsi:type="xsd:double"&gt;125151.6&lt;/D&gt;&lt;D xsi:type="xsd:double"&gt;128986.805&lt;/D&gt;&lt;D xsi:type="xsd:double"&gt;104176.26&lt;/D&gt;&lt;D xsi:type="xsd:double"&gt;89164.42&lt;/D&gt;&lt;D xsi:type="xsd:double"&gt;76755.6&lt;/D&gt;&lt;D xsi:type="xsd:double"&gt;81538.92&lt;/D&gt;&lt;D xsi:type="xsd:double"&gt;71749.8&lt;/D&gt;&lt;D xsi:type="xsd:double"&gt;70859.875&lt;/D&gt;&lt;D xsi:type="xsd:double"&gt;83942.55&lt;/D&gt;&lt;D xsi:type="xsd:double"&gt;88131.3&lt;/D&gt;&lt;D xsi:type="xsd:double"&gt;87796.2&lt;/D&gt;&lt;D xsi:type="xsd:double"&gt;92630.34&lt;/D&gt;&lt;D xsi:type="xsd:double"&gt;107742.25&lt;/D&gt;&lt;D xsi:type="xsd:double"&gt;113731.04&lt;/D&gt;&lt;D xsi:type="xsd:double"&gt;108026.4&lt;/D&gt;&lt;D xsi:type="xsd:double"&gt;105487.2&lt;/D&gt;&lt;D xsi:type="xsd:double"&gt;105984.01&lt;/D&gt;&lt;D xsi:type="xsd:double"&gt;112669.195&lt;/D&gt;&lt;D xsi:type="xsd:double"&gt;107146.195&lt;/D&gt;&lt;D xsi:type="xsd:double"&gt;113387.195&lt;/D&gt;&lt;D xsi:type="xsd:double"&gt;123419.734&lt;/D&gt;&lt;D xsi:type="xsd:double"&gt;126465.08&lt;/D&gt;&lt;D xsi:type="xsd:double"&gt;118602.54&lt;/D&gt;&lt;D xsi:type="xsd:double"&gt;108278.16&lt;/D&gt;&lt;D xsi:type="xsd:double"&gt;114680.2&lt;/D&gt;&lt;D xsi:type="xsd:double"&gt;98341.06&lt;/D&gt;&lt;D xsi:type="xsd:double"&gt;107059.2&lt;/D&gt;&lt;D xsi:type="xsd:double"&gt;111798.8&lt;/D&gt;&lt;D xsi:type="xsd:double"&gt;117974.22&lt;/D&gt;&lt;D xsi:type="xsd:double"&gt;115896.336&lt;/D&gt;&lt;D xsi:type="xsd:double"&gt;118266.055&lt;/D&gt;&lt;D xsi:type="xsd:double"&gt;118321.164&lt;/D&gt;&lt;D xsi:type="xsd:double"&gt;107680.484&lt;/D&gt;&lt;D xsi:type="xsd:double"&gt;123528.4&lt;/D&gt;&lt;D xsi:type="xsd:double"&gt;120113.36&lt;/D&gt;&lt;D xsi:type="xsd:double"&gt;117115.6&lt;/D&gt;&lt;D xsi:type="xsd:double"&gt;118014.05&lt;/D&gt;&lt;D xsi:type="xsd:double"&gt;106387.05&lt;/D&gt;&lt;D xsi:type="xsd:double"&gt;109192.52&lt;/D&gt;&lt;D xsi:type="xsd:double"&gt;125595.73&lt;/D&gt;&lt;D xsi:type="xsd:double"&gt;127489.38&lt;/D&gt;&lt;D xsi:type="xsd:double"&gt;121250&lt;/D&gt;&lt;D xsi:type="xsd:double"&gt;132100&lt;/D&gt;&lt;D xsi:type="xsd:double"&gt;134400&lt;/D&gt;&lt;D xsi:type="xsd:double"&gt;140743.69&lt;/D&gt;&lt;D xsi:type="xsd:double"&gt;142145.38&lt;/D&gt;&lt;D xsi:type="xsd:double"&gt;129355.04&lt;/D&gt;&lt;D xsi:type="xsd:double"&gt;133596.45&lt;/D&gt;&lt;D xsi:type="xsd:double"&gt;128834.1&lt;/D&gt;&lt;D xsi:type="xsd:double"&gt;124472.79&lt;/D&gt;&lt;D xsi:type="xsd:double"&gt;112867.21&lt;/D&gt;&lt;D xsi:type="xsd:double"&gt;107760.66&lt;/D&gt;&lt;D xsi:type="xsd:double"&gt;97472.836&lt;/D&gt;&lt;D xsi:type="xsd:double"&gt;101945.28&lt;/D&gt;&lt;D xsi:type="xsd:double"&gt;104021.766&lt;/D&gt;&lt;D xsi:type="xsd:double"&gt;103230.72&lt;/D&gt;&lt;D xsi:type="xsd:double"&gt;108039.58&lt;/D&gt;&lt;D xsi:type="xsd:double"&gt;118504.6&lt;/D&gt;&lt;D xsi:type="xsd:double"&gt;120137.445&lt;/D&gt;&lt;D xsi:type="xsd:double"&gt;120689.625&lt;/D&gt;&lt;D xsi:type="xsd:double"&gt;116231.63&lt;/D&gt;&lt;D xsi:type="xsd:double"&gt;109482.375&lt;/D&gt;&lt;D xsi:type="xsd:double"&gt;113986.13&lt;/D&gt;&lt;D xsi:type="xsd:double"&gt;121689.305&lt;/D&gt;&lt;D xsi:type="xsd:double"&gt;118556.32&lt;/D&gt;&lt;D xsi:type="xsd:double"&gt;128918.484&lt;/D&gt;&lt;D xsi:type="xsd:double"&gt;121890.19&lt;/D&gt;&lt;D xsi:type="xsd:double"&gt;122982.92&lt;/D&gt;&lt;D xsi:type="xsd:double"&gt;128347.2&lt;/D&gt;&lt;D xsi:type="xsd:double"&gt;132702.69&lt;/D&gt;&lt;D xsi:type="xsd:double"&gt;135835.03&lt;/D&gt;&lt;D xsi:type="xsd:double"&gt;152893.2&lt;/D&gt;&lt;D xsi:type="xsd:double"&gt;167687.72&lt;/D&gt;&lt;D xsi:type="xsd:double"&gt;172784.16&lt;/D&gt;&lt;D xsi:type="xsd:double"&gt;169120.73&lt;/D&gt;&lt;D xsi:type="xsd:double"&gt;165186.56&lt;/D&gt;&lt;D xsi:type="xsd:double"&gt;180923.25&lt;/D&gt;&lt;D xsi:type="xsd:double"&gt;172304.92&lt;/D&gt;&lt;D xsi:type="xsd:double"&gt;156873.92&lt;/D&gt;&lt;D xsi:type="xsd:double"&gt;157871&lt;/D&gt;&lt;D xsi:type="xsd:double"&gt;148282.34&lt;/D&gt;&lt;D xsi:type="xsd:double"&gt;154352.1&lt;/D&gt;&lt;D xsi:type="xsd:double"&gt;163409.31&lt;/D&gt;&lt;D xsi:type="xsd:double"&gt;144562.5&lt;/D&gt;&lt;D xsi:type="xsd:double"&gt;137599.36&lt;/D&gt;&lt;D xsi:type="xsd:double"&gt;135650.63&lt;/D&gt;&lt;D xsi:type="xsd:double"&gt;142562.2&lt;/D&gt;&lt;D xsi:type="xsd:double"&gt;160157.8&lt;/D&gt;&lt;D xsi:type="xsd:double"&gt;164462.11&lt;/D&gt;&lt;D xsi:type="xsd:double"&gt;162776.25&lt;/D&gt;&lt;D xsi:type="xsd:double"&gt;146569.5&lt;/D&gt;&lt;D xsi:type="xsd:double"&gt;139812.75&lt;/D&gt;&lt;D xsi:type="xsd:double"&gt;152562.6&lt;/D&gt;&lt;D xsi:type="xsd:double"&gt;142800.48&lt;/D&gt;&lt;D xsi:type="xsd:double"&gt;148978.44&lt;/D&gt;&lt;D xsi:type="xsd:double"&gt;155078.39&lt;/D&gt;&lt;D xsi:type="xsd:double"&gt;164818.08&lt;/D&gt;&lt;D xsi:type="xsd:double"&gt;169687.92&lt;/D&gt;&lt;D xsi:type="xsd:double"&gt;178897.25&lt;/D&gt;&lt;D xsi:type="xsd:double"&gt;165248.92&lt;/D&gt;&lt;D xsi:type="xsd:double"&gt;164443.3&lt;/D&gt;&lt;D xsi:type="xsd:double"&gt;171557.11&lt;/D&gt;&lt;D xsi:type="xsd:double"&gt;174158.6&lt;/D&gt;&lt;D xsi:type="xsd:double"&gt;171226&lt;/D&gt;&lt;D xsi:type="xsd:double"&gt;169853.63&lt;/D&gt;&lt;D xsi:type="xsd:double"&gt;170230.36&lt;/D&gt;&lt;D xsi:type="xsd:double"&gt;170042&lt;/D&gt;&lt;D xsi:type="xsd:double"&gt;158544.27&lt;/D&gt;&lt;D xsi:type="xsd:double"&gt;166673.53&lt;/D&gt;&lt;D xsi:type="xsd:double"&gt;164793.92&lt;/D&gt;&lt;/FQL&gt;&lt;FQL&gt;&lt;Q&gt;AMZN-US^FG_MKT_VALUE(-10AY,NOW,M,USD)&lt;/Q&gt;&lt;R&gt;120&lt;/R&gt;&lt;C&gt;1&lt;/C&gt;&lt;D xsi:type="xsd:double"&gt;38657.25&lt;/D&gt;&lt;D xsi:type="xsd:double"&gt;36997.25&lt;/D&gt;&lt;D xsi:type="xsd:double"&gt;37582.4&lt;/D&gt;&lt;D xsi:type="xsd:double"&gt;38538.24&lt;/D&gt;&lt;D xsi:type="xsd:double"&gt;32323.2&lt;/D&gt;&lt;D xsi:type="xsd:double"&gt;26819.52&lt;/D&gt;&lt;D xsi:type="xsd:double"&gt;29732.102&lt;/D&gt;&lt;D xsi:type="xsd:double"&gt;32788.707&lt;/D&gt;&lt;D xsi:type="xsd:double"&gt;34035.543&lt;/D&gt;&lt;D xsi:type="xsd:double"&gt;31238.58&lt;/D&gt;&lt;D xsi:type="xsd:double"&gt;32520.838&lt;/D&gt;&lt;D xsi:type="xsd:double"&gt;34425.06&lt;/D&gt;&lt;D xsi:type="xsd:double"&gt;31214.041&lt;/D&gt;&lt;D xsi:type="xsd:double"&gt;24555.96&lt;/D&gt;&lt;D xsi:type="xsd:double"&gt;18318.3&lt;/D&gt;&lt;D xsi:type="xsd:double"&gt;21947.84&lt;/D&gt;&lt;D xsi:type="xsd:double"&gt;25174.959&lt;/D&gt;&lt;D xsi:type="xsd:double"&gt;27730.121&lt;/D&gt;&lt;D xsi:type="xsd:double"&gt;31505.762&lt;/D&gt;&lt;D xsi:type="xsd:double"&gt;34543.08&lt;/D&gt;&lt;D xsi:type="xsd:double"&gt;33457.71&lt;/D&gt;&lt;D xsi:type="xsd:double"&gt;36141.12&lt;/D&gt;&lt;D xsi:type="xsd:double"&gt;37048.32&lt;/D&gt;&lt;D xsi:type="xsd:double"&gt;35074.082&lt;/D&gt;&lt;D xsi:type="xsd:double"&gt;40424.88&lt;/D&gt;&lt;D xsi:type="xsd:double"&gt;51444.73&lt;/D&gt;&lt;D xsi:type="xsd:double"&gt;58849.03&lt;/D&gt;&lt;D xsi:type="xsd:double"&gt;59726.883&lt;/D&gt;&lt;D xsi:type="xsd:double"&gt;55682.043&lt;/D&gt;&lt;D xsi:type="xsd:double"&gt;52569.6&lt;/D&gt;&lt;D xsi:type="xsd:double"&gt;60553.42&lt;/D&gt;&lt;D xsi:type="xsd:double"&gt;61146.6&lt;/D&gt;&lt;D xsi:type="xsd:double"&gt;55955.16&lt;/D&gt;&lt;D xsi:type="xsd:double"&gt;48948.48&lt;/D&gt;&lt;D xsi:type="xsd:double"&gt;52814.72&lt;/D&gt;&lt;D xsi:type="xsd:double"&gt;55923.84&lt;/D&gt;&lt;D xsi:type="xsd:double"&gt;70519.94&lt;/D&gt;&lt;D xsi:type="xsd:double"&gt;74188.266&lt;/D&gt;&lt;D xsi:type="xsd:double"&gt;78754.59&lt;/D&gt;&lt;D xsi:type="xsd:double"&gt;81180&lt;/D&gt;&lt;D xsi:type="xsd:double"&gt;76507.64&lt;/D&gt;&lt;D xsi:type="xsd:double"&gt;78153.79&lt;/D&gt;&lt;D xsi:type="xsd:double"&gt;81418.766&lt;/D&gt;&lt;D xsi:type="xsd:double"&gt;88506.12&lt;/D&gt;&lt;D xsi:type="xsd:double"&gt;88903.88&lt;/D&gt;&lt;D xsi:type="xsd:double"&gt;92838.46&lt;/D&gt;&lt;D xsi:type="xsd:double"&gt;101024.08&lt;/D&gt;&lt;D xsi:type="xsd:double"&gt;97714.42&lt;/D&gt;&lt;D xsi:type="xsd:double"&gt;98384.65&lt;/D&gt;&lt;D xsi:type="xsd:double"&gt;97147.05&lt;/D&gt;&lt;D xsi:type="xsd:double"&gt;87491.945&lt;/D&gt;&lt;D xsi:type="xsd:double"&gt;78760.5&lt;/D&gt;&lt;D xsi:type="xsd:double"&gt;88470.2&lt;/D&gt;&lt;D xsi:type="xsd:double"&gt;81758.95&lt;/D&gt;&lt;D xsi:type="xsd:double"&gt;91129.5&lt;/D&gt;&lt;D xsi:type="xsd:double"&gt;104355&lt;/D&gt;&lt;D xsi:type="xsd:double"&gt;95809.5&lt;/D&gt;&lt;D xsi:type="xsd:double"&gt;103214.2&lt;/D&gt;&lt;D xsi:type="xsd:double"&gt;105451.6&lt;/D&gt;&lt;D xsi:type="xsd:double"&gt;112218.04&lt;/D&gt;&lt;D xsi:type="xsd:double"&gt;115206.96&lt;/D&gt;&lt;D xsi:type="xsd:double"&gt;105500.57&lt;/D&gt;&lt;D xsi:type="xsd:double"&gt;114178.65&lt;/D&gt;&lt;D xsi:type="xsd:double"&gt;113894.98&lt;/D&gt;&lt;D xsi:type="xsd:double"&gt;120537&lt;/D&gt;&lt;D xsi:type="xsd:double"&gt;119978.58&lt;/D&gt;&lt;D xsi:type="xsd:double"&gt;121252.945&lt;/D&gt;&lt;D xsi:type="xsd:double"&gt;115483.55&lt;/D&gt;&lt;D xsi:type="xsd:double"&gt;122486.01&lt;/D&gt;&lt;D xsi:type="xsd:double"&gt;126904.33&lt;/D&gt;&lt;D xsi:type="xsd:double"&gt;137657.55&lt;/D&gt;&lt;D xsi:type="xsd:double"&gt;128407.87&lt;/D&gt;&lt;D xsi:type="xsd:double"&gt;143189.13&lt;/D&gt;&lt;D xsi:type="xsd:double"&gt;166725.73&lt;/D&gt;&lt;D xsi:type="xsd:double"&gt;180277.95&lt;/D&gt;&lt;D xsi:type="xsd:double"&gt;183044.61&lt;/D&gt;&lt;D xsi:type="xsd:double"&gt;164638.72&lt;/D&gt;&lt;D xsi:type="xsd:double"&gt;166203.9&lt;/D&gt;&lt;D xsi:type="xsd:double"&gt;154727.89&lt;/D&gt;&lt;D xsi:type="xsd:double"&gt;139899.8&lt;/D&gt;&lt;D xsi:type="xsd:double"&gt;143773&lt;/D&gt;&lt;D xsi:type="xsd:double"&gt;150048.36&lt;/D&gt;&lt;D xsi:type="xsd:double"&gt;144601.38&lt;/D&gt;&lt;D xsi:type="xsd:double"&gt;156636.48&lt;/D&gt;&lt;D xsi:type="xsd:double"&gt;149289.72&lt;/D&gt;&lt;D xsi:type="xsd:double"&gt;141427.97&lt;/D&gt;&lt;D xsi:type="xsd:double"&gt;156790.33&lt;/D&gt;&lt;D xsi:type="xsd:double"&gt;144312.75&lt;/D&gt;&lt;D xsi:type="xsd:double"&gt;164856.45&lt;/D&gt;&lt;D xsi:type="xsd:double"&gt;176774.4&lt;/D&gt;&lt;D xsi:type="xsd:double"&gt;173398.61&lt;/D&gt;&lt;D xsi:type="xsd:double"&gt;196549.48&lt;/D&gt;&lt;D xsi:type="xsd:double"&gt;200021.19&lt;/D&gt;&lt;D xsi:type="xsd:double"&gt;203154.13&lt;/D&gt;&lt;D xsi:type="xsd:double"&gt;250918.22&lt;/D&gt;&lt;D xsi:type="xsd:double"&gt;240032.53&lt;/D&gt;&lt;D xsi:type="xsd:double"&gt;240076.42&lt;/D&gt;&lt;D xsi:type="xsd:double"&gt;293547.13&lt;/D&gt;&lt;D xsi:type="xsd:double"&gt;311791.2&lt;/D&gt;&lt;D xsi:type="xsd:double"&gt;318344.2&lt;/D&gt;&lt;D xsi:type="xsd:double"&gt;276477&lt;/D&gt;&lt;D xsi:type="xsd:double"&gt;260236.92&lt;/D&gt;&lt;D xsi:type="xsd:double"&gt;280198.1&lt;/D&gt;&lt;D xsi:type="xsd:double"&gt;311326.5&lt;/D&gt;&lt;D xsi:type="xsd:double"&gt;341156.88&lt;/D&gt;&lt;D xsi:type="xsd:double"&gt;339203.88&lt;/D&gt;&lt;D xsi:type="xsd:double"&gt;359675.94&lt;/D&gt;&lt;D xsi:type="xsd:double"&gt;364581.8&lt;/D&gt;&lt;D xsi:type="xsd:double"&gt;397722.25&lt;/D&gt;&lt;D xsi:type="xsd:double"&gt;375164.5&lt;/D&gt;&lt;D xsi:type="xsd:double"&gt;356520.75&lt;/D&gt;&lt;D xsi:type="xsd:double"&gt;357688&lt;/D&gt;&lt;D xsi:type="xsd:double"&gt;392799.94&lt;/D&gt;&lt;D xsi:type="xsd:double"&gt;403084.06&lt;/D&gt;&lt;D xsi:type="xsd:double"&gt;423766.13&lt;/D&gt;&lt;D xsi:type="xsd:double"&gt;442145.22&lt;/D&gt;&lt;D xsi:type="xsd:double"&gt;475428.34&lt;/D&gt;&lt;D xsi:type="xsd:double"&gt;464640&lt;/D&gt;&lt;D xsi:type="xsd:double"&gt;474134.4&lt;/D&gt;&lt;D xsi:type="xsd:double"&gt;470688&lt;/D&gt;&lt;/FQL&gt;&lt;FQL&gt;&lt;Q&gt;FB-US^FG_MKT_VALUE(-10AY,NOW,M,USD)&lt;/Q&gt;&lt;R&gt;120&lt;/R&gt;&lt;C&gt;1&lt;/C&gt;&lt;D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xsi:type="xsd:double"&gt;65157.594&lt;/D&gt;&lt;D xsi:type="xsd:double"&gt;66605.49&lt;/D&gt;&lt;D xsi:type="xsd:double"&gt;46502.816&lt;/D&gt;&lt;D xsi:type="xsd:double"&gt;38680.24&lt;/D&gt;&lt;D xsi:type="xsd:double"&gt;46915.56&lt;/D&gt;&lt;D xsi:type="xsd:double"&gt;45724.26&lt;/D&gt;&lt;D xsi:type="xsd:double"&gt;60648&lt;/D&gt;&lt;D xsi:type="xsd:double"&gt;63160.695&lt;/D&gt;&lt;D xsi:type="xsd:double"&gt;73508.78&lt;/D&gt;&lt;D xsi:type="xsd:double"&gt;64656.215&lt;/D&gt;&lt;D xsi:type="xsd:double"&gt;61673.38&lt;/D&gt;&lt;D xsi:type="xsd:double"&gt;66951.055&lt;/D&gt;&lt;D xsi:type="xsd:double"&gt;58703.027&lt;/D&gt;&lt;D xsi:type="xsd:double"&gt;60483.277&lt;/D&gt;&lt;D xsi:type="xsd:double"&gt;89460.8&lt;/D&gt;&lt;D xsi:type="xsd:double"&gt;100385.71&lt;/D&gt;&lt;D xsi:type="xsd:double"&gt;123214.19&lt;/D&gt;&lt;D xsi:type="xsd:double"&gt;123152.87&lt;/D&gt;&lt;D xsi:type="xsd:double"&gt;115315.52&lt;/D&gt;&lt;D xsi:type="xsd:double"&gt;139168.27&lt;/D&gt;&lt;D xsi:type="xsd:double"&gt;159339.77&lt;/D&gt;&lt;D xsi:type="xsd:double"&gt;174339.14&lt;/D&gt;&lt;D xsi:type="xsd:double"&gt;154455.36&lt;/D&gt;&lt;D xsi:type="xsd:double"&gt;153275.92&lt;/D&gt;&lt;D xsi:type="xsd:double"&gt;162301.2&lt;/D&gt;&lt;D xsi:type="xsd:double"&gt;173271.75&lt;/D&gt;&lt;D xsi:type="xsd:double"&gt;187073.75&lt;/D&gt;&lt;D xsi:type="xsd:double"&gt;192661.5&lt;/D&gt;&lt;D xsi:type="xsd:double"&gt;206136.33&lt;/D&gt;&lt;D xsi:type="xsd:double"&gt;195573.92&lt;/D&gt;&lt;D xsi:type="xsd:double"&gt;202641.6&lt;/D&gt;&lt;D xsi:type="xsd:double"&gt;218378.89&lt;/D&gt;&lt;D xsi:type="xsd:double"&gt;212472.98&lt;/D&gt;&lt;D xsi:type="xsd:double"&gt;221037.95&lt;/D&gt;&lt;D xsi:type="xsd:double"&gt;230695.28&lt;/D&gt;&lt;D xsi:type="xsd:double"&gt;221028.61&lt;/D&gt;&lt;D xsi:type="xsd:double"&gt;222207.14&lt;/D&gt;&lt;D xsi:type="xsd:double"&gt;241342.7&lt;/D&gt;&lt;D xsi:type="xsd:double"&gt;264544.16&lt;/D&gt;&lt;D xsi:type="xsd:double"&gt;251656.02&lt;/D&gt;&lt;D xsi:type="xsd:double"&gt;254057.4&lt;/D&gt;&lt;D xsi:type="xsd:double"&gt;288167.22&lt;/D&gt;&lt;D xsi:type="xsd:do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uble"&gt;294582.22&lt;/D&gt;&lt;D xsi:type="xsd:double"&gt;297757.72&lt;/D&gt;&lt;D xsi:type="xsd:double"&gt;319237.44&lt;/D&gt;&lt;D xsi:type="xsd:double"&gt;304187.4&lt;/D&gt;&lt;D xsi:type="xsd:double"&gt;326326&lt;/D&gt;&lt;D xsi:type="xsd:double"&gt;336278.8&lt;/D&gt;&lt;D xsi:type="xsd:double"&gt;339796.6&lt;/D&gt;&lt;D xsi:type="xsd:double"&gt;327983.6&lt;/D&gt;&lt;D xsi:type="xsd:double"&gt;355707.8&lt;/D&gt;&lt;D xsi:type="xsd:double"&gt;361964.4&lt;/D&gt;&lt;D xsi:type="xsd:double"&gt;369674.16&lt;/D&gt;&lt;D xsi:type="xsd:double"&gt;377513.2&lt;/D&gt;&lt;D xsi:type="xsd:double"&gt;341286.44&lt;/D&gt;&lt;D xsi:type="xsd:double"&gt;332724.6&lt;/D&gt;&lt;D xsi:type="xsd:double"&gt;376885.47&lt;/D&gt;&lt;D xsi:type="xsd:double"&gt;391981.66&lt;/D&gt;&lt;D xsi:type="xsd:double"&gt;411660.9&lt;/D&gt;&lt;D xsi:type="xsd:double"&gt;435424.5&lt;/D&gt;&lt;D xsi:type="xsd:double"&gt;438931.1&lt;/D&gt;&lt;D xsi:type="xsd:double"&gt;438294.94&lt;/D&gt;&lt;D xsi:type="xsd:double"&gt;491332.75&lt;/D&gt;&lt;D xsi:type="xsd:double"&gt;499228.9&lt;/D&gt;&lt;/FQL&gt;&lt;FQL&gt;&lt;Q&gt;GOOGL-US^FG_MKT_VALUE(-10AY,NOW,M,USD)&lt;/Q&gt;&lt;R&gt;120&lt;/R&gt;&lt;C&gt;1&lt;/C&gt;&lt;D xsi:type="xsd:double"&gt;176963.3&lt;/D&gt;&lt;D xsi:type="xsd:double"&gt;220552.9&lt;/D&gt;&lt;D xsi:type="xsd:double"&gt;216185.52&lt;/D&gt;&lt;D xsi:type="xsd:double"&gt;216375.84&lt;/D&gt;&lt;D xsi:type="xsd:double"&gt;176579.06&lt;/D&gt;&lt;D xsi:type="xsd:double"&gt;147440.23&lt;/D&gt;&lt;D xsi:type="xsd:double"&gt;138186.02&lt;/D&gt;&lt;D xsi:type="xsd:double"&gt;180168.56&lt;/D&gt;&lt;D xsi:type="xsd:double"&gt;183779.52&lt;/D&gt;&lt;D xsi:type="xsd:double"&gt;165429.06&lt;/D&gt;&lt;D xsi:type="xsd:double"&gt;148877.36&lt;/D&gt;&lt;D xsi:type="xsd:double"&gt;145590.27&lt;/D&gt;&lt;D xsi:type="xsd:double"&gt;125998.38&lt;/D&gt;&lt;D xsi:type="xsd:double"&gt;113049.98&lt;/D&gt;&lt;D xsi:type="xsd:double"&gt;92161.4&lt;/D&gt;&lt;D xsi:type="xsd:double"&gt;96944.81&lt;/D&gt;&lt;D xsi:type="xsd:double"&gt;106675.54&lt;/D&gt;&lt;D xsi:type="xsd:double"&gt;106505.38&lt;/D&gt;&lt;D xsi:type="xsd:double"&gt;109903.77&lt;/D&gt;&lt;D xsi:type="xsd:double"&gt;125031.89&lt;/D&gt;&lt;D xsi:type="xsd:double"&gt;131744.97&lt;/D&gt;&lt;D xsi:type="xsd:double"&gt;133400.34&lt;/D&gt;&lt;D xsi:type="xsd:double"&gt;140190.77&lt;/D&gt;&lt;D xsi:type="xsd:double"&gt;146082.55&lt;/D&gt;&lt;D xsi:type="xsd:double"&gt;157152.22&lt;/D&gt;&lt;D xsi:type="xsd:double"&gt;169915.2&lt;/D&gt;&lt;D xsi:type="xsd:double"&gt;184773.11&lt;/D&gt;&lt;D xsi:type="xsd:double"&gt;197012.27&lt;/D&gt;&lt;D xsi:type="xsd:double"&gt;168401.36&lt;/D&gt;&lt;D xsi:type="xsd:double"&gt;167402.28&lt;/D&gt;&lt;D xsi:type="xsd:double"&gt;180499.55&lt;/D&gt;&lt;D xsi:type="xsd:double"&gt;167315.05&lt;/D&gt;&lt;D xsi:type="xsd:double"&gt;154563.4&lt;/D&gt;&lt;D xsi:type="xsd:double"&gt;141766.86&lt;/D&gt;&lt;D xsi:type="xsd:double"&gt;154479.52&lt;/D&gt;&lt;D xsi:type="xsd:double"&gt;143382.22&lt;/D&gt;&lt;D xsi:type="xsd:double"&gt;167850.05&lt;/D&gt;&lt;D xsi:type="xsd:double"&gt;195913.92&lt;/D&gt;&lt;D xsi:type="xsd:double"&gt;177401.53&lt;/D&gt;&lt;D xsi:type="xsd:double"&gt;190843.16&lt;/D&gt;&lt;D xsi:type="xsd:double"&gt;192896.27&lt;/D&gt;&lt;D xsi:type="xsd:double"&gt;197086.05&lt;/D&gt;&lt;D xsi:type="xsd:double"&gt;189011.25&lt;/D&gt;&lt;D xsi:type="xsd:double"&gt;175269.3&lt;/D&gt;&lt;D xsi:type="xsd:double"&gt;170411.64&lt;/D&gt;&lt;D xsi:type="xsd:double"&gt;163392.63&lt;/D&gt;&lt;D xsi:type="xsd:double"&gt;194791.44&lt;/D&gt;&lt;D xsi:type="xsd:double"&gt;174550.48&lt;/D&gt;&lt;D xsi:type="xsd:double"&gt;166747.8&lt;/D&gt;&lt;D xsi:type="xsd:double"&gt;191871.36&lt;/D&gt;&lt;D xsi:type="xsd:double"&gt;194056.72&lt;/D&gt;&lt;D xsi:type="xsd:double"&gt;209849.53&lt;/D&gt;&lt;D xsi:type="xsd:double"&gt;188474.69&lt;/D&gt;&lt;D xsi:type="xsd:double"&gt;200866.19&lt;/D&gt;&lt;D xsi:type="xsd:double"&gt;208983.95&lt;/D&gt;&lt;D xsi:type="xsd:double"&gt;197124.23&lt;/D&gt;&lt;D xsi:type="xsd:double"&gt;189305.75&lt;/D&gt;&lt;D xsi:type="xsd:double"&gt;189650.42&lt;/D&gt;&lt;D xsi:type="xsd:double"&gt;206945.75&lt;/D&gt;&lt;D xsi:type="xsd:double"&gt;223986.08&lt;/D&gt;&lt;D xsi:type="xsd:double"&gt;247892.48&lt;/D&gt;&lt;D xsi:type="xsd:double"&gt;223513.14&lt;/D&gt;&lt;D xsi:type="xsd:double"&gt;229450.88&lt;/D&gt;&lt;D xsi:type="xsd:double"&gt;233420.55&lt;/D&gt;&lt;D xsi:type="xsd:double"&gt;249361.83&lt;/D&gt;&lt;D xsi:type="xsd:double"&gt;264379.2&lt;/D&gt;&lt;D xsi:type="xsd:double"&gt;262882.56&lt;/D&gt;&lt;D xsi:type="xsd:double"&gt;272939.25&lt;/D&gt;&lt;D xsi:type="xsd:double"&gt;288380.13&lt;/D&gt;&lt;D xsi:type="xsd:double"&gt;293281.2&lt;/D&gt;&lt;D xsi:type="xsd:double"&gt;295739.72&lt;/D&gt;&lt;D xsi:type="xsd:double"&gt;282131.2&lt;/D&gt;&lt;D xsi:type="xsd:double"&gt;292691.44&lt;/D&gt;&lt;D xsi:type="xsd:double"&gt;344375.5&lt;/D&gt;&lt;D xsi:type="xsd:double"&gt;354069.4&lt;/D&gt;&lt;D xsi:type="xsd:double"&gt;376370.63&lt;/D&gt;&lt;D xsi:type="xsd:double"&gt;396607.88&lt;/D&gt;&lt;D xsi:type="xsd:double"&gt;408254.56&lt;/D&gt;&lt;D xsi:type="xsd:double"&gt;376204.75&lt;/D&gt;&lt;D xsi:type="xsd:double"&gt;360750.1&lt;/D&gt;&lt;D xsi:type="xsd:double"&gt;385549.66&lt;/D&gt;&lt;D xsi:type="xsd:double"&gt;395181.38&lt;/D&gt;&lt;D xsi:type="xsd:double"&gt;391720.75&lt;/D&gt;&lt;D xsi:type="xsd:double"&gt;393620.03&lt;/D&gt;&lt;D xsi:type="xsd:double"&gt;399104.94&lt;/D&gt;&lt;D xsi:type="xsd:double"&gt;385173.16&lt;/D&gt;&lt;D xsi:type="xsd:double"&gt;372428.34&lt;/D&gt;&lt;D xsi:type="xsd:double"&gt;360940.06&lt;/D&gt;&lt;D xsi:type="xsd:double"&gt;365626.44&lt;/D&gt;&lt;D xsi:type="xsd:double"&gt;382685.2&lt;/D&gt;&lt;D xsi:type="xsd:double"&gt;378488.47&lt;/D&gt;&lt;D xsi:type="xsd:double"&gt;374442.25&lt;/D&gt;&lt;D xsi:type="xsd:double"&gt;372088.22&lt;/D&gt;&lt;D xsi:type="xsd:double"&gt;370192&lt;/D&gt;&lt;D xsi:type="xsd:double"&gt;450709.66&lt;/D&gt;&lt;D xsi:type="xsd:double"&gt;444074.13&lt;/D&gt;&lt;D xsi:type="xsd:double"&gt;439002.56&lt;/D&gt;&lt;D xsi:type="xsd:double"&gt;507097.94&lt;/D&gt;&lt;D xsi:type="xsd:double"&gt;524606.56&lt;/D&gt;&lt;D xsi:type="xsd:double"&gt;534763.6&lt;/D&gt;&lt;D xsi:type="xsd:double"&gt;523312.4&lt;/D&gt;&lt;D xsi:type="xsd:double"&gt;492979.72&lt;/D&gt;&lt;D xsi:type="xsd:double"&gt;523953.63&lt;/D&gt;&lt;D xsi:type="xsd:double"&gt;486166.3&lt;/D&gt;&lt;D xsi:type="xsd:double"&gt;514304.16&lt;/D&gt;&lt;D xsi:type="xsd:double"&gt;483168.97&lt;/D&gt;&lt;D xsi:type="xsd:double"&gt;543474.94&lt;/D&gt;&lt;D xsi:type="xsd:double"&gt;542451.6&lt;/D&gt;&lt;D xsi:type="xsd:double"&gt;554106.7&lt;/D&gt;&lt;D xsi:type="xsd:double"&gt;558131.25&lt;/D&gt;&lt;D xsi:type="xsd:double"&gt;534686.8&lt;/D&gt;&lt;D xsi:type="xsd:double"&gt;547815.2&lt;/D&gt;&lt;D xsi:type="xsd:double"&gt;566991.6&lt;/D&gt;&lt;D xsi:type="xsd:double"&gt;584094.2&lt;/D&gt;&lt;D xsi:type="xsd:double"&gt;586769.1&lt;/D&gt;&lt;D xsi:type="xsd:double"&gt;639867.7&lt;/D&gt;&lt;D xsi:type="xsd:double"&gt;683172.9&lt;/D&gt;&lt;D xsi:type="xsd:double"&gt;644152.94&lt;/D&gt;&lt;D xsi:type="xsd:double"&gt;655114.25&lt;/D&gt;&lt;D xsi:type="xsd:double"&gt;661862.8&lt;/D&gt;&lt;/FQL&gt;&lt;FQL&gt;&lt;Q&gt;MTN-US^FG_MKT_VALUE(-10AY,NOW,M,USD)&lt;/Q&gt;&lt;R&gt;120&lt;/R&gt;&lt;C&gt;1&lt;/C&gt;&lt;D xsi:type="xsd:double"&gt;2433.949&lt;/D&gt;&lt;D xsi:type="xsd:double"&gt;2419.3562&lt;/D&gt;&lt;D xsi:type="xsd:double"&gt;2212.8599&lt;/D&gt;&lt;D xsi:type="xsd:double"&gt;2145.0908&lt;/D&gt;&lt;D xsi:type="xsd:double"&gt;1823.4537&lt;/D&gt;&lt;D xsi:type="xsd:double"&gt;1751.0884&lt;/D&gt;&lt;D xsi:type="xsd:double"&gt;1868.7306&lt;/D&gt;&lt;D xsi:type="xsd:double"&gt;1867.3442&lt;/D&gt;&lt;D xsi:type="xsd:double"&gt;1904.0563&lt;/D&gt;&lt;D xsi:type="xsd:double"&gt;1637.8938&lt;/D&gt;&lt;D xsi:type="xsd:double"&gt;1490.926&lt;/D&gt;&lt;D xsi:type="xsd:double"&gt;1624.2158&lt;/D&gt;&lt;D xsi:type="xsd:double"&gt;1290.4374&lt;/D&gt;&lt;D xsi:type="xsd:double"&gt;1221.2405&lt;/D&gt;&lt;D xsi:type="xsd:double"&gt;798.6164&lt;/D&gt;&lt;D xsi:type="xsd:double"&gt;976.69867&lt;/D&gt;&lt;D xsi:type="xsd:double"&gt;849.0073&lt;/D&gt;&lt;D xsi:type="xsd:double"&gt;687.36096&lt;/D&gt;&lt;D xsi:type="xsd:double"&gt;743.7916&lt;/D&gt;&lt;D xsi:type="xsd:double"&gt;1063.8939&lt;/D&gt;&lt;D xsi:type="xsd:double"&gt;1001.5905&lt;/D&gt;&lt;D xsi:type="xsd:double"&gt;977.17926&lt;/D&gt;&lt;D xsi:type="xsd:double"&gt;1034.8652&lt;/D&gt;&lt;D xsi:type="xsd:double"&gt;1197.9984&lt;/D&gt;&lt;D xsi:type="xsd:double"&gt;1213.1906&lt;/D&gt;&lt;D xsi:type="xsd:double"&gt;1248.2012&lt;/D&gt;&lt;D xsi:type="xsd:double"&gt;1405.8573&lt;/D&gt;&lt;D xsi:type="xsd:double"&gt;1369.9768&lt;/D&gt;&lt;D xsi:type="xsd:double"&gt;1221.5166&lt;/D&gt;&lt;D xsi:type="xsd:double"&gt;1305.2466&lt;/D&gt;&lt;D xsi:type="xsd:double"&gt;1453.1335&lt;/D&gt;&lt;D xsi:type="xsd:double"&gt;1656.3607&lt;/D&gt;&lt;D xsi:type="xsd:double"&gt;1510.1046&lt;/D&gt;&lt;D xsi:type="xsd:double"&gt;1266.9491&lt;/D&gt;&lt;D xsi:type="xsd:double"&gt;1360.2363&lt;/D&gt;&lt;D xsi:type="xsd:double"&gt;1186.0771&lt;/D&gt;&lt;D xsi:type="xsd:double"&gt;1347.309&lt;/D&gt;&lt;D xsi:type="xsd:double"&gt;1459.2266&lt;/D&gt;&lt;D xsi:type="xsd:double"&gt;1629.0378&lt;/D&gt;&lt;D xsi:type="xsd:double"&gt;1872.2424&lt;/D&gt;&lt;D xsi:type="xsd:double"&gt;1730.0508&lt;/D&gt;&lt;D xsi:type="xsd:double"&gt;1757.0547&lt;/D&gt;&lt;D xsi:type="xsd:double"&gt;1755.6144&lt;/D&gt;&lt;D xsi:type="xsd:double"&gt;1766.9443&lt;/D&gt;&lt;D xsi:type="xsd:double"&gt;1754.6814&lt;/D&gt;&lt;D xsi:type="xsd:double"&gt;1667.0375&lt;/D&gt;&lt;D xsi:type="xsd:double"&gt;1650.2102&lt;/D&gt;&lt;D xsi:type="xsd:double"&gt;1458.3169&lt;/D&gt;&lt;D xsi:type="xsd:double"&gt;1363.0917&lt;/D&gt;&lt;D xsi:type="xsd:double"&gt;1604.164&lt;/D&gt;&lt;D xsi:type="xsd:double"&gt;1602.0039&lt;/D&gt;&lt;D xsi:type="xsd:double"&gt;1524.9637&lt;/D&gt;&lt;D xsi:type="xsd:double"&gt;1570.3794&lt;/D&gt;&lt;D xsi:type="xsd:double"&gt;1516.0048&lt;/D&gt;&lt;D xsi:type="xsd:double"&gt;1557.4159&lt;/D&gt;&lt;D xsi:type="xsd:double"&gt;1470.0494&lt;/D&gt;&lt;D xsi:type="xsd:double"&gt;1567.0194&lt;/D&gt;&lt;D xsi:type="xsd:double"&gt;1805.2986&lt;/D&gt;&lt;D xsi:type="xsd:double"&gt;1766.295&lt;/D&gt;&lt;D xsi:type="xsd:double"&gt;1834.2568&lt;/D&gt;&lt;D xsi:type="xsd:double"&gt;2051.3076&lt;/D&gt;&lt;D xsi:type="xsd:double"&gt;2037.1451&lt;/D&gt;&lt;D xsi:type="xsd:double"&gt;2020.6414&lt;/D&gt;&lt;D xsi:type="xsd:double"&gt;1940.6337&lt;/D&gt;&lt;D xsi:type="xsd:double"&gt;1897.6716&lt;/D&gt;&lt;D xsi:type="xsd:double"&gt;1983.4889&lt;/D&gt;&lt;D xsi:type="xsd:double"&gt;2237.7087&lt;/D&gt;&lt;D xsi:type="xsd:double"&gt;2165.5422&lt;/D&gt;&lt;D xsi:type="xsd:double"&gt;2300.2153&lt;/D&gt;&lt;D xsi:type="xsd:double"&gt;2209.356&lt;/D&gt;&lt;D xsi:type="xsd:double"&gt;2408.2405&lt;/D&gt;&lt;D xsi:type="xsd:double"&gt;2444.914&lt;/D&gt;&lt;D xsi:type="xsd:double"&gt;2494.5315&lt;/D&gt;&lt;D xsi:type="xsd:double"&gt;2544.921&lt;/D&gt;&lt;D xsi:type="xsd:double"&gt;2737.822&lt;/D&gt;&lt;D xsi:type="xsd:double"&gt;2717.593&lt;/D&gt;&lt;D xsi:type="xsd:double"&gt;2463.0964&lt;/D&gt;&lt;D xsi:type="xsd:double"&gt;2541.5251&lt;/D&gt;&lt;D xsi:type="xsd:double"&gt;2519.117&lt;/D&gt;&lt;D xsi:type="xsd:double"&gt;2504.7368&lt;/D&gt;&lt;D xsi:type="xsd:double"&gt;2521.3796&lt;/D&gt;&lt;D xsi:type="xsd:double"&gt;2792.3672&lt;/D&gt;&lt;D xsi:type="xsd:double"&gt;2733.3787&lt;/D&gt;&lt;D xsi:type="xsd:double"&gt;2877.8313&lt;/D&gt;&lt;D xsi:type="xsd:double"&gt;3141.0322&lt;/D&gt;&lt;D xsi:type="xsd:double"&gt;3136.2197&lt;/D&gt;&lt;D xsi:type="xsd:double"&gt;3182.7036&lt;/D&gt;&lt;D xsi:type="xsd:double"&gt;3309.445&lt;/D&gt;&lt;D xsi:type="xsd:double"&gt;3189.707&lt;/D&gt;&lt;D xsi:type="xsd:double"&gt;3191.5242&lt;/D&gt;&lt;D xsi:type="xsd:double"&gt;3758.882&lt;/D&gt;&lt;D xsi:type="xsd:double"&gt;3607.3608&lt;/D&gt;&lt;D xsi:type="xsd:double"&gt;3772.0754&lt;/D&gt;&lt;D xsi:type="xsd:double"&gt;3970.6057&lt;/D&gt;&lt;D xsi:type="xsd:double"&gt;4005.202&lt;/D&gt;&lt;D xsi:type="xsd:double"&gt;3940.2073&lt;/D&gt;&lt;D xsi:type="xsd:double"&gt;3822.2676&lt;/D&gt;&lt;D xsi:type="xsd:double"&gt;4137.4243&lt;/D&gt;&lt;D xsi:type="xsd:double"&gt;4370.442&lt;/D&gt;&lt;D xsi:type="xsd:double"&gt;4638.2495&lt;/D&gt;&lt;D xsi:type="xsd:double"&gt;4531.385&lt;/D&gt;&lt;D xsi:type="xsd:double"&gt;4618.75&lt;/D&gt;&lt;D xsi:type="xsd:double"&gt;4846.769&lt;/D&gt;&lt;D xsi:type="xsd:double"&gt;4687.84&lt;/D&gt;&lt;D xsi:type="xsd:double"&gt;4746.058&lt;/D&gt;&lt;D xsi:type="xsd:double"&gt;4998.458&lt;/D&gt;&lt;D xsi:type="xsd:double"&gt;5176.195&lt;/D&gt;&lt;D xsi:type="xsd:double"&gt;5731.9106&lt;/D&gt;&lt;D xsi:type="xsd:double"&gt;5675.833&lt;/D&gt;&lt;D xsi:type="xsd:double"&gt;6317.956&lt;/D&gt;&lt;D xsi:type="xsd:double"&gt;6276.7446&lt;/D&gt;&lt;D xsi:type="xsd:double"&gt;6392.056&lt;/D&gt;&lt;D xsi:type="xsd:double"&gt;6858.672&lt;/D&gt;&lt;D xsi:type="xsd:double"&gt;7244.1074&lt;/D&gt;&lt;D xsi:type="xsd:double"&gt;7672.7246&lt;/D&gt;&lt;D xsi:type="xsd:double"&gt;7907.7866&lt;/D&gt;&lt;D xsi:type="xsd:double"&gt;8557.5&lt;/D&gt;&lt;D xsi:type="xsd:double"&gt;8114.623&lt;/D&gt;&lt;D xsi:type="xsd:double"&gt;8431.878&lt;/D&gt;&lt;D xsi:type="xsd:double"&gt;9119.599&lt;/D&gt;&lt;/FQL&gt;&lt;FQL&gt;&lt;Q&gt;JPM-US^FG_MKT_VALUE(-10AY,NOW,M,USD)&lt;/Q&gt;&lt;R&gt;120&lt;/R&gt;&lt;C&gt;1&lt;/C&gt;&lt;D xsi:type="xsd:double"&gt;153900.7&lt;/D&gt;&lt;D xsi:type="xsd:double"&gt;157864.1&lt;/D&gt;&lt;D xsi:type="xsd:double"&gt;153228.94&lt;/D&gt;&lt;D xsi:type="xsd:double"&gt;146986.27&lt;/D&gt;&lt;D xsi:type="xsd:double"&gt;159613.95&lt;/D&gt;&lt;D xsi:type="xsd:double"&gt;136884.11&lt;/D&gt;&lt;D xsi:type="xsd:double"&gt;146066.2&lt;/D&gt;&lt;D xsi:type="xsd:double"&gt;162050.17&lt;/D&gt;&lt;D xsi:type="xsd:double"&gt;146236.25&lt;/D&gt;&lt;D xsi:type="xsd:double"&gt;117880.52&lt;/D&gt;&lt;D xsi:type="xsd:double"&gt;139594.45&lt;/D&gt;&lt;D xsi:type="xsd:double"&gt;132241.95&lt;/D&gt;&lt;D xsi:type="xsd:double"&gt;174048.42&lt;/D&gt;&lt;D xsi:type="xsd:double"&gt;153736.56&lt;/D&gt;&lt;D xsi:type="xsd:double"&gt;117995.14&lt;/D&gt;&lt;D xsi:type="xsd:double"&gt;117695.2&lt;/D&gt;&lt;D xsi:type="xsd:double"&gt;95223.74&lt;/D&gt;&lt;D xsi:type="xsd:double"&gt;85294.49&lt;/D&gt;&lt;D xsi:type="xsd:double"&gt;99880.52&lt;/D&gt;&lt;D xsi:type="xsd:double"&gt;124005.164&lt;/D&gt;&lt;D xsi:type="xsd:double"&gt;138660.33&lt;/D&gt;&lt;D xsi:type="xsd:double"&gt;133852.23&lt;/D&gt;&lt;D xsi:type="xsd:double"&gt;151667.81&lt;/D&gt;&lt;D xsi:type="xsd:double"&gt;170542.89&lt;/D&gt;&lt;D xsi:type="xsd:double"&gt;172595.98&lt;/D&gt;&lt;D xsi:type="xsd:double"&gt;164521.55&lt;/D&gt;&lt;D xsi:type="xsd:double"&gt;167357.45&lt;/D&gt;&lt;D xsi:type="xsd:double"&gt;164261.44&lt;/D&gt;&lt;D xsi:type="xsd:double"&gt;153499.89&lt;/D&gt;&lt;D xsi:type="xsd:double"&gt;165444.03&lt;/D&gt;&lt;D xsi:type="xsd:double"&gt;177897.2&lt;/D&gt;&lt;D xsi:type="xsd:double"&gt;169270.69&lt;/D&gt;&lt;D xsi:type="xsd:double"&gt;157344.61&lt;/D&gt;&lt;D xsi:type="xsd:double"&gt;145554.44&lt;/D&gt;&lt;D xsi:type="xsd:double"&gt;160145.66&lt;/D&gt;&lt;D xsi:type="xsd:double"&gt;144560.48&lt;/D&gt;&lt;D xsi:type="xsd:double"&gt;149417.78&lt;/D&gt;&lt;D xsi:type="xsd:double"&gt;147729.67&lt;/D&gt;&lt;D xsi:type="xsd:double"&gt;146826.73&lt;/D&gt;&lt;D xsi:type="xsd:double"&gt;165874.67&lt;/D&gt;&lt;D xsi:type="xsd:double"&gt;175728.61&lt;/D&gt;&lt;D xsi:type="xsd:double"&gt;182571.63&lt;/D&gt;&lt;D xsi:type="xsd:double"&gt;183783.42&lt;/D&gt;&lt;D xsi:type="xsd:double"&gt;181909.72&lt;/D&gt;&lt;D xsi:type="xsd:double"&gt;172381.69&lt;/D&gt;&lt;D xsi:type="xsd:double"&gt;160083.44&lt;/D&gt;&lt;D xsi:type="xsd:double"&gt;158167.44&lt;/D&gt;&lt;D xsi:type="xsd:double"&gt;146866.98&lt;/D&gt;&lt;D xsi:type="xsd:double"&gt;114422.29&lt;/D&gt;&lt;D xsi:type="xsd:double"&gt;132049.08&lt;/D&gt;&lt;D xsi:type="xsd:double"&gt;117651.33&lt;/D&gt;&lt;D xsi:type="xsd:double"&gt;125441.97&lt;/D&gt;&lt;D xsi:type="xsd:double"&gt;140721.36&lt;/D&gt;&lt;D xsi:type="xsd:double"&gt;148040.39&lt;/D&gt;&lt;D xsi:type="xsd:double"&gt;175736.61&lt;/D&gt;&lt;D xsi:type="xsd:double"&gt;164270.53&lt;/D&gt;&lt;D xsi:type="xsd:double"&gt;126700.055&lt;/D&gt;&lt;D xsi:type="xsd:double"&gt;135661&lt;/D&gt;&lt;D xsi:type="xsd:double"&gt;136686.14&lt;/D&gt;&lt;D xsi:type="xsd:double"&gt;141014.53&lt;/D&gt;&lt;D xsi:type="xsd:double"&gt;153806.1&lt;/D&gt;&lt;D xsi:type="xsd:double"&gt;158365.56&lt;/D&gt;&lt;D xsi:type="xsd:double"&gt;156085.83&lt;/D&gt;&lt;D xsi:type="xsd:double"&gt;167256.36&lt;/D&gt;&lt;D xsi:type="xsd:double"&gt;178975.95&lt;/D&gt;&lt;D xsi:type="xsd:double"&gt;186089.33&lt;/D&gt;&lt;D xsi:type="xsd:double"&gt;179862.88&lt;/D&gt;&lt;D xsi:type="xsd:double"&gt;185737.03&lt;/D&gt;&lt;D xsi:type="xsd:double"&gt;206884&lt;/D&gt;&lt;D xsi:type="xsd:double"&gt;198941.28&lt;/D&gt;&lt;D xsi:type="xsd:double"&gt;210020.8&lt;/D&gt;&lt;D xsi:type="xsd:double"&gt;190424.38&lt;/D&gt;&lt;D xsi:type="xsd:double"&gt;194312.48&lt;/D&gt;&lt;D xsi:type="xsd:double"&gt;193748.61&lt;/D&gt;&lt;D xsi:type="xsd:double"&gt;215100.81&lt;/D&gt;&lt;D xsi:type="xsd:double"&gt;219657.22&lt;/D&gt;&lt;D xsi:type="xsd:double"&gt;207938.16&lt;/D&gt;&lt;D xsi:type="xsd:double"&gt;213422.08&lt;/D&gt;&lt;D xsi:type="xsd:double"&gt;229769.92&lt;/D&gt;&lt;D xsi:type="xsd:double"&gt;211868.22&lt;/D&gt;&lt;D xsi:type="xsd:double"&gt;210316.5&lt;/D&gt;&lt;D xsi:type="xsd:double"&gt;216725&lt;/D&gt;&lt;D xsi:type="xsd:double"&gt;216913.06&lt;/D&gt;&lt;D xsi:type="xsd:double"&gt;223608.16&lt;/D&gt;&lt;D xsi:type="xsd:double"&gt;225188.5&lt;/D&gt;&lt;D xsi:type="xsd:double"&gt;226085.66&lt;/D&gt;&lt;D xsi:type="xsd:double"&gt;224889.44&lt;/D&gt;&lt;D xsi:type="xsd:double"&gt;232471.52&lt;/D&gt;&lt;D xsi:type="xsd:double"&gt;202010.25&lt;/D&gt;&lt;D xsi:type="xsd:double"&gt;227642.28&lt;/D&gt;&lt;D xsi:type="xsd:double"&gt;224817.67&lt;/D&gt;&lt;D xsi:type="xsd:double"&gt;234763.38&lt;/D&gt;&lt;D xsi:type="xsd:double"&gt;244115.31&lt;/D&gt;&lt;D xsi:type="xsd:double"&gt;250581.05&lt;/D&gt;&lt;D xsi:type="xsd:double"&gt;253428.55&lt;/D&gt;&lt;D xsi:type="xsd:double"&gt;237046.11&lt;/D&gt;&lt;D xsi:type="xsd:double"&gt;224438.5&lt;/D&gt;&lt;D xsi:type="xsd:double"&gt;236512.6&lt;/D&gt;&lt;D xsi:type="xsd:double"&gt;245457.73&lt;/D&gt;&lt;D xsi:type="xsd:double"&gt;241899.22&lt;/D&gt;&lt;D xsi:type="xsd:double"&gt;217976.73&lt;/D&gt;&lt;D xsi:type="xsd:double"&gt;206253.63&lt;/D&gt;&lt;D xsi:type="xsd:double"&gt;216547.34&lt;/D&gt;&lt;D xsi:type="xsd:double"&gt;231100.84&lt;/D&gt;&lt;D xsi:type="xsd:double"&gt;238670.11&lt;/D&gt;&lt;D xsi:type="xsd:double"&gt;224448.58&lt;/D&gt;&lt;D xsi:type="xsd:double"&gt;231058.52&lt;/D&gt;&lt;D xsi:type="xsd:double"&gt;243808.81&lt;/D&gt;&lt;D xsi:type="xsd:double"&gt;238276.6&lt;/D&gt;&lt;D xsi:type="xsd:double"&gt;247830.58&lt;/D&gt;&lt;D xsi:type="xsd:double"&gt;286869.44&lt;/D&gt;&lt;D xsi:type="xsd:double"&gt;307295.1&lt;/D&gt;&lt;D xsi:type="xsd:double"&gt;301383.5&lt;/D&gt;&lt;D xsi:type="xsd:double"&gt;322715.03&lt;/D&gt;&lt;D xsi:type="xsd:double"&gt;312078.25&lt;/D&gt;&lt;D xsi:type="xsd:double"&gt;309093.94&lt;/D&gt;&lt;D xsi:type="xsd:double"&gt;291862.84&lt;/D&gt;&lt;D xsi:type="xsd:double"&gt;321633.34&lt;/D&gt;&lt;D xsi:type="xsd:double"&gt;323040.94&lt;/D&gt;&lt;D xsi:type="xsd:double"&gt;319838.66&lt;/D&gt;&lt;/FQL&gt;&lt;/Schema&gt;</t>
        </r>
      </text>
    </comment>
  </commentList>
</comments>
</file>

<file path=xl/sharedStrings.xml><?xml version="1.0" encoding="utf-8"?>
<sst xmlns="http://schemas.openxmlformats.org/spreadsheetml/2006/main" count="1" uniqueCount="1">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</sst>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/>
    <row r="3" spans="1:2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9"/>
  <sheetViews>
    <sheetView tabSelected="1" topLeftCell="A114" workbookViewId="0">
      <selection activeCell="N122" sqref="N122"/>
    </sheetView>
  </sheetViews>
  <sheetFormatPr baseColWidth="10" defaultColWidth="8.83203125" defaultRowHeight="15" x14ac:dyDescent="0.2"/>
  <cols>
    <col min="1" max="1" width="11" customWidth="1"/>
  </cols>
  <sheetData>
    <row r="1" spans="1:18" x14ac:dyDescent="0.2">
      <c r="A1" s="1" t="str">
        <f>_xll.FDS("AAPL-US","FG_COMPANY_NAME")</f>
        <v>Apple Inc.</v>
      </c>
      <c r="B1" s="1" t="str">
        <f>_xll.FDS("BRK.B-US","FG_COMPANY_NAME")</f>
        <v>Berkshire Hathaway Inc. Class B</v>
      </c>
      <c r="C1" s="1" t="str">
        <f>_xll.FDS("MSFT-US","FG_COMPANY_NAME")</f>
        <v>Microsoft Corporation</v>
      </c>
      <c r="D1" s="1" t="str">
        <f>_xll.FDS("INTC-US","FG_COMPANY_NAME")</f>
        <v>Intel Corporation</v>
      </c>
      <c r="E1" s="1" t="str">
        <f>_xll.FDS("AMZN-US","FG_COMPANY_NAME")</f>
        <v>Amazon.com, Inc.</v>
      </c>
      <c r="F1" s="1" t="str">
        <f>_xll.FDS("FB-US","FG_COMPANY_NAME")</f>
        <v>Facebook, Inc. Class A</v>
      </c>
      <c r="G1" s="1" t="str">
        <f>_xll.FDS("GOOGL-US","FG_COMPANY_NAME")</f>
        <v>Alphabet Inc. Class A</v>
      </c>
      <c r="H1" s="1" t="str">
        <f>_xll.FDS("MTN-US","FG_COMPANY_NAME")</f>
        <v>Vail Resorts, Inc.</v>
      </c>
      <c r="I1" s="1" t="str">
        <f>_xll.FDS("JPM-US","FG_COMPANY_NAME")</f>
        <v>JPMorgan Chase &amp; Co.</v>
      </c>
    </row>
    <row r="2" spans="1:18" x14ac:dyDescent="0.2">
      <c r="A2" s="1">
        <f t="array" ref="A2:A121">_xll.FDS("AAPL-US","FG_PRICE(-10AY,NOW,M,USD)")</f>
        <v>21.924288000000001</v>
      </c>
      <c r="B2" s="1">
        <f t="array" ref="B2:B121">_xll.FDS("BRK.B-US","FG_PRICE(-10AY,NOW,M,USD)")</f>
        <v>79.040000000000006</v>
      </c>
      <c r="C2" s="1">
        <f t="array" ref="C2:C121">_xll.FDS("MSFT-US","FG_PRICE(-10AY,NOW,M,USD)")</f>
        <v>29.46</v>
      </c>
      <c r="D2" s="1">
        <f t="array" ref="D2:D121">_xll.FDS("INTC-US","FG_PRICE(-10AY,NOW,M,USD)")</f>
        <v>25.86</v>
      </c>
      <c r="E2" s="1">
        <f t="array" ref="E2:E121">_xll.FDS("AMZN-US","FG_PRICE(-10AY,NOW,M,USD)")</f>
        <v>93.15</v>
      </c>
      <c r="F2" s="1" t="e">
        <f t="array" ref="F2:F121">_xll.FDS("FB-US","FG_PRICE(-10AY,NOW,M,USD)")</f>
        <v>#N/A</v>
      </c>
      <c r="G2" s="1">
        <f t="array" ref="G2:G121">_xll.FDS("GOOGL-US","FG_PRICE(-10AY,NOW,M,USD)")</f>
        <v>283.90958000000001</v>
      </c>
      <c r="H2" s="1">
        <f t="array" ref="H2:H121">_xll.FDS("MTN-US","FG_PRICE(-10AY,NOW,M,USD)")</f>
        <v>62.29</v>
      </c>
      <c r="I2" s="1">
        <f t="array" ref="I2:I121">_xll.FDS("JPM-US","FG_PRICE(-10AY,NOW,M,USD)")</f>
        <v>45.82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27.135715000000001</v>
      </c>
      <c r="B3" s="1">
        <v>88.28</v>
      </c>
      <c r="C3" s="1">
        <v>36.81</v>
      </c>
      <c r="D3" s="1">
        <v>26.9</v>
      </c>
      <c r="E3" s="1">
        <v>89.15</v>
      </c>
      <c r="F3" s="1" t="e">
        <v>#N/A</v>
      </c>
      <c r="G3" s="1">
        <v>353.84219999999999</v>
      </c>
      <c r="H3" s="1">
        <v>60.69</v>
      </c>
      <c r="I3" s="1">
        <v>47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26.03143</v>
      </c>
      <c r="B4" s="1">
        <v>93.799994999999996</v>
      </c>
      <c r="C4" s="1">
        <v>33.6</v>
      </c>
      <c r="D4" s="1">
        <v>26.08</v>
      </c>
      <c r="E4" s="1">
        <v>90.56</v>
      </c>
      <c r="F4" s="1" t="e">
        <v>#N/A</v>
      </c>
      <c r="G4" s="1">
        <v>346.83542</v>
      </c>
      <c r="H4" s="1">
        <v>55.51</v>
      </c>
      <c r="I4" s="1">
        <v>45.62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28.297143999999999</v>
      </c>
      <c r="B5" s="1">
        <v>94.72</v>
      </c>
      <c r="C5" s="1">
        <v>35.6</v>
      </c>
      <c r="D5" s="1">
        <v>26.66</v>
      </c>
      <c r="E5" s="1">
        <v>92.64</v>
      </c>
      <c r="F5" s="1" t="e">
        <v>#N/A</v>
      </c>
      <c r="G5" s="1">
        <v>346.07465000000002</v>
      </c>
      <c r="H5" s="1">
        <v>53.81</v>
      </c>
      <c r="I5" s="1">
        <v>43.65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19.337143000000001</v>
      </c>
      <c r="B6" s="1">
        <v>91</v>
      </c>
      <c r="C6" s="1">
        <v>32.6</v>
      </c>
      <c r="D6" s="1">
        <v>21.1</v>
      </c>
      <c r="E6" s="1">
        <v>77.7</v>
      </c>
      <c r="F6" s="1" t="e">
        <v>#N/A</v>
      </c>
      <c r="G6" s="1">
        <v>282.42309999999998</v>
      </c>
      <c r="H6" s="1">
        <v>47.12</v>
      </c>
      <c r="I6" s="1">
        <v>47.4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17.86</v>
      </c>
      <c r="B7" s="1">
        <v>93.49</v>
      </c>
      <c r="C7" s="1">
        <v>27.1999</v>
      </c>
      <c r="D7" s="1">
        <v>19.969899999999999</v>
      </c>
      <c r="E7" s="1">
        <v>64.47</v>
      </c>
      <c r="F7" s="1" t="e">
        <v>#N/A</v>
      </c>
      <c r="G7" s="1">
        <v>235.81804</v>
      </c>
      <c r="H7" s="1">
        <v>45.25</v>
      </c>
      <c r="I7" s="1">
        <v>40.65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20.5</v>
      </c>
      <c r="B8" s="1">
        <v>89.457989999999995</v>
      </c>
      <c r="C8" s="1">
        <v>28.38</v>
      </c>
      <c r="D8" s="1">
        <v>21.18</v>
      </c>
      <c r="E8" s="1">
        <v>71.3</v>
      </c>
      <c r="F8" s="1" t="e">
        <v>#N/A</v>
      </c>
      <c r="G8" s="1">
        <v>220.44818000000001</v>
      </c>
      <c r="H8" s="1">
        <v>48.29</v>
      </c>
      <c r="I8" s="1">
        <v>42.95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24.85</v>
      </c>
      <c r="B9" s="1">
        <v>89.14</v>
      </c>
      <c r="C9" s="1">
        <v>28.52</v>
      </c>
      <c r="D9" s="1">
        <v>22.26</v>
      </c>
      <c r="E9" s="1">
        <v>78.63</v>
      </c>
      <c r="F9" s="1" t="e">
        <v>#N/A</v>
      </c>
      <c r="G9" s="1">
        <v>287.42293999999998</v>
      </c>
      <c r="H9" s="1">
        <v>48.83</v>
      </c>
      <c r="I9" s="1">
        <v>47.65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26.964286999999999</v>
      </c>
      <c r="B10" s="1">
        <v>89.96</v>
      </c>
      <c r="C10" s="1">
        <v>28.32</v>
      </c>
      <c r="D10" s="1">
        <v>23.18</v>
      </c>
      <c r="E10" s="1">
        <v>81.62</v>
      </c>
      <c r="F10" s="1" t="e">
        <v>#N/A</v>
      </c>
      <c r="G10" s="1">
        <v>293.18349999999998</v>
      </c>
      <c r="H10" s="1">
        <v>49.79</v>
      </c>
      <c r="I10" s="1">
        <v>43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23.920002</v>
      </c>
      <c r="B11" s="1">
        <v>80.239999999999995</v>
      </c>
      <c r="C11" s="1">
        <v>27.51</v>
      </c>
      <c r="D11" s="1">
        <v>21.48</v>
      </c>
      <c r="E11" s="1">
        <v>73.33</v>
      </c>
      <c r="F11" s="1" t="e">
        <v>#N/A</v>
      </c>
      <c r="G11" s="1">
        <v>263.46478000000002</v>
      </c>
      <c r="H11" s="1">
        <v>42.83</v>
      </c>
      <c r="I11" s="1">
        <v>34.31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22.707144</v>
      </c>
      <c r="B12" s="1">
        <v>76.58</v>
      </c>
      <c r="C12" s="1">
        <v>25.72</v>
      </c>
      <c r="D12" s="1">
        <v>22.19</v>
      </c>
      <c r="E12" s="1">
        <v>76.34</v>
      </c>
      <c r="F12" s="1" t="e">
        <v>#N/A</v>
      </c>
      <c r="G12" s="1">
        <v>237.10429999999999</v>
      </c>
      <c r="H12" s="1">
        <v>40.380000000000003</v>
      </c>
      <c r="I12" s="1">
        <v>40.630000000000003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24.218572999999999</v>
      </c>
      <c r="B13" s="1">
        <v>78.040000000000006</v>
      </c>
      <c r="C13" s="1">
        <v>27.29</v>
      </c>
      <c r="D13" s="1">
        <v>22.87</v>
      </c>
      <c r="E13" s="1">
        <v>80.81</v>
      </c>
      <c r="F13" s="1" t="e">
        <v>#N/A</v>
      </c>
      <c r="G13" s="1">
        <v>231.86922999999999</v>
      </c>
      <c r="H13" s="1">
        <v>43.99</v>
      </c>
      <c r="I13" s="1">
        <v>38.49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16.237144000000001</v>
      </c>
      <c r="B14" s="1">
        <v>87.9</v>
      </c>
      <c r="C14" s="1">
        <v>26.69</v>
      </c>
      <c r="D14" s="1">
        <v>18.73</v>
      </c>
      <c r="E14" s="1">
        <v>72.760000000000005</v>
      </c>
      <c r="F14" s="1" t="e">
        <v>#N/A</v>
      </c>
      <c r="G14" s="1">
        <v>200.45384000000001</v>
      </c>
      <c r="H14" s="1">
        <v>34.950000000000003</v>
      </c>
      <c r="I14" s="1">
        <v>46.7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15.37</v>
      </c>
      <c r="B15" s="1">
        <v>76.799994999999996</v>
      </c>
      <c r="C15" s="1">
        <v>22.33</v>
      </c>
      <c r="D15" s="1">
        <v>16.030999999999999</v>
      </c>
      <c r="E15" s="1">
        <v>57.24</v>
      </c>
      <c r="F15" s="1" t="e">
        <v>#N/A</v>
      </c>
      <c r="G15" s="1">
        <v>179.85391000000001</v>
      </c>
      <c r="H15" s="1">
        <v>33.26</v>
      </c>
      <c r="I15" s="1">
        <v>41.25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13.238572</v>
      </c>
      <c r="B16" s="1">
        <v>69.979996</v>
      </c>
      <c r="C16" s="1">
        <v>20.22</v>
      </c>
      <c r="D16" s="1">
        <v>13.8</v>
      </c>
      <c r="E16" s="1">
        <v>42.7</v>
      </c>
      <c r="F16" s="1" t="e">
        <v>#N/A</v>
      </c>
      <c r="G16" s="1">
        <v>146.62178</v>
      </c>
      <c r="H16" s="1">
        <v>21.75</v>
      </c>
      <c r="I16" s="1">
        <v>31.66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12.192857999999999</v>
      </c>
      <c r="B17" s="1">
        <v>64.28</v>
      </c>
      <c r="C17" s="1">
        <v>19.440000000000001</v>
      </c>
      <c r="D17" s="1">
        <v>14.66</v>
      </c>
      <c r="E17" s="1">
        <v>51.28</v>
      </c>
      <c r="F17" s="1" t="e">
        <v>#N/A</v>
      </c>
      <c r="G17" s="1">
        <v>153.97389000000001</v>
      </c>
      <c r="H17" s="1">
        <v>26.6</v>
      </c>
      <c r="I17" s="1">
        <v>31.53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12.875714</v>
      </c>
      <c r="B18" s="1">
        <v>59.78</v>
      </c>
      <c r="C18" s="1">
        <v>17.100000000000001</v>
      </c>
      <c r="D18" s="1">
        <v>12.9</v>
      </c>
      <c r="E18" s="1">
        <v>58.82</v>
      </c>
      <c r="F18" s="1" t="e">
        <v>#N/A</v>
      </c>
      <c r="G18" s="1">
        <v>169.42885000000001</v>
      </c>
      <c r="H18" s="1">
        <v>23.32</v>
      </c>
      <c r="I18" s="1">
        <v>25.51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12.758571999999999</v>
      </c>
      <c r="B19" s="1">
        <v>51.28</v>
      </c>
      <c r="C19" s="1">
        <v>16.149999999999999</v>
      </c>
      <c r="D19" s="1">
        <v>12.74</v>
      </c>
      <c r="E19" s="1">
        <v>64.790000000000006</v>
      </c>
      <c r="F19" s="1" t="e">
        <v>#N/A</v>
      </c>
      <c r="G19" s="1">
        <v>169.15858</v>
      </c>
      <c r="H19" s="1">
        <v>18.88</v>
      </c>
      <c r="I19" s="1">
        <v>22.85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15.017144</v>
      </c>
      <c r="B20" s="1">
        <v>56.399997999999997</v>
      </c>
      <c r="C20" s="1">
        <v>18.37</v>
      </c>
      <c r="D20" s="1">
        <v>15.03</v>
      </c>
      <c r="E20" s="1">
        <v>73.44</v>
      </c>
      <c r="F20" s="1" t="e">
        <v>#N/A</v>
      </c>
      <c r="G20" s="1">
        <v>174.19846000000001</v>
      </c>
      <c r="H20" s="1">
        <v>20.43</v>
      </c>
      <c r="I20" s="1">
        <v>26.58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17.975715999999998</v>
      </c>
      <c r="B21" s="1">
        <v>61.3</v>
      </c>
      <c r="C21" s="1">
        <v>20.260000000000002</v>
      </c>
      <c r="D21" s="1">
        <v>15.78</v>
      </c>
      <c r="E21" s="1">
        <v>80.52</v>
      </c>
      <c r="F21" s="1" t="e">
        <v>#N/A</v>
      </c>
      <c r="G21" s="1">
        <v>198.17665</v>
      </c>
      <c r="H21" s="1">
        <v>29.2</v>
      </c>
      <c r="I21" s="1">
        <v>33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>
        <v>19.401427999999999</v>
      </c>
      <c r="B22" s="1">
        <v>59.44</v>
      </c>
      <c r="C22" s="1">
        <v>20.89</v>
      </c>
      <c r="D22" s="1">
        <v>15.72</v>
      </c>
      <c r="E22" s="1">
        <v>77.989999999999995</v>
      </c>
      <c r="F22" s="1" t="e">
        <v>#N/A</v>
      </c>
      <c r="G22" s="1">
        <v>208.81693999999999</v>
      </c>
      <c r="H22" s="1">
        <v>27.49</v>
      </c>
      <c r="I22" s="1">
        <v>36.9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>
        <v>20.347142999999999</v>
      </c>
      <c r="B23" s="1">
        <v>57.914597000000001</v>
      </c>
      <c r="C23" s="1">
        <v>23.77</v>
      </c>
      <c r="D23" s="1">
        <v>16.55</v>
      </c>
      <c r="E23" s="1">
        <v>83.66</v>
      </c>
      <c r="F23" s="1" t="e">
        <v>#N/A</v>
      </c>
      <c r="G23" s="1">
        <v>210.99904000000001</v>
      </c>
      <c r="H23" s="1">
        <v>26.82</v>
      </c>
      <c r="I23" s="1">
        <v>34.11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>
        <v>23.341429000000002</v>
      </c>
      <c r="B24" s="1">
        <v>63.609997</v>
      </c>
      <c r="C24" s="1">
        <v>23.52</v>
      </c>
      <c r="D24" s="1">
        <v>19.25</v>
      </c>
      <c r="E24" s="1">
        <v>85.76</v>
      </c>
      <c r="F24" s="1" t="e">
        <v>#N/A</v>
      </c>
      <c r="G24" s="1">
        <v>221.73943</v>
      </c>
      <c r="H24" s="1">
        <v>28.61</v>
      </c>
      <c r="I24" s="1">
        <v>38.65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>
        <v>24.030003000000001</v>
      </c>
      <c r="B25" s="1">
        <v>65.72</v>
      </c>
      <c r="C25" s="1">
        <v>24.65</v>
      </c>
      <c r="D25" s="1">
        <v>20.32</v>
      </c>
      <c r="E25" s="1">
        <v>81.19</v>
      </c>
      <c r="F25" s="1" t="e">
        <v>#N/A</v>
      </c>
      <c r="G25" s="1">
        <v>231.05846</v>
      </c>
      <c r="H25" s="1">
        <v>33.119999999999997</v>
      </c>
      <c r="I25" s="1">
        <v>43.46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>
        <v>26.478573000000001</v>
      </c>
      <c r="B26" s="1">
        <v>66.459999999999994</v>
      </c>
      <c r="C26" s="1">
        <v>25.72</v>
      </c>
      <c r="D26" s="1">
        <v>19.57</v>
      </c>
      <c r="E26" s="1">
        <v>93.36</v>
      </c>
      <c r="F26" s="1" t="e">
        <v>#N/A</v>
      </c>
      <c r="G26" s="1">
        <v>248.16499999999999</v>
      </c>
      <c r="H26" s="1">
        <v>33.54</v>
      </c>
      <c r="I26" s="1">
        <v>43.82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>
        <v>26.928571999999999</v>
      </c>
      <c r="B27" s="1">
        <v>65.659996000000007</v>
      </c>
      <c r="C27" s="1">
        <v>27.73</v>
      </c>
      <c r="D27" s="1">
        <v>19.11</v>
      </c>
      <c r="E27" s="1">
        <v>118.81</v>
      </c>
      <c r="F27" s="1" t="e">
        <v>#N/A</v>
      </c>
      <c r="G27" s="1">
        <v>268.31950000000001</v>
      </c>
      <c r="H27" s="1">
        <v>34.44</v>
      </c>
      <c r="I27" s="1">
        <v>41.77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28.558572999999999</v>
      </c>
      <c r="B28" s="1">
        <v>67.06</v>
      </c>
      <c r="C28" s="1">
        <v>29.41</v>
      </c>
      <c r="D28" s="1">
        <v>19.2</v>
      </c>
      <c r="E28" s="1">
        <v>135.91</v>
      </c>
      <c r="F28" s="1" t="e">
        <v>#N/A</v>
      </c>
      <c r="G28" s="1">
        <v>291.78217000000001</v>
      </c>
      <c r="H28" s="1">
        <v>38.79</v>
      </c>
      <c r="I28" s="1">
        <v>42.49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30.104572000000001</v>
      </c>
      <c r="B29" s="1">
        <v>65.72</v>
      </c>
      <c r="C29" s="1">
        <v>30.48</v>
      </c>
      <c r="D29" s="1">
        <v>20.399999999999999</v>
      </c>
      <c r="E29" s="1">
        <v>134.52000000000001</v>
      </c>
      <c r="F29" s="1" t="e">
        <v>#N/A</v>
      </c>
      <c r="G29" s="1">
        <v>310.29003999999998</v>
      </c>
      <c r="H29" s="1">
        <v>37.799999999999997</v>
      </c>
      <c r="I29" s="1">
        <v>41.67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27.437571999999999</v>
      </c>
      <c r="B30" s="1">
        <v>76.430000000000007</v>
      </c>
      <c r="C30" s="1">
        <v>28.18</v>
      </c>
      <c r="D30" s="1">
        <v>19.399999999999999</v>
      </c>
      <c r="E30" s="1">
        <v>125.41</v>
      </c>
      <c r="F30" s="1" t="e">
        <v>#N/A</v>
      </c>
      <c r="G30" s="1">
        <v>265.2285</v>
      </c>
      <c r="H30" s="1">
        <v>33.700000000000003</v>
      </c>
      <c r="I30" s="1">
        <v>38.94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29.23143</v>
      </c>
      <c r="B31" s="1">
        <v>80.13</v>
      </c>
      <c r="C31" s="1">
        <v>28.67</v>
      </c>
      <c r="D31" s="1">
        <v>20.53</v>
      </c>
      <c r="E31" s="1">
        <v>118.4</v>
      </c>
      <c r="F31" s="1" t="e">
        <v>#N/A</v>
      </c>
      <c r="G31" s="1">
        <v>263.65496999999999</v>
      </c>
      <c r="H31" s="1">
        <v>36.01</v>
      </c>
      <c r="I31" s="1">
        <v>41.97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>
        <v>33.571429999999999</v>
      </c>
      <c r="B32" s="1">
        <v>81.27</v>
      </c>
      <c r="C32" s="1">
        <v>29.287500000000001</v>
      </c>
      <c r="D32" s="1">
        <v>22.29</v>
      </c>
      <c r="E32" s="1">
        <v>135.77000000000001</v>
      </c>
      <c r="F32" s="1" t="e">
        <v>#N/A</v>
      </c>
      <c r="G32" s="1">
        <v>283.83447000000001</v>
      </c>
      <c r="H32" s="1">
        <v>40.090000000000003</v>
      </c>
      <c r="I32" s="1">
        <v>44.75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>
        <v>37.298572999999998</v>
      </c>
      <c r="B33" s="1">
        <v>77</v>
      </c>
      <c r="C33" s="1">
        <v>30.535</v>
      </c>
      <c r="D33" s="1">
        <v>22.84</v>
      </c>
      <c r="E33" s="1">
        <v>137.1</v>
      </c>
      <c r="F33" s="1" t="e">
        <v>#N/A</v>
      </c>
      <c r="G33" s="1">
        <v>263.10192999999998</v>
      </c>
      <c r="H33" s="1">
        <v>45.64</v>
      </c>
      <c r="I33" s="1">
        <v>42.58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>
        <v>36.697144000000002</v>
      </c>
      <c r="B34" s="1">
        <v>70.55</v>
      </c>
      <c r="C34" s="1">
        <v>25.8</v>
      </c>
      <c r="D34" s="1">
        <v>21.42</v>
      </c>
      <c r="E34" s="1">
        <v>125.46</v>
      </c>
      <c r="F34" s="1" t="e">
        <v>#N/A</v>
      </c>
      <c r="G34" s="1">
        <v>243.05005</v>
      </c>
      <c r="H34" s="1">
        <v>41.61</v>
      </c>
      <c r="I34" s="1">
        <v>39.58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>
        <v>35.932858000000003</v>
      </c>
      <c r="B35" s="1">
        <v>79.69</v>
      </c>
      <c r="C35" s="1">
        <v>23.01</v>
      </c>
      <c r="D35" s="1">
        <v>19.45</v>
      </c>
      <c r="E35" s="1">
        <v>109.26</v>
      </c>
      <c r="F35" s="1" t="e">
        <v>#N/A</v>
      </c>
      <c r="G35" s="1">
        <v>222.69035</v>
      </c>
      <c r="H35" s="1">
        <v>34.909999999999997</v>
      </c>
      <c r="I35" s="1">
        <v>36.61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>
        <v>36.75</v>
      </c>
      <c r="B36" s="1">
        <v>78.12</v>
      </c>
      <c r="C36" s="1">
        <v>25.81</v>
      </c>
      <c r="D36" s="1">
        <v>20.6</v>
      </c>
      <c r="E36" s="1">
        <v>117.89</v>
      </c>
      <c r="F36" s="1" t="e">
        <v>#N/A</v>
      </c>
      <c r="G36" s="1">
        <v>242.65967000000001</v>
      </c>
      <c r="H36" s="1">
        <v>37.880000000000003</v>
      </c>
      <c r="I36" s="1">
        <v>40.28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>
        <v>34.728572999999997</v>
      </c>
      <c r="B37" s="1">
        <v>78.78</v>
      </c>
      <c r="C37" s="1">
        <v>23.465</v>
      </c>
      <c r="D37" s="1">
        <v>17.664999999999999</v>
      </c>
      <c r="E37" s="1">
        <v>124.83</v>
      </c>
      <c r="F37" s="1" t="e">
        <v>#N/A</v>
      </c>
      <c r="G37" s="1">
        <v>225.2278</v>
      </c>
      <c r="H37" s="1">
        <v>33.03</v>
      </c>
      <c r="I37" s="1">
        <v>36.36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>
        <v>40.535716999999998</v>
      </c>
      <c r="B38" s="1">
        <v>82.68</v>
      </c>
      <c r="C38" s="1">
        <v>24.49</v>
      </c>
      <c r="D38" s="1">
        <v>19.2</v>
      </c>
      <c r="E38" s="1">
        <v>157.06</v>
      </c>
      <c r="F38" s="1" t="e">
        <v>#N/A</v>
      </c>
      <c r="G38" s="1">
        <v>263.14947999999998</v>
      </c>
      <c r="H38" s="1">
        <v>37.520000000000003</v>
      </c>
      <c r="I38" s="1">
        <v>38.06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>
        <v>42.997146999999998</v>
      </c>
      <c r="B39" s="1">
        <v>79.56</v>
      </c>
      <c r="C39" s="1">
        <v>26.664999999999999</v>
      </c>
      <c r="D39" s="1">
        <v>20.05</v>
      </c>
      <c r="E39" s="1">
        <v>165.23</v>
      </c>
      <c r="F39" s="1" t="e">
        <v>#N/A</v>
      </c>
      <c r="G39" s="1">
        <v>307.14702999999997</v>
      </c>
      <c r="H39" s="1">
        <v>40.56</v>
      </c>
      <c r="I39" s="1">
        <v>37.630000000000003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>
        <v>44.45</v>
      </c>
      <c r="B40" s="1">
        <v>79.680000000000007</v>
      </c>
      <c r="C40" s="1">
        <v>25.2575</v>
      </c>
      <c r="D40" s="1">
        <v>21.157499999999999</v>
      </c>
      <c r="E40" s="1">
        <v>175.4</v>
      </c>
      <c r="F40" s="1" t="e">
        <v>#N/A</v>
      </c>
      <c r="G40" s="1">
        <v>278.12396000000001</v>
      </c>
      <c r="H40" s="1">
        <v>45.28</v>
      </c>
      <c r="I40" s="1">
        <v>37.4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>
        <v>46.08</v>
      </c>
      <c r="B41" s="1">
        <v>80.11</v>
      </c>
      <c r="C41" s="1">
        <v>27.91</v>
      </c>
      <c r="D41" s="1">
        <v>21.03</v>
      </c>
      <c r="E41" s="1">
        <v>180</v>
      </c>
      <c r="F41" s="1" t="e">
        <v>#N/A</v>
      </c>
      <c r="G41" s="1">
        <v>297.27246000000002</v>
      </c>
      <c r="H41" s="1">
        <v>52.04</v>
      </c>
      <c r="I41" s="1">
        <v>42.42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>
        <v>48.474290000000003</v>
      </c>
      <c r="B42" s="1">
        <v>81.75</v>
      </c>
      <c r="C42" s="1">
        <v>27.725000000000001</v>
      </c>
      <c r="D42" s="1">
        <v>21.46</v>
      </c>
      <c r="E42" s="1">
        <v>169.64</v>
      </c>
      <c r="F42" s="1" t="e">
        <v>#N/A</v>
      </c>
      <c r="G42" s="1">
        <v>300.47055</v>
      </c>
      <c r="H42" s="1">
        <v>48.05</v>
      </c>
      <c r="I42" s="1">
        <v>44.94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>
        <v>50.458571999999997</v>
      </c>
      <c r="B43" s="1">
        <v>87.28</v>
      </c>
      <c r="C43" s="1">
        <v>26.58</v>
      </c>
      <c r="D43" s="1">
        <v>21.47</v>
      </c>
      <c r="E43" s="1">
        <v>173.29</v>
      </c>
      <c r="F43" s="1" t="e">
        <v>#N/A</v>
      </c>
      <c r="G43" s="1">
        <v>306.99689999999998</v>
      </c>
      <c r="H43" s="1">
        <v>48.8</v>
      </c>
      <c r="I43" s="1">
        <v>46.69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>
        <v>49.786790000000003</v>
      </c>
      <c r="B44" s="1">
        <v>83.63</v>
      </c>
      <c r="C44" s="1">
        <v>25.39</v>
      </c>
      <c r="D44" s="1">
        <v>20.18</v>
      </c>
      <c r="E44" s="1">
        <v>180.13</v>
      </c>
      <c r="F44" s="1" t="e">
        <v>#N/A</v>
      </c>
      <c r="G44" s="1">
        <v>293.66399999999999</v>
      </c>
      <c r="H44" s="1">
        <v>48.76</v>
      </c>
      <c r="I44" s="1">
        <v>46.1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>
        <v>50.018574000000001</v>
      </c>
      <c r="B45" s="1">
        <v>83.3</v>
      </c>
      <c r="C45" s="1">
        <v>25.92</v>
      </c>
      <c r="D45" s="1">
        <v>23.15</v>
      </c>
      <c r="E45" s="1">
        <v>195.81</v>
      </c>
      <c r="F45" s="1" t="e">
        <v>#N/A</v>
      </c>
      <c r="G45" s="1">
        <v>272.31331999999998</v>
      </c>
      <c r="H45" s="1">
        <v>48.99</v>
      </c>
      <c r="I45" s="1">
        <v>45.63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>
        <v>49.69</v>
      </c>
      <c r="B46" s="1">
        <v>79.069999999999993</v>
      </c>
      <c r="C46" s="1">
        <v>25.01</v>
      </c>
      <c r="D46" s="1">
        <v>22.51</v>
      </c>
      <c r="E46" s="1">
        <v>196.69</v>
      </c>
      <c r="F46" s="1" t="e">
        <v>#N/A</v>
      </c>
      <c r="G46" s="1">
        <v>264.76605000000001</v>
      </c>
      <c r="H46" s="1">
        <v>48.65</v>
      </c>
      <c r="I46" s="1">
        <v>43.24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>
        <v>47.952860000000001</v>
      </c>
      <c r="B47" s="1">
        <v>77.39</v>
      </c>
      <c r="C47" s="1">
        <v>26</v>
      </c>
      <c r="D47" s="1">
        <v>22.16</v>
      </c>
      <c r="E47" s="1">
        <v>204.49</v>
      </c>
      <c r="F47" s="1" t="e">
        <v>#N/A</v>
      </c>
      <c r="G47" s="1">
        <v>253.43509</v>
      </c>
      <c r="H47" s="1">
        <v>46.22</v>
      </c>
      <c r="I47" s="1">
        <v>40.94</v>
      </c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>
        <v>55.782859999999999</v>
      </c>
      <c r="B48" s="1">
        <v>74.17</v>
      </c>
      <c r="C48" s="1">
        <v>27.4</v>
      </c>
      <c r="D48" s="1">
        <v>22.33</v>
      </c>
      <c r="E48" s="1">
        <v>222.52</v>
      </c>
      <c r="F48" s="1" t="e">
        <v>#N/A</v>
      </c>
      <c r="G48" s="1">
        <v>302.13718</v>
      </c>
      <c r="H48" s="1">
        <v>45.75</v>
      </c>
      <c r="I48" s="1">
        <v>40.450000000000003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>
        <v>54.975715999999998</v>
      </c>
      <c r="B49" s="1">
        <v>73</v>
      </c>
      <c r="C49" s="1">
        <v>26.6</v>
      </c>
      <c r="D49" s="1">
        <v>20.13</v>
      </c>
      <c r="E49" s="1">
        <v>215.23</v>
      </c>
      <c r="F49" s="1" t="e">
        <v>#N/A</v>
      </c>
      <c r="G49" s="1">
        <v>270.74182000000002</v>
      </c>
      <c r="H49" s="1">
        <v>40.43</v>
      </c>
      <c r="I49" s="1">
        <v>37.56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>
        <v>54.474290000000003</v>
      </c>
      <c r="B50" s="1">
        <v>71.040000000000006</v>
      </c>
      <c r="C50" s="1">
        <v>24.89</v>
      </c>
      <c r="D50" s="1">
        <v>21.335000000000001</v>
      </c>
      <c r="E50" s="1">
        <v>216.23</v>
      </c>
      <c r="F50" s="1" t="e">
        <v>#N/A</v>
      </c>
      <c r="G50" s="1">
        <v>257.76925999999997</v>
      </c>
      <c r="H50" s="1">
        <v>37.79</v>
      </c>
      <c r="I50" s="1">
        <v>30.12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>
        <v>57.825718000000002</v>
      </c>
      <c r="B51" s="1">
        <v>77.86</v>
      </c>
      <c r="C51" s="1">
        <v>26.63</v>
      </c>
      <c r="D51" s="1">
        <v>24.54</v>
      </c>
      <c r="E51" s="1">
        <v>213.51</v>
      </c>
      <c r="F51" s="1" t="e">
        <v>#N/A</v>
      </c>
      <c r="G51" s="1">
        <v>296.60683999999998</v>
      </c>
      <c r="H51" s="1">
        <v>44.56</v>
      </c>
      <c r="I51" s="1">
        <v>34.76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>
        <v>54.600002000000003</v>
      </c>
      <c r="B52" s="1">
        <v>78.760000000000005</v>
      </c>
      <c r="C52" s="1">
        <v>25.58</v>
      </c>
      <c r="D52" s="1">
        <v>24.91</v>
      </c>
      <c r="E52" s="1">
        <v>192.29</v>
      </c>
      <c r="F52" s="1" t="e">
        <v>#N/A</v>
      </c>
      <c r="G52" s="1">
        <v>299.98509999999999</v>
      </c>
      <c r="H52" s="1">
        <v>44.5</v>
      </c>
      <c r="I52" s="1">
        <v>30.97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>
        <v>57.857146999999998</v>
      </c>
      <c r="B53" s="1">
        <v>76.3</v>
      </c>
      <c r="C53" s="1">
        <v>25.96</v>
      </c>
      <c r="D53" s="1">
        <v>24.25</v>
      </c>
      <c r="E53" s="1">
        <v>173.1</v>
      </c>
      <c r="F53" s="1" t="e">
        <v>#N/A</v>
      </c>
      <c r="G53" s="1">
        <v>323.26263</v>
      </c>
      <c r="H53" s="1">
        <v>42.36</v>
      </c>
      <c r="I53" s="1">
        <v>33.25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>
        <v>65.211429999999993</v>
      </c>
      <c r="B54" s="1">
        <v>78.37</v>
      </c>
      <c r="C54" s="1">
        <v>29.53</v>
      </c>
      <c r="D54" s="1">
        <v>26.42</v>
      </c>
      <c r="E54" s="1">
        <v>194.44</v>
      </c>
      <c r="F54" s="1" t="e">
        <v>#N/A</v>
      </c>
      <c r="G54" s="1">
        <v>290.33575000000002</v>
      </c>
      <c r="H54" s="1">
        <v>43.61</v>
      </c>
      <c r="I54" s="1">
        <v>37.299999999999997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>
        <v>77.491429999999994</v>
      </c>
      <c r="B55" s="1">
        <v>78.45</v>
      </c>
      <c r="C55" s="1">
        <v>31.74</v>
      </c>
      <c r="D55" s="1">
        <v>26.88</v>
      </c>
      <c r="E55" s="1">
        <v>179.69</v>
      </c>
      <c r="F55" s="1" t="e">
        <v>#N/A</v>
      </c>
      <c r="G55" s="1">
        <v>309.42421999999999</v>
      </c>
      <c r="H55" s="1">
        <v>42.1</v>
      </c>
      <c r="I55" s="1">
        <v>39.24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>
        <v>85.65</v>
      </c>
      <c r="B56" s="1">
        <v>81.150000000000006</v>
      </c>
      <c r="C56" s="1">
        <v>32.255000000000003</v>
      </c>
      <c r="D56" s="1">
        <v>28.114999999999998</v>
      </c>
      <c r="E56" s="1">
        <v>202.51</v>
      </c>
      <c r="F56" s="1" t="e">
        <v>#N/A</v>
      </c>
      <c r="G56" s="1">
        <v>320.93036000000001</v>
      </c>
      <c r="H56" s="1">
        <v>43.25</v>
      </c>
      <c r="I56" s="1">
        <v>45.98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>
        <v>83.425709999999995</v>
      </c>
      <c r="B57" s="1">
        <v>80.45</v>
      </c>
      <c r="C57" s="1">
        <v>32.015000000000001</v>
      </c>
      <c r="D57" s="1">
        <v>28.395</v>
      </c>
      <c r="E57" s="1">
        <v>231.9</v>
      </c>
      <c r="F57" s="1" t="e">
        <v>#N/A</v>
      </c>
      <c r="G57" s="1">
        <v>302.71773999999999</v>
      </c>
      <c r="H57" s="1">
        <v>40.78</v>
      </c>
      <c r="I57" s="1">
        <v>42.98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>
        <v>82.532859999999999</v>
      </c>
      <c r="B58" s="1">
        <v>79.36</v>
      </c>
      <c r="C58" s="1">
        <v>29.19</v>
      </c>
      <c r="D58" s="1">
        <v>25.84</v>
      </c>
      <c r="E58" s="1">
        <v>212.91</v>
      </c>
      <c r="F58" s="1">
        <v>29.6</v>
      </c>
      <c r="G58" s="1">
        <v>290.71111999999999</v>
      </c>
      <c r="H58" s="1">
        <v>43.47</v>
      </c>
      <c r="I58" s="1">
        <v>33.15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>
        <v>83.428569999999993</v>
      </c>
      <c r="B59" s="1">
        <v>83.33</v>
      </c>
      <c r="C59" s="1">
        <v>30.59</v>
      </c>
      <c r="D59" s="1">
        <v>26.65</v>
      </c>
      <c r="E59" s="1">
        <v>228.35</v>
      </c>
      <c r="F59" s="1">
        <v>31.094999999999999</v>
      </c>
      <c r="G59" s="1">
        <v>290.31576999999999</v>
      </c>
      <c r="H59" s="1">
        <v>50.08</v>
      </c>
      <c r="I59" s="1">
        <v>35.729999999999997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>
        <v>87.251434000000003</v>
      </c>
      <c r="B60" s="1">
        <v>84.84</v>
      </c>
      <c r="C60" s="1">
        <v>29.47</v>
      </c>
      <c r="D60" s="1">
        <v>25.7</v>
      </c>
      <c r="E60" s="1">
        <v>233.3</v>
      </c>
      <c r="F60" s="1">
        <v>21.71</v>
      </c>
      <c r="G60" s="1">
        <v>316.79135000000002</v>
      </c>
      <c r="H60" s="1">
        <v>49.64</v>
      </c>
      <c r="I60" s="1">
        <v>36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>
        <v>95.034289999999999</v>
      </c>
      <c r="B61" s="1">
        <v>84.34</v>
      </c>
      <c r="C61" s="1">
        <v>30.82</v>
      </c>
      <c r="D61" s="1">
        <v>24.83</v>
      </c>
      <c r="E61" s="1">
        <v>248.27</v>
      </c>
      <c r="F61" s="1">
        <v>18.058</v>
      </c>
      <c r="G61" s="1">
        <v>342.8766</v>
      </c>
      <c r="H61" s="1">
        <v>51.55</v>
      </c>
      <c r="I61" s="1">
        <v>37.14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>
        <v>95.300709999999995</v>
      </c>
      <c r="B62" s="1">
        <v>88.2</v>
      </c>
      <c r="C62" s="1">
        <v>29.76</v>
      </c>
      <c r="D62" s="1">
        <v>22.655000000000001</v>
      </c>
      <c r="E62" s="1">
        <v>254.32</v>
      </c>
      <c r="F62" s="1">
        <v>21.66</v>
      </c>
      <c r="G62" s="1">
        <v>377.61516999999998</v>
      </c>
      <c r="H62" s="1">
        <v>57.65</v>
      </c>
      <c r="I62" s="1">
        <v>40.479999999999997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>
        <v>85.045715000000001</v>
      </c>
      <c r="B63" s="1">
        <v>86.35</v>
      </c>
      <c r="C63" s="1">
        <v>28.54</v>
      </c>
      <c r="D63" s="1">
        <v>21.63</v>
      </c>
      <c r="E63" s="1">
        <v>232.8931</v>
      </c>
      <c r="F63" s="1">
        <v>21.11</v>
      </c>
      <c r="G63" s="1">
        <v>340.47806000000003</v>
      </c>
      <c r="H63" s="1">
        <v>56.78</v>
      </c>
      <c r="I63" s="1">
        <v>41.68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>
        <v>83.611435</v>
      </c>
      <c r="B64" s="1">
        <v>88.08</v>
      </c>
      <c r="C64" s="1">
        <v>26.614999999999998</v>
      </c>
      <c r="D64" s="1">
        <v>19.565000000000001</v>
      </c>
      <c r="E64" s="1">
        <v>252.05</v>
      </c>
      <c r="F64" s="1">
        <v>28</v>
      </c>
      <c r="G64" s="1">
        <v>349.52300000000002</v>
      </c>
      <c r="H64" s="1">
        <v>56.32</v>
      </c>
      <c r="I64" s="1">
        <v>41.08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>
        <v>76.024699999999996</v>
      </c>
      <c r="B65" s="1">
        <v>89.7</v>
      </c>
      <c r="C65" s="1">
        <v>26.709700000000002</v>
      </c>
      <c r="D65" s="1">
        <v>20.62</v>
      </c>
      <c r="E65" s="1">
        <v>250.87</v>
      </c>
      <c r="F65" s="1">
        <v>26.619700000000002</v>
      </c>
      <c r="G65" s="1">
        <v>354.03237999999999</v>
      </c>
      <c r="H65" s="1">
        <v>54.09</v>
      </c>
      <c r="I65" s="1">
        <v>43.969099999999997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>
        <v>65.069999999999993</v>
      </c>
      <c r="B66" s="1">
        <v>96.93</v>
      </c>
      <c r="C66" s="1">
        <v>27.45</v>
      </c>
      <c r="D66" s="1">
        <v>21.04</v>
      </c>
      <c r="E66" s="1">
        <v>265.5</v>
      </c>
      <c r="F66" s="1">
        <v>30.981000000000002</v>
      </c>
      <c r="G66" s="1">
        <v>378.21075000000002</v>
      </c>
      <c r="H66" s="1">
        <v>52.85</v>
      </c>
      <c r="I66" s="1">
        <v>47.05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>
        <v>63.057144000000001</v>
      </c>
      <c r="B67" s="1">
        <v>102.16</v>
      </c>
      <c r="C67" s="1">
        <v>27.8</v>
      </c>
      <c r="D67" s="1">
        <v>20.88</v>
      </c>
      <c r="E67" s="1">
        <v>264.27</v>
      </c>
      <c r="F67" s="1">
        <v>27.25</v>
      </c>
      <c r="G67" s="1">
        <v>400.98779999999999</v>
      </c>
      <c r="H67" s="1">
        <v>55.24</v>
      </c>
      <c r="I67" s="1">
        <v>48.92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>
        <v>63.237144000000001</v>
      </c>
      <c r="B68" s="1">
        <v>104.2</v>
      </c>
      <c r="C68" s="1">
        <v>28.605</v>
      </c>
      <c r="D68" s="1">
        <v>21.835000000000001</v>
      </c>
      <c r="E68" s="1">
        <v>266.49</v>
      </c>
      <c r="F68" s="1">
        <v>25.58</v>
      </c>
      <c r="G68" s="1">
        <v>397.47836000000001</v>
      </c>
      <c r="H68" s="1">
        <v>62.32</v>
      </c>
      <c r="I68" s="1">
        <v>47.46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>
        <v>63.254288000000003</v>
      </c>
      <c r="B69" s="1">
        <v>106.32</v>
      </c>
      <c r="C69" s="1">
        <v>33.1</v>
      </c>
      <c r="D69" s="1">
        <v>23.95</v>
      </c>
      <c r="E69" s="1">
        <v>253.81</v>
      </c>
      <c r="F69" s="1">
        <v>27.768999999999998</v>
      </c>
      <c r="G69" s="1">
        <v>412.68407999999999</v>
      </c>
      <c r="H69" s="1">
        <v>60.3</v>
      </c>
      <c r="I69" s="1">
        <v>49.01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>
        <v>64.247855999999999</v>
      </c>
      <c r="B70" s="1">
        <v>114.07</v>
      </c>
      <c r="C70" s="1">
        <v>34.9</v>
      </c>
      <c r="D70" s="1">
        <v>24.28</v>
      </c>
      <c r="E70" s="1">
        <v>269.2</v>
      </c>
      <c r="F70" s="1">
        <v>24.347999999999999</v>
      </c>
      <c r="G70" s="1">
        <v>436.03066999999999</v>
      </c>
      <c r="H70" s="1">
        <v>64.05</v>
      </c>
      <c r="I70" s="1">
        <v>54.59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>
        <v>56.647143999999997</v>
      </c>
      <c r="B71" s="1">
        <v>111.92</v>
      </c>
      <c r="C71" s="1">
        <v>34.545000000000002</v>
      </c>
      <c r="D71" s="1">
        <v>24.23</v>
      </c>
      <c r="E71" s="1">
        <v>277.69</v>
      </c>
      <c r="F71" s="1">
        <v>24.88</v>
      </c>
      <c r="G71" s="1">
        <v>440.61108000000002</v>
      </c>
      <c r="H71" s="1">
        <v>61.52</v>
      </c>
      <c r="I71" s="1">
        <v>52.79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>
        <v>64.647149999999996</v>
      </c>
      <c r="B72" s="1">
        <v>115.87</v>
      </c>
      <c r="C72" s="1">
        <v>31.84</v>
      </c>
      <c r="D72" s="1">
        <v>23.335000000000001</v>
      </c>
      <c r="E72" s="1">
        <v>301.22000000000003</v>
      </c>
      <c r="F72" s="1">
        <v>36.799999999999997</v>
      </c>
      <c r="G72" s="1">
        <v>444.30466000000001</v>
      </c>
      <c r="H72" s="1">
        <v>66.98</v>
      </c>
      <c r="I72" s="1">
        <v>55.73</v>
      </c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>
        <v>69.602289999999996</v>
      </c>
      <c r="B73" s="1">
        <v>111.22</v>
      </c>
      <c r="C73" s="1">
        <v>33.4</v>
      </c>
      <c r="D73" s="1">
        <v>21.98</v>
      </c>
      <c r="E73" s="1">
        <v>280.98</v>
      </c>
      <c r="F73" s="1">
        <v>41.293999999999997</v>
      </c>
      <c r="G73" s="1">
        <v>423.85989999999998</v>
      </c>
      <c r="H73" s="1">
        <v>68</v>
      </c>
      <c r="I73" s="1">
        <v>50.53</v>
      </c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>
        <v>68.107150000000004</v>
      </c>
      <c r="B74" s="1">
        <v>113.51</v>
      </c>
      <c r="C74" s="1">
        <v>33.28</v>
      </c>
      <c r="D74" s="1">
        <v>22.920999999999999</v>
      </c>
      <c r="E74" s="1">
        <v>312.64</v>
      </c>
      <c r="F74" s="1">
        <v>50.23</v>
      </c>
      <c r="G74" s="1">
        <v>438.37889999999999</v>
      </c>
      <c r="H74" s="1">
        <v>69.38</v>
      </c>
      <c r="I74" s="1">
        <v>51.69</v>
      </c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>
        <v>74.671719999999993</v>
      </c>
      <c r="B75" s="1">
        <v>115.09</v>
      </c>
      <c r="C75" s="1">
        <v>35.405000000000001</v>
      </c>
      <c r="D75" s="1">
        <v>24.47</v>
      </c>
      <c r="E75" s="1">
        <v>364.03</v>
      </c>
      <c r="F75" s="1">
        <v>50.204999999999998</v>
      </c>
      <c r="G75" s="1">
        <v>515.78876000000002</v>
      </c>
      <c r="H75" s="1">
        <v>70.45</v>
      </c>
      <c r="I75" s="1">
        <v>51.54</v>
      </c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>
        <v>79.438575999999998</v>
      </c>
      <c r="B76" s="1">
        <v>116.53</v>
      </c>
      <c r="C76" s="1">
        <v>38.130000000000003</v>
      </c>
      <c r="D76" s="1">
        <v>23.84</v>
      </c>
      <c r="E76" s="1">
        <v>393.62</v>
      </c>
      <c r="F76" s="1">
        <v>47.01</v>
      </c>
      <c r="G76" s="1">
        <v>530.30780000000004</v>
      </c>
      <c r="H76" s="1">
        <v>75.790000000000006</v>
      </c>
      <c r="I76" s="1">
        <v>57.22</v>
      </c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>
        <v>80.145719999999997</v>
      </c>
      <c r="B77" s="1">
        <v>118.56</v>
      </c>
      <c r="C77" s="1">
        <v>37.409999999999997</v>
      </c>
      <c r="D77" s="1">
        <v>25.954999999999998</v>
      </c>
      <c r="E77" s="1">
        <v>398.79</v>
      </c>
      <c r="F77" s="1">
        <v>54.649000000000001</v>
      </c>
      <c r="G77" s="1">
        <v>560.89739999999995</v>
      </c>
      <c r="H77" s="1">
        <v>75.23</v>
      </c>
      <c r="I77" s="1">
        <v>58.48</v>
      </c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>
        <v>71.514290000000003</v>
      </c>
      <c r="B78" s="1">
        <v>111.6</v>
      </c>
      <c r="C78" s="1">
        <v>37.840000000000003</v>
      </c>
      <c r="D78" s="1">
        <v>24.54</v>
      </c>
      <c r="E78" s="1">
        <v>358.69</v>
      </c>
      <c r="F78" s="1">
        <v>62.57</v>
      </c>
      <c r="G78" s="1">
        <v>591.0566</v>
      </c>
      <c r="H78" s="1">
        <v>68.150000000000006</v>
      </c>
      <c r="I78" s="1">
        <v>55.36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>
        <v>75.177149999999997</v>
      </c>
      <c r="B79" s="1">
        <v>115.78</v>
      </c>
      <c r="C79" s="1">
        <v>38.31</v>
      </c>
      <c r="D79" s="1">
        <v>24.76</v>
      </c>
      <c r="E79" s="1">
        <v>362.1</v>
      </c>
      <c r="F79" s="1">
        <v>68.459999999999994</v>
      </c>
      <c r="G79" s="1">
        <v>608.41340000000002</v>
      </c>
      <c r="H79" s="1">
        <v>70.319999999999993</v>
      </c>
      <c r="I79" s="1">
        <v>56.82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>
        <v>76.677149999999997</v>
      </c>
      <c r="B80" s="1">
        <v>124.97</v>
      </c>
      <c r="C80" s="1">
        <v>40.99</v>
      </c>
      <c r="D80" s="1">
        <v>25.814</v>
      </c>
      <c r="E80" s="1">
        <v>336.36500000000001</v>
      </c>
      <c r="F80" s="1">
        <v>60.24</v>
      </c>
      <c r="G80" s="1">
        <v>557.79443000000003</v>
      </c>
      <c r="H80" s="1">
        <v>69.7</v>
      </c>
      <c r="I80" s="1">
        <v>60.71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>
        <v>84.298580000000001</v>
      </c>
      <c r="B81" s="1">
        <v>128.85</v>
      </c>
      <c r="C81" s="1">
        <v>40.4</v>
      </c>
      <c r="D81" s="1">
        <v>26.69</v>
      </c>
      <c r="E81" s="1">
        <v>304.13</v>
      </c>
      <c r="F81" s="1">
        <v>59.78</v>
      </c>
      <c r="G81" s="1">
        <v>534.88</v>
      </c>
      <c r="H81" s="1">
        <v>69.23</v>
      </c>
      <c r="I81" s="1">
        <v>55.98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>
        <v>90.428569999999993</v>
      </c>
      <c r="B82" s="1">
        <v>128.34</v>
      </c>
      <c r="C82" s="1">
        <v>40.94</v>
      </c>
      <c r="D82" s="1">
        <v>27.32</v>
      </c>
      <c r="E82" s="1">
        <v>312.55</v>
      </c>
      <c r="F82" s="1">
        <v>63.3</v>
      </c>
      <c r="G82" s="1">
        <v>571.65</v>
      </c>
      <c r="H82" s="1">
        <v>69.69</v>
      </c>
      <c r="I82" s="1">
        <v>55.57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>
        <v>92.93</v>
      </c>
      <c r="B83" s="1">
        <v>126.56</v>
      </c>
      <c r="C83" s="1">
        <v>41.7</v>
      </c>
      <c r="D83" s="1">
        <v>30.9</v>
      </c>
      <c r="E83" s="1">
        <v>324.77999999999997</v>
      </c>
      <c r="F83" s="1">
        <v>67.290000000000006</v>
      </c>
      <c r="G83" s="1">
        <v>584.66999999999996</v>
      </c>
      <c r="H83" s="1">
        <v>77.180000000000007</v>
      </c>
      <c r="I83" s="1">
        <v>57.62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>
        <v>95.6</v>
      </c>
      <c r="B84" s="1">
        <v>125.43</v>
      </c>
      <c r="C84" s="1">
        <v>43.16</v>
      </c>
      <c r="D84" s="1">
        <v>33.89</v>
      </c>
      <c r="E84" s="1">
        <v>312.99</v>
      </c>
      <c r="F84" s="1">
        <v>72.650000000000006</v>
      </c>
      <c r="G84" s="1">
        <v>579.54999999999995</v>
      </c>
      <c r="H84" s="1">
        <v>75.5</v>
      </c>
      <c r="I84" s="1">
        <v>57.67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>
        <v>102.5</v>
      </c>
      <c r="B85" s="1">
        <v>137.25</v>
      </c>
      <c r="C85" s="1">
        <v>45.43</v>
      </c>
      <c r="D85" s="1">
        <v>34.92</v>
      </c>
      <c r="E85" s="1">
        <v>339.04</v>
      </c>
      <c r="F85" s="1">
        <v>74.819999999999993</v>
      </c>
      <c r="G85" s="1">
        <v>582.36</v>
      </c>
      <c r="H85" s="1">
        <v>79.489999999999995</v>
      </c>
      <c r="I85" s="1">
        <v>59.45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>
        <v>100.75</v>
      </c>
      <c r="B86" s="1">
        <v>138.13999999999999</v>
      </c>
      <c r="C86" s="1">
        <v>46.36</v>
      </c>
      <c r="D86" s="1">
        <v>34.82</v>
      </c>
      <c r="E86" s="1">
        <v>322.44</v>
      </c>
      <c r="F86" s="1">
        <v>79.040000000000006</v>
      </c>
      <c r="G86" s="1">
        <v>588.41</v>
      </c>
      <c r="H86" s="1">
        <v>86.76</v>
      </c>
      <c r="I86" s="1">
        <v>60.24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>
        <v>108</v>
      </c>
      <c r="B87" s="1">
        <v>140.16</v>
      </c>
      <c r="C87" s="1">
        <v>46.95</v>
      </c>
      <c r="D87" s="1">
        <v>34.01</v>
      </c>
      <c r="E87" s="1">
        <v>305.45999999999998</v>
      </c>
      <c r="F87" s="1">
        <v>74.989999999999995</v>
      </c>
      <c r="G87" s="1">
        <v>567.87</v>
      </c>
      <c r="H87" s="1">
        <v>86.36</v>
      </c>
      <c r="I87" s="1">
        <v>60.48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>
        <v>118.93</v>
      </c>
      <c r="B88" s="1">
        <v>148.69</v>
      </c>
      <c r="C88" s="1">
        <v>47.81</v>
      </c>
      <c r="D88" s="1">
        <v>37.25</v>
      </c>
      <c r="E88" s="1">
        <v>338.64</v>
      </c>
      <c r="F88" s="1">
        <v>77.7</v>
      </c>
      <c r="G88" s="1">
        <v>549.08000000000004</v>
      </c>
      <c r="H88" s="1">
        <v>87.64</v>
      </c>
      <c r="I88" s="1">
        <v>60.16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>
        <v>110.38</v>
      </c>
      <c r="B89" s="1">
        <v>150.15</v>
      </c>
      <c r="C89" s="1">
        <v>46.45</v>
      </c>
      <c r="D89" s="1">
        <v>36.29</v>
      </c>
      <c r="E89" s="1">
        <v>310.35000000000002</v>
      </c>
      <c r="F89" s="1">
        <v>78.02</v>
      </c>
      <c r="G89" s="1">
        <v>530.66</v>
      </c>
      <c r="H89" s="1">
        <v>91.13</v>
      </c>
      <c r="I89" s="1">
        <v>62.58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>
        <v>117.16</v>
      </c>
      <c r="B90" s="1">
        <v>143.91</v>
      </c>
      <c r="C90" s="1">
        <v>40.4</v>
      </c>
      <c r="D90" s="1">
        <v>33.04</v>
      </c>
      <c r="E90" s="1">
        <v>354.53</v>
      </c>
      <c r="F90" s="1">
        <v>75.91</v>
      </c>
      <c r="G90" s="1">
        <v>537.54999999999995</v>
      </c>
      <c r="H90" s="1">
        <v>87.76</v>
      </c>
      <c r="I90" s="1">
        <v>54.38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>
        <v>128.46</v>
      </c>
      <c r="B91" s="1">
        <v>147.41</v>
      </c>
      <c r="C91" s="1">
        <v>43.85</v>
      </c>
      <c r="D91" s="1">
        <v>33.25</v>
      </c>
      <c r="E91" s="1">
        <v>380.16</v>
      </c>
      <c r="F91" s="1">
        <v>78.97</v>
      </c>
      <c r="G91" s="1">
        <v>562.63</v>
      </c>
      <c r="H91" s="1">
        <v>87.81</v>
      </c>
      <c r="I91" s="1">
        <v>61.28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>
        <v>124.43</v>
      </c>
      <c r="B92" s="1">
        <v>144.32</v>
      </c>
      <c r="C92" s="1">
        <v>40.655000000000001</v>
      </c>
      <c r="D92" s="1">
        <v>31.27</v>
      </c>
      <c r="E92" s="1">
        <v>372.1</v>
      </c>
      <c r="F92" s="1">
        <v>82.215000000000003</v>
      </c>
      <c r="G92" s="1">
        <v>554.70000000000005</v>
      </c>
      <c r="H92" s="1">
        <v>103.42</v>
      </c>
      <c r="I92" s="1">
        <v>60.58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>
        <v>125.15</v>
      </c>
      <c r="B93" s="1">
        <v>141.21</v>
      </c>
      <c r="C93" s="1">
        <v>48.64</v>
      </c>
      <c r="D93" s="1">
        <v>32.549999999999997</v>
      </c>
      <c r="E93" s="1">
        <v>421.78</v>
      </c>
      <c r="F93" s="1">
        <v>78.77</v>
      </c>
      <c r="G93" s="1">
        <v>548.77</v>
      </c>
      <c r="H93" s="1">
        <v>99.21</v>
      </c>
      <c r="I93" s="1">
        <v>63.26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>
        <v>130.28</v>
      </c>
      <c r="B94" s="1">
        <v>143</v>
      </c>
      <c r="C94" s="1">
        <v>46.86</v>
      </c>
      <c r="D94" s="1">
        <v>34.46</v>
      </c>
      <c r="E94" s="1">
        <v>429.23</v>
      </c>
      <c r="F94" s="1">
        <v>79.19</v>
      </c>
      <c r="G94" s="1">
        <v>545.32000000000005</v>
      </c>
      <c r="H94" s="1">
        <v>103.74</v>
      </c>
      <c r="I94" s="1">
        <v>65.78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>
        <v>125.425</v>
      </c>
      <c r="B95" s="1">
        <v>136.11000000000001</v>
      </c>
      <c r="C95" s="1">
        <v>44.15</v>
      </c>
      <c r="D95" s="1">
        <v>30.414999999999999</v>
      </c>
      <c r="E95" s="1">
        <v>434.09</v>
      </c>
      <c r="F95" s="1">
        <v>85.765000000000001</v>
      </c>
      <c r="G95" s="1">
        <v>540.04</v>
      </c>
      <c r="H95" s="1">
        <v>109.2</v>
      </c>
      <c r="I95" s="1">
        <v>67.760000000000005</v>
      </c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>
        <v>121.3</v>
      </c>
      <c r="B96" s="1">
        <v>142.74</v>
      </c>
      <c r="C96" s="1">
        <v>46.7</v>
      </c>
      <c r="D96" s="1">
        <v>28.95</v>
      </c>
      <c r="E96" s="1">
        <v>536.15</v>
      </c>
      <c r="F96" s="1">
        <v>94.01</v>
      </c>
      <c r="G96" s="1">
        <v>657.5</v>
      </c>
      <c r="H96" s="1">
        <v>109.69</v>
      </c>
      <c r="I96" s="1">
        <v>68.53</v>
      </c>
      <c r="J96" s="1"/>
      <c r="K96" s="1"/>
      <c r="L96" s="1"/>
      <c r="M96" s="1"/>
      <c r="N96" s="1"/>
      <c r="O96" s="1"/>
      <c r="P96" s="1"/>
      <c r="Q96" s="1"/>
      <c r="R96" s="1"/>
    </row>
    <row r="97" spans="1:23" x14ac:dyDescent="0.2">
      <c r="A97" s="1">
        <v>112.76</v>
      </c>
      <c r="B97" s="1">
        <v>134.04</v>
      </c>
      <c r="C97" s="1">
        <v>43.52</v>
      </c>
      <c r="D97" s="1">
        <v>28.54</v>
      </c>
      <c r="E97" s="1">
        <v>512.89</v>
      </c>
      <c r="F97" s="1">
        <v>89.43</v>
      </c>
      <c r="G97" s="1">
        <v>647.82000000000005</v>
      </c>
      <c r="H97" s="1">
        <v>107.91</v>
      </c>
      <c r="I97" s="1">
        <v>64.099999999999994</v>
      </c>
      <c r="J97" s="1"/>
      <c r="K97" s="1"/>
      <c r="L97" s="1"/>
      <c r="M97" s="1"/>
      <c r="N97" s="1"/>
      <c r="O97" s="1"/>
      <c r="P97" s="1"/>
      <c r="Q97" s="1"/>
      <c r="R97" s="1"/>
    </row>
    <row r="98" spans="1:23" x14ac:dyDescent="0.2">
      <c r="A98" s="1">
        <v>110.3</v>
      </c>
      <c r="B98" s="1">
        <v>130.4</v>
      </c>
      <c r="C98" s="1">
        <v>44.26</v>
      </c>
      <c r="D98" s="1">
        <v>30.14</v>
      </c>
      <c r="E98" s="1">
        <v>511.89</v>
      </c>
      <c r="F98" s="1">
        <v>89.9</v>
      </c>
      <c r="G98" s="1">
        <v>638.37</v>
      </c>
      <c r="H98" s="1">
        <v>104.68</v>
      </c>
      <c r="I98" s="1">
        <v>60.97</v>
      </c>
      <c r="J98" s="1"/>
      <c r="K98" s="1"/>
      <c r="L98" s="1"/>
      <c r="M98" s="1"/>
      <c r="N98" s="1"/>
      <c r="O98" s="1"/>
      <c r="P98" s="1"/>
      <c r="Q98" s="1"/>
      <c r="R98" s="1"/>
    </row>
    <row r="99" spans="1:23" x14ac:dyDescent="0.2">
      <c r="A99" s="1">
        <v>119.5</v>
      </c>
      <c r="B99" s="1">
        <v>136.02000000000001</v>
      </c>
      <c r="C99" s="1">
        <v>52.64</v>
      </c>
      <c r="D99" s="1">
        <v>33.86</v>
      </c>
      <c r="E99" s="1">
        <v>625.9</v>
      </c>
      <c r="F99" s="1">
        <v>101.97</v>
      </c>
      <c r="G99" s="1">
        <v>737.39</v>
      </c>
      <c r="H99" s="1">
        <v>114.17</v>
      </c>
      <c r="I99" s="1">
        <v>64.25</v>
      </c>
      <c r="J99" s="1"/>
      <c r="K99" s="1"/>
      <c r="L99" s="1"/>
      <c r="M99" s="1"/>
      <c r="N99" s="1"/>
      <c r="O99" s="1"/>
      <c r="P99" s="1"/>
      <c r="Q99" s="1"/>
      <c r="R99" s="1"/>
    </row>
    <row r="100" spans="1:23" x14ac:dyDescent="0.2">
      <c r="A100" s="1">
        <v>118.3</v>
      </c>
      <c r="B100" s="1">
        <v>134.09</v>
      </c>
      <c r="C100" s="1">
        <v>54.35</v>
      </c>
      <c r="D100" s="1">
        <v>34.770000000000003</v>
      </c>
      <c r="E100" s="1">
        <v>664.8</v>
      </c>
      <c r="F100" s="1">
        <v>104.24</v>
      </c>
      <c r="G100" s="1">
        <v>762.85</v>
      </c>
      <c r="H100" s="1">
        <v>120.6</v>
      </c>
      <c r="I100" s="1">
        <v>66.680000000000007</v>
      </c>
      <c r="J100" s="1"/>
      <c r="K100" s="1"/>
      <c r="L100" s="1"/>
      <c r="M100" s="1"/>
      <c r="N100" s="1"/>
      <c r="O100" s="1"/>
      <c r="P100" s="1"/>
      <c r="Q100" s="1"/>
      <c r="R100" s="1"/>
    </row>
    <row r="101" spans="1:23" x14ac:dyDescent="0.2">
      <c r="A101" s="1">
        <v>105.26</v>
      </c>
      <c r="B101" s="1">
        <v>132.04</v>
      </c>
      <c r="C101" s="1">
        <v>55.48</v>
      </c>
      <c r="D101" s="1">
        <v>34.450000000000003</v>
      </c>
      <c r="E101" s="1">
        <v>675.89</v>
      </c>
      <c r="F101" s="1">
        <v>104.66</v>
      </c>
      <c r="G101" s="1">
        <v>778.01</v>
      </c>
      <c r="H101" s="1">
        <v>127.99</v>
      </c>
      <c r="I101" s="1">
        <v>66.03</v>
      </c>
      <c r="J101" s="1"/>
      <c r="K101" s="1"/>
      <c r="L101" s="1"/>
      <c r="M101" s="1"/>
      <c r="N101" s="1"/>
      <c r="O101" s="1"/>
      <c r="P101" s="1"/>
      <c r="Q101" s="1"/>
      <c r="R101" s="1"/>
    </row>
    <row r="102" spans="1:23" x14ac:dyDescent="0.2">
      <c r="A102" s="1">
        <v>97.34</v>
      </c>
      <c r="B102" s="1">
        <v>129.77000000000001</v>
      </c>
      <c r="C102" s="1">
        <v>55.09</v>
      </c>
      <c r="D102" s="1">
        <v>31.02</v>
      </c>
      <c r="E102" s="1">
        <v>587</v>
      </c>
      <c r="F102" s="1">
        <v>112.21</v>
      </c>
      <c r="G102" s="1">
        <v>761.35</v>
      </c>
      <c r="H102" s="1">
        <v>125</v>
      </c>
      <c r="I102" s="1">
        <v>59.5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23" x14ac:dyDescent="0.2">
      <c r="A103">
        <v>96.69</v>
      </c>
      <c r="B103">
        <v>134.16999999999999</v>
      </c>
      <c r="C103">
        <v>50.88</v>
      </c>
      <c r="D103">
        <v>29.59</v>
      </c>
      <c r="E103">
        <v>552.52</v>
      </c>
      <c r="F103">
        <v>106.92</v>
      </c>
      <c r="G103">
        <v>717.22</v>
      </c>
      <c r="H103">
        <v>127.41</v>
      </c>
      <c r="I103">
        <v>56.3</v>
      </c>
    </row>
    <row r="104" spans="1:23" x14ac:dyDescent="0.2">
      <c r="A104">
        <v>108.99</v>
      </c>
      <c r="B104">
        <v>141.88</v>
      </c>
      <c r="C104">
        <v>55.23</v>
      </c>
      <c r="D104">
        <v>32.35</v>
      </c>
      <c r="E104">
        <v>593.64</v>
      </c>
      <c r="F104">
        <v>114.1</v>
      </c>
      <c r="G104">
        <v>762.9</v>
      </c>
      <c r="H104">
        <v>133.69999999999999</v>
      </c>
      <c r="I104">
        <v>59.22</v>
      </c>
    </row>
    <row r="105" spans="1:23" x14ac:dyDescent="0.2">
      <c r="A105">
        <v>93.74</v>
      </c>
      <c r="B105">
        <v>145.47999999999999</v>
      </c>
      <c r="C105">
        <v>49.87</v>
      </c>
      <c r="D105">
        <v>30.28</v>
      </c>
      <c r="E105">
        <v>659.59</v>
      </c>
      <c r="F105">
        <v>117.58</v>
      </c>
      <c r="G105">
        <v>707.88</v>
      </c>
      <c r="H105">
        <v>129.63999999999999</v>
      </c>
      <c r="I105">
        <v>63.2</v>
      </c>
    </row>
    <row r="106" spans="1:23" x14ac:dyDescent="0.2">
      <c r="A106">
        <v>99.86</v>
      </c>
      <c r="B106">
        <v>140.54</v>
      </c>
      <c r="C106">
        <v>53</v>
      </c>
      <c r="D106">
        <v>31.59</v>
      </c>
      <c r="E106">
        <v>722.79</v>
      </c>
      <c r="F106">
        <v>118.81</v>
      </c>
      <c r="G106">
        <v>748.85</v>
      </c>
      <c r="H106">
        <v>131.25</v>
      </c>
      <c r="I106">
        <v>65.27</v>
      </c>
    </row>
    <row r="107" spans="1:23" x14ac:dyDescent="0.2">
      <c r="A107">
        <v>95.6</v>
      </c>
      <c r="B107">
        <v>144.79</v>
      </c>
      <c r="C107">
        <v>51.17</v>
      </c>
      <c r="D107">
        <v>32.799999999999997</v>
      </c>
      <c r="E107">
        <v>715.62</v>
      </c>
      <c r="F107">
        <v>114.28</v>
      </c>
      <c r="G107">
        <v>703.53</v>
      </c>
      <c r="H107">
        <v>138.22999999999999</v>
      </c>
      <c r="I107">
        <v>62.14</v>
      </c>
    </row>
    <row r="108" spans="1:23" x14ac:dyDescent="0.2">
      <c r="A108">
        <v>104.21</v>
      </c>
      <c r="B108">
        <v>144.27000000000001</v>
      </c>
      <c r="C108">
        <v>56.68</v>
      </c>
      <c r="D108">
        <v>34.86</v>
      </c>
      <c r="E108">
        <v>758.81</v>
      </c>
      <c r="F108">
        <v>123.94</v>
      </c>
      <c r="G108">
        <v>791.34</v>
      </c>
      <c r="H108">
        <v>143.07</v>
      </c>
      <c r="I108">
        <v>63.97</v>
      </c>
    </row>
    <row r="109" spans="1:23" x14ac:dyDescent="0.2">
      <c r="A109">
        <v>106.1</v>
      </c>
      <c r="B109">
        <v>150.49</v>
      </c>
      <c r="C109">
        <v>57.46</v>
      </c>
      <c r="D109">
        <v>35.89</v>
      </c>
      <c r="E109">
        <v>769.16</v>
      </c>
      <c r="F109">
        <v>126.12</v>
      </c>
      <c r="G109">
        <v>789.85</v>
      </c>
      <c r="H109">
        <v>158.43</v>
      </c>
      <c r="I109">
        <v>67.5</v>
      </c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>
        <v>113.05</v>
      </c>
      <c r="B110">
        <v>144.47</v>
      </c>
      <c r="C110">
        <v>57.6</v>
      </c>
      <c r="D110">
        <v>37.75</v>
      </c>
      <c r="E110">
        <v>837.31</v>
      </c>
      <c r="F110">
        <v>128.27000000000001</v>
      </c>
      <c r="G110">
        <v>804.06</v>
      </c>
      <c r="H110">
        <v>156.88</v>
      </c>
      <c r="I110">
        <v>66.59</v>
      </c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>
        <v>113.54</v>
      </c>
      <c r="B111">
        <v>144.30000000000001</v>
      </c>
      <c r="C111">
        <v>59.92</v>
      </c>
      <c r="D111">
        <v>34.869999999999997</v>
      </c>
      <c r="E111">
        <v>789.82</v>
      </c>
      <c r="F111">
        <v>130.99</v>
      </c>
      <c r="G111">
        <v>809.9</v>
      </c>
      <c r="H111">
        <v>159.44</v>
      </c>
      <c r="I111">
        <v>69.260000000000005</v>
      </c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>
        <v>110.52</v>
      </c>
      <c r="B112">
        <v>157.44</v>
      </c>
      <c r="C112">
        <v>60.26</v>
      </c>
      <c r="D112">
        <v>34.700000000000003</v>
      </c>
      <c r="E112">
        <v>750.57</v>
      </c>
      <c r="F112">
        <v>118.42</v>
      </c>
      <c r="G112">
        <v>775.88</v>
      </c>
      <c r="H112">
        <v>158.4</v>
      </c>
      <c r="I112">
        <v>80.17</v>
      </c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>
        <v>115.82</v>
      </c>
      <c r="B113">
        <v>162.97999999999999</v>
      </c>
      <c r="C113">
        <v>62.14</v>
      </c>
      <c r="D113">
        <v>36.270000000000003</v>
      </c>
      <c r="E113">
        <v>749.87</v>
      </c>
      <c r="F113">
        <v>115.05</v>
      </c>
      <c r="G113">
        <v>792.45</v>
      </c>
      <c r="H113">
        <v>161.31</v>
      </c>
      <c r="I113">
        <v>86.29</v>
      </c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>
        <v>121.35</v>
      </c>
      <c r="B114">
        <v>164.14</v>
      </c>
      <c r="C114">
        <v>64.650000000000006</v>
      </c>
      <c r="D114">
        <v>36.82</v>
      </c>
      <c r="E114">
        <v>823.48</v>
      </c>
      <c r="F114">
        <v>130.32</v>
      </c>
      <c r="G114">
        <v>820.19</v>
      </c>
      <c r="H114">
        <v>171.54</v>
      </c>
      <c r="I114">
        <v>84.63</v>
      </c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>
        <v>136.99</v>
      </c>
      <c r="B115">
        <v>171.42</v>
      </c>
      <c r="C115">
        <v>63.98</v>
      </c>
      <c r="D115">
        <v>36.200000000000003</v>
      </c>
      <c r="E115">
        <v>845.04</v>
      </c>
      <c r="F115">
        <v>135.54</v>
      </c>
      <c r="G115">
        <v>844.93</v>
      </c>
      <c r="H115">
        <v>181.18</v>
      </c>
      <c r="I115">
        <v>90.62</v>
      </c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>
        <v>143.66</v>
      </c>
      <c r="B116">
        <v>166.68</v>
      </c>
      <c r="C116">
        <v>65.86</v>
      </c>
      <c r="D116">
        <v>36.07</v>
      </c>
      <c r="E116">
        <v>886.54</v>
      </c>
      <c r="F116">
        <v>142.05000000000001</v>
      </c>
      <c r="G116">
        <v>847.8</v>
      </c>
      <c r="H116">
        <v>191.9</v>
      </c>
      <c r="I116">
        <v>87.84</v>
      </c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>
        <v>143.65</v>
      </c>
      <c r="B117">
        <v>165.21</v>
      </c>
      <c r="C117">
        <v>68.459999999999994</v>
      </c>
      <c r="D117">
        <v>36.15</v>
      </c>
      <c r="E117">
        <v>924.99</v>
      </c>
      <c r="F117">
        <v>150.25</v>
      </c>
      <c r="G117">
        <v>924.52</v>
      </c>
      <c r="H117">
        <v>197.66</v>
      </c>
      <c r="I117">
        <v>87</v>
      </c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>
        <v>152.76</v>
      </c>
      <c r="B118">
        <v>165.28</v>
      </c>
      <c r="C118">
        <v>69.84</v>
      </c>
      <c r="D118">
        <v>36.11</v>
      </c>
      <c r="E118">
        <v>994.62</v>
      </c>
      <c r="F118">
        <v>151.46</v>
      </c>
      <c r="G118">
        <v>987.09</v>
      </c>
      <c r="H118">
        <v>213.9</v>
      </c>
      <c r="I118">
        <v>82.15</v>
      </c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>
        <v>144.02000000000001</v>
      </c>
      <c r="B119">
        <v>169.37</v>
      </c>
      <c r="C119">
        <v>68.930000000000007</v>
      </c>
      <c r="D119">
        <v>33.74</v>
      </c>
      <c r="E119">
        <v>968</v>
      </c>
      <c r="F119">
        <v>150.97999999999999</v>
      </c>
      <c r="G119">
        <v>929.68</v>
      </c>
      <c r="H119">
        <v>202.83</v>
      </c>
      <c r="I119">
        <v>91.4</v>
      </c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>
        <v>148.72999999999999</v>
      </c>
      <c r="B120">
        <v>174.97</v>
      </c>
      <c r="C120">
        <v>72.7</v>
      </c>
      <c r="D120">
        <v>35.47</v>
      </c>
      <c r="E120">
        <v>987.78</v>
      </c>
      <c r="F120">
        <v>169.25</v>
      </c>
      <c r="G120">
        <v>945.5</v>
      </c>
      <c r="H120">
        <v>210.76</v>
      </c>
      <c r="I120">
        <v>91.8</v>
      </c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>
        <v>164</v>
      </c>
      <c r="B121">
        <v>181.16</v>
      </c>
      <c r="C121">
        <v>74.77</v>
      </c>
      <c r="D121">
        <v>35.07</v>
      </c>
      <c r="E121">
        <v>980.6</v>
      </c>
      <c r="F121">
        <v>171.97</v>
      </c>
      <c r="G121">
        <v>955.24</v>
      </c>
      <c r="H121">
        <v>227.95</v>
      </c>
      <c r="I121">
        <v>90.89</v>
      </c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O128" s="1"/>
      <c r="P128" s="1"/>
      <c r="Q128" s="1"/>
      <c r="R128" s="1"/>
      <c r="S128" s="1"/>
      <c r="T128" s="1"/>
      <c r="U128" s="1"/>
      <c r="V128" s="1"/>
      <c r="W128" s="1"/>
    </row>
    <row r="129" spans="15:23" x14ac:dyDescent="0.2">
      <c r="O129" s="1"/>
      <c r="P129" s="1"/>
      <c r="Q129" s="1"/>
      <c r="R129" s="1"/>
      <c r="S129" s="1"/>
      <c r="T129" s="1"/>
      <c r="U129" s="1"/>
      <c r="V129" s="1"/>
      <c r="W129" s="1"/>
    </row>
    <row r="130" spans="15:23" x14ac:dyDescent="0.2">
      <c r="O130" s="1"/>
      <c r="P130" s="1"/>
      <c r="Q130" s="1"/>
      <c r="R130" s="1"/>
      <c r="S130" s="1"/>
      <c r="T130" s="1"/>
      <c r="U130" s="1"/>
      <c r="V130" s="1"/>
      <c r="W130" s="1"/>
    </row>
    <row r="131" spans="15:23" x14ac:dyDescent="0.2">
      <c r="O131" s="1"/>
      <c r="P131" s="1"/>
      <c r="Q131" s="1"/>
      <c r="R131" s="1"/>
      <c r="S131" s="1"/>
      <c r="T131" s="1"/>
      <c r="U131" s="1"/>
      <c r="V131" s="1"/>
      <c r="W131" s="1"/>
    </row>
    <row r="132" spans="15:23" x14ac:dyDescent="0.2">
      <c r="O132" s="1"/>
      <c r="P132" s="1"/>
      <c r="Q132" s="1"/>
      <c r="R132" s="1"/>
      <c r="S132" s="1"/>
      <c r="T132" s="1"/>
      <c r="U132" s="1"/>
      <c r="V132" s="1"/>
      <c r="W132" s="1"/>
    </row>
    <row r="133" spans="15:23" x14ac:dyDescent="0.2">
      <c r="O133" s="1"/>
      <c r="P133" s="1"/>
      <c r="Q133" s="1"/>
      <c r="R133" s="1"/>
      <c r="S133" s="1"/>
      <c r="T133" s="1"/>
      <c r="U133" s="1"/>
      <c r="V133" s="1"/>
      <c r="W133" s="1"/>
    </row>
    <row r="134" spans="15:23" x14ac:dyDescent="0.2">
      <c r="O134" s="1"/>
      <c r="P134" s="1"/>
      <c r="Q134" s="1"/>
      <c r="R134" s="1"/>
      <c r="S134" s="1"/>
      <c r="T134" s="1"/>
      <c r="U134" s="1"/>
      <c r="V134" s="1"/>
      <c r="W134" s="1"/>
    </row>
    <row r="135" spans="15:23" x14ac:dyDescent="0.2">
      <c r="O135" s="1"/>
      <c r="P135" s="1"/>
      <c r="Q135" s="1"/>
      <c r="R135" s="1"/>
      <c r="S135" s="1"/>
      <c r="T135" s="1"/>
      <c r="U135" s="1"/>
      <c r="V135" s="1"/>
      <c r="W135" s="1"/>
    </row>
    <row r="136" spans="15:23" x14ac:dyDescent="0.2">
      <c r="O136" s="1"/>
      <c r="P136" s="1"/>
      <c r="Q136" s="1"/>
      <c r="R136" s="1"/>
      <c r="S136" s="1"/>
      <c r="T136" s="1"/>
      <c r="U136" s="1"/>
      <c r="V136" s="1"/>
      <c r="W136" s="1"/>
    </row>
    <row r="137" spans="15:23" x14ac:dyDescent="0.2">
      <c r="O137" s="1"/>
      <c r="P137" s="1"/>
      <c r="Q137" s="1"/>
      <c r="R137" s="1"/>
      <c r="S137" s="1"/>
      <c r="T137" s="1"/>
      <c r="U137" s="1"/>
      <c r="V137" s="1"/>
      <c r="W137" s="1"/>
    </row>
    <row r="138" spans="15:23" x14ac:dyDescent="0.2">
      <c r="O138" s="1"/>
      <c r="P138" s="1"/>
      <c r="Q138" s="1"/>
      <c r="R138" s="1"/>
      <c r="S138" s="1"/>
      <c r="T138" s="1"/>
      <c r="U138" s="1"/>
      <c r="V138" s="1"/>
      <c r="W138" s="1"/>
    </row>
    <row r="139" spans="15:23" x14ac:dyDescent="0.2">
      <c r="O139" s="1"/>
      <c r="P139" s="1"/>
      <c r="Q139" s="1"/>
      <c r="R139" s="1"/>
      <c r="S139" s="1"/>
      <c r="T139" s="1"/>
      <c r="U139" s="1"/>
      <c r="V139" s="1"/>
      <c r="W139" s="1"/>
    </row>
    <row r="140" spans="15:23" x14ac:dyDescent="0.2">
      <c r="O140" s="1"/>
      <c r="P140" s="1"/>
      <c r="Q140" s="1"/>
      <c r="R140" s="1"/>
      <c r="S140" s="1"/>
      <c r="T140" s="1"/>
      <c r="U140" s="1"/>
      <c r="V140" s="1"/>
      <c r="W140" s="1"/>
    </row>
    <row r="141" spans="15:23" x14ac:dyDescent="0.2">
      <c r="O141" s="1"/>
      <c r="P141" s="1"/>
      <c r="Q141" s="1"/>
      <c r="R141" s="1"/>
      <c r="S141" s="1"/>
      <c r="T141" s="1"/>
      <c r="U141" s="1"/>
      <c r="V141" s="1"/>
      <c r="W141" s="1"/>
    </row>
    <row r="142" spans="15:23" x14ac:dyDescent="0.2">
      <c r="O142" s="1"/>
      <c r="P142" s="1"/>
      <c r="Q142" s="1"/>
      <c r="R142" s="1"/>
      <c r="S142" s="1"/>
      <c r="T142" s="1"/>
      <c r="U142" s="1"/>
      <c r="V142" s="1"/>
      <c r="W142" s="1"/>
    </row>
    <row r="143" spans="15:23" x14ac:dyDescent="0.2">
      <c r="O143" s="1"/>
      <c r="P143" s="1"/>
      <c r="Q143" s="1"/>
      <c r="R143" s="1"/>
      <c r="S143" s="1"/>
      <c r="T143" s="1"/>
      <c r="U143" s="1"/>
      <c r="V143" s="1"/>
      <c r="W143" s="1"/>
    </row>
    <row r="144" spans="15:23" x14ac:dyDescent="0.2">
      <c r="O144" s="1"/>
      <c r="P144" s="1"/>
      <c r="Q144" s="1"/>
      <c r="R144" s="1"/>
      <c r="S144" s="1"/>
      <c r="T144" s="1"/>
      <c r="U144" s="1"/>
      <c r="V144" s="1"/>
      <c r="W144" s="1"/>
    </row>
    <row r="145" spans="15:23" x14ac:dyDescent="0.2">
      <c r="O145" s="1"/>
      <c r="P145" s="1"/>
      <c r="Q145" s="1"/>
      <c r="R145" s="1"/>
      <c r="S145" s="1"/>
      <c r="T145" s="1"/>
      <c r="U145" s="1"/>
      <c r="V145" s="1"/>
      <c r="W145" s="1"/>
    </row>
    <row r="146" spans="15:23" x14ac:dyDescent="0.2">
      <c r="O146" s="1"/>
      <c r="P146" s="1"/>
      <c r="Q146" s="1"/>
      <c r="R146" s="1"/>
      <c r="S146" s="1"/>
      <c r="T146" s="1"/>
      <c r="U146" s="1"/>
      <c r="V146" s="1"/>
      <c r="W146" s="1"/>
    </row>
    <row r="147" spans="15:23" x14ac:dyDescent="0.2">
      <c r="O147" s="1"/>
      <c r="P147" s="1"/>
      <c r="Q147" s="1"/>
      <c r="R147" s="1"/>
      <c r="S147" s="1"/>
      <c r="T147" s="1"/>
      <c r="U147" s="1"/>
      <c r="V147" s="1"/>
      <c r="W147" s="1"/>
    </row>
    <row r="148" spans="15:23" x14ac:dyDescent="0.2">
      <c r="O148" s="1"/>
      <c r="P148" s="1"/>
      <c r="Q148" s="1"/>
      <c r="R148" s="1"/>
      <c r="S148" s="1"/>
      <c r="T148" s="1"/>
      <c r="U148" s="1"/>
      <c r="V148" s="1"/>
      <c r="W148" s="1"/>
    </row>
    <row r="149" spans="15:23" x14ac:dyDescent="0.2">
      <c r="O149" s="1"/>
      <c r="P149" s="1"/>
      <c r="Q149" s="1"/>
      <c r="R149" s="1"/>
      <c r="S149" s="1"/>
      <c r="T149" s="1"/>
      <c r="U149" s="1"/>
      <c r="V149" s="1"/>
      <c r="W149" s="1"/>
    </row>
    <row r="150" spans="15:23" x14ac:dyDescent="0.2">
      <c r="O150" s="1"/>
      <c r="P150" s="1"/>
      <c r="Q150" s="1"/>
      <c r="R150" s="1"/>
      <c r="S150" s="1"/>
      <c r="T150" s="1"/>
      <c r="U150" s="1"/>
      <c r="V150" s="1"/>
      <c r="W150" s="1"/>
    </row>
    <row r="151" spans="15:23" x14ac:dyDescent="0.2">
      <c r="O151" s="1"/>
      <c r="P151" s="1"/>
      <c r="Q151" s="1"/>
      <c r="R151" s="1"/>
      <c r="S151" s="1"/>
      <c r="T151" s="1"/>
      <c r="U151" s="1"/>
      <c r="V151" s="1"/>
      <c r="W151" s="1"/>
    </row>
    <row r="152" spans="15:23" x14ac:dyDescent="0.2">
      <c r="O152" s="1"/>
      <c r="P152" s="1"/>
      <c r="Q152" s="1"/>
      <c r="R152" s="1"/>
      <c r="S152" s="1"/>
      <c r="T152" s="1"/>
      <c r="U152" s="1"/>
      <c r="V152" s="1"/>
      <c r="W152" s="1"/>
    </row>
    <row r="153" spans="15:23" x14ac:dyDescent="0.2">
      <c r="O153" s="1"/>
      <c r="P153" s="1"/>
      <c r="Q153" s="1"/>
      <c r="R153" s="1"/>
      <c r="S153" s="1"/>
      <c r="T153" s="1"/>
      <c r="U153" s="1"/>
      <c r="V153" s="1"/>
      <c r="W153" s="1"/>
    </row>
    <row r="154" spans="15:23" x14ac:dyDescent="0.2">
      <c r="O154" s="1"/>
      <c r="P154" s="1"/>
      <c r="Q154" s="1"/>
      <c r="R154" s="1"/>
      <c r="S154" s="1"/>
      <c r="T154" s="1"/>
      <c r="U154" s="1"/>
      <c r="V154" s="1"/>
      <c r="W154" s="1"/>
    </row>
    <row r="155" spans="15:23" x14ac:dyDescent="0.2">
      <c r="O155" s="1"/>
      <c r="P155" s="1"/>
      <c r="Q155" s="1"/>
      <c r="R155" s="1"/>
      <c r="S155" s="1"/>
      <c r="T155" s="1"/>
      <c r="U155" s="1"/>
      <c r="V155" s="1"/>
      <c r="W155" s="1"/>
    </row>
    <row r="156" spans="15:23" x14ac:dyDescent="0.2">
      <c r="O156" s="1"/>
      <c r="P156" s="1"/>
      <c r="Q156" s="1"/>
      <c r="R156" s="1"/>
      <c r="S156" s="1"/>
      <c r="T156" s="1"/>
      <c r="U156" s="1"/>
      <c r="V156" s="1"/>
      <c r="W156" s="1"/>
    </row>
    <row r="157" spans="15:23" x14ac:dyDescent="0.2">
      <c r="O157" s="1"/>
      <c r="P157" s="1"/>
      <c r="Q157" s="1"/>
      <c r="R157" s="1"/>
      <c r="S157" s="1"/>
      <c r="T157" s="1"/>
      <c r="U157" s="1"/>
      <c r="V157" s="1"/>
      <c r="W157" s="1"/>
    </row>
    <row r="158" spans="15:23" x14ac:dyDescent="0.2">
      <c r="O158" s="1"/>
      <c r="P158" s="1"/>
      <c r="Q158" s="1"/>
      <c r="R158" s="1"/>
      <c r="S158" s="1"/>
      <c r="T158" s="1"/>
      <c r="U158" s="1"/>
      <c r="V158" s="1"/>
      <c r="W158" s="1"/>
    </row>
    <row r="159" spans="15:23" x14ac:dyDescent="0.2">
      <c r="O159" s="1"/>
      <c r="P159" s="1"/>
      <c r="Q159" s="1"/>
      <c r="R159" s="1"/>
      <c r="S159" s="1"/>
      <c r="T159" s="1"/>
      <c r="U159" s="1"/>
      <c r="V159" s="1"/>
      <c r="W159" s="1"/>
    </row>
    <row r="160" spans="15:23" x14ac:dyDescent="0.2">
      <c r="O160" s="1"/>
      <c r="P160" s="1"/>
      <c r="Q160" s="1"/>
      <c r="R160" s="1"/>
      <c r="S160" s="1"/>
      <c r="T160" s="1"/>
      <c r="U160" s="1"/>
      <c r="V160" s="1"/>
      <c r="W160" s="1"/>
    </row>
    <row r="161" spans="15:23" x14ac:dyDescent="0.2">
      <c r="O161" s="1"/>
      <c r="P161" s="1"/>
      <c r="Q161" s="1"/>
      <c r="R161" s="1"/>
      <c r="S161" s="1"/>
      <c r="T161" s="1"/>
      <c r="U161" s="1"/>
      <c r="V161" s="1"/>
      <c r="W161" s="1"/>
    </row>
    <row r="162" spans="15:23" x14ac:dyDescent="0.2">
      <c r="O162" s="1"/>
      <c r="P162" s="1"/>
      <c r="Q162" s="1"/>
      <c r="R162" s="1"/>
      <c r="S162" s="1"/>
      <c r="T162" s="1"/>
      <c r="U162" s="1"/>
      <c r="V162" s="1"/>
      <c r="W162" s="1"/>
    </row>
    <row r="163" spans="15:23" x14ac:dyDescent="0.2">
      <c r="O163" s="1"/>
      <c r="P163" s="1"/>
      <c r="Q163" s="1"/>
      <c r="R163" s="1"/>
      <c r="S163" s="1"/>
      <c r="T163" s="1"/>
      <c r="U163" s="1"/>
      <c r="V163" s="1"/>
      <c r="W163" s="1"/>
    </row>
    <row r="164" spans="15:23" x14ac:dyDescent="0.2">
      <c r="O164" s="1"/>
      <c r="P164" s="1"/>
      <c r="Q164" s="1"/>
      <c r="R164" s="1"/>
      <c r="S164" s="1"/>
      <c r="T164" s="1"/>
      <c r="U164" s="1"/>
      <c r="V164" s="1"/>
      <c r="W164" s="1"/>
    </row>
    <row r="165" spans="15:23" x14ac:dyDescent="0.2">
      <c r="O165" s="1"/>
      <c r="P165" s="1"/>
      <c r="Q165" s="1"/>
      <c r="R165" s="1"/>
      <c r="S165" s="1"/>
      <c r="T165" s="1"/>
      <c r="U165" s="1"/>
      <c r="V165" s="1"/>
      <c r="W165" s="1"/>
    </row>
    <row r="166" spans="15:23" x14ac:dyDescent="0.2">
      <c r="O166" s="1"/>
      <c r="P166" s="1"/>
      <c r="Q166" s="1"/>
      <c r="R166" s="1"/>
      <c r="S166" s="1"/>
      <c r="T166" s="1"/>
      <c r="U166" s="1"/>
      <c r="V166" s="1"/>
      <c r="W166" s="1"/>
    </row>
    <row r="167" spans="15:23" x14ac:dyDescent="0.2">
      <c r="O167" s="1"/>
      <c r="P167" s="1"/>
      <c r="Q167" s="1"/>
      <c r="R167" s="1"/>
      <c r="S167" s="1"/>
      <c r="T167" s="1"/>
      <c r="U167" s="1"/>
      <c r="V167" s="1"/>
      <c r="W167" s="1"/>
    </row>
    <row r="168" spans="15:23" x14ac:dyDescent="0.2">
      <c r="O168" s="1"/>
      <c r="P168" s="1"/>
      <c r="Q168" s="1"/>
      <c r="R168" s="1"/>
      <c r="S168" s="1"/>
      <c r="T168" s="1"/>
      <c r="U168" s="1"/>
      <c r="V168" s="1"/>
      <c r="W168" s="1"/>
    </row>
    <row r="169" spans="15:23" x14ac:dyDescent="0.2">
      <c r="O169" s="1"/>
      <c r="P169" s="1"/>
      <c r="Q169" s="1"/>
      <c r="R169" s="1"/>
      <c r="S169" s="1"/>
      <c r="T169" s="1"/>
      <c r="U169" s="1"/>
      <c r="V169" s="1"/>
      <c r="W169" s="1"/>
    </row>
    <row r="170" spans="15:23" x14ac:dyDescent="0.2">
      <c r="O170" s="1"/>
      <c r="P170" s="1"/>
      <c r="Q170" s="1"/>
      <c r="R170" s="1"/>
      <c r="S170" s="1"/>
      <c r="T170" s="1"/>
      <c r="U170" s="1"/>
      <c r="V170" s="1"/>
      <c r="W170" s="1"/>
    </row>
    <row r="171" spans="15:23" x14ac:dyDescent="0.2">
      <c r="O171" s="1"/>
      <c r="P171" s="1"/>
      <c r="Q171" s="1"/>
      <c r="R171" s="1"/>
      <c r="S171" s="1"/>
      <c r="T171" s="1"/>
      <c r="U171" s="1"/>
      <c r="V171" s="1"/>
      <c r="W171" s="1"/>
    </row>
    <row r="172" spans="15:23" x14ac:dyDescent="0.2">
      <c r="O172" s="1"/>
      <c r="P172" s="1"/>
      <c r="Q172" s="1"/>
      <c r="R172" s="1"/>
      <c r="S172" s="1"/>
      <c r="T172" s="1"/>
      <c r="U172" s="1"/>
      <c r="V172" s="1"/>
      <c r="W172" s="1"/>
    </row>
    <row r="173" spans="15:23" x14ac:dyDescent="0.2">
      <c r="O173" s="1"/>
      <c r="P173" s="1"/>
      <c r="Q173" s="1"/>
      <c r="R173" s="1"/>
      <c r="S173" s="1"/>
      <c r="T173" s="1"/>
      <c r="U173" s="1"/>
      <c r="V173" s="1"/>
      <c r="W173" s="1"/>
    </row>
    <row r="174" spans="15:23" x14ac:dyDescent="0.2">
      <c r="O174" s="1"/>
      <c r="P174" s="1"/>
      <c r="Q174" s="1"/>
      <c r="R174" s="1"/>
      <c r="S174" s="1"/>
      <c r="T174" s="1"/>
      <c r="U174" s="1"/>
      <c r="V174" s="1"/>
      <c r="W174" s="1"/>
    </row>
    <row r="175" spans="15:23" x14ac:dyDescent="0.2">
      <c r="O175" s="1"/>
      <c r="P175" s="1"/>
      <c r="Q175" s="1"/>
      <c r="R175" s="1"/>
      <c r="S175" s="1"/>
      <c r="T175" s="1"/>
      <c r="U175" s="1"/>
      <c r="V175" s="1"/>
      <c r="W175" s="1"/>
    </row>
    <row r="176" spans="15:23" x14ac:dyDescent="0.2">
      <c r="O176" s="1"/>
      <c r="P176" s="1"/>
      <c r="Q176" s="1"/>
      <c r="R176" s="1"/>
      <c r="S176" s="1"/>
      <c r="T176" s="1"/>
      <c r="U176" s="1"/>
      <c r="V176" s="1"/>
      <c r="W176" s="1"/>
    </row>
    <row r="177" spans="15:23" x14ac:dyDescent="0.2">
      <c r="O177" s="1"/>
      <c r="P177" s="1"/>
      <c r="Q177" s="1"/>
      <c r="R177" s="1"/>
      <c r="S177" s="1"/>
      <c r="T177" s="1"/>
      <c r="U177" s="1"/>
      <c r="V177" s="1"/>
      <c r="W177" s="1"/>
    </row>
    <row r="178" spans="15:23" x14ac:dyDescent="0.2">
      <c r="O178" s="1"/>
      <c r="P178" s="1"/>
      <c r="Q178" s="1"/>
      <c r="R178" s="1"/>
      <c r="S178" s="1"/>
      <c r="T178" s="1"/>
      <c r="U178" s="1"/>
      <c r="V178" s="1"/>
      <c r="W178" s="1"/>
    </row>
    <row r="179" spans="15:23" x14ac:dyDescent="0.2">
      <c r="O179" s="1"/>
      <c r="P179" s="1"/>
      <c r="Q179" s="1"/>
      <c r="R179" s="1"/>
      <c r="S179" s="1"/>
      <c r="T179" s="1"/>
      <c r="U179" s="1"/>
      <c r="V179" s="1"/>
      <c r="W179" s="1"/>
    </row>
    <row r="180" spans="15:23" x14ac:dyDescent="0.2">
      <c r="O180" s="1"/>
      <c r="P180" s="1"/>
      <c r="Q180" s="1"/>
      <c r="R180" s="1"/>
      <c r="S180" s="1"/>
      <c r="T180" s="1"/>
      <c r="U180" s="1"/>
      <c r="V180" s="1"/>
      <c r="W180" s="1"/>
    </row>
    <row r="181" spans="15:23" x14ac:dyDescent="0.2">
      <c r="O181" s="1"/>
      <c r="P181" s="1"/>
      <c r="Q181" s="1"/>
      <c r="R181" s="1"/>
      <c r="S181" s="1"/>
      <c r="T181" s="1"/>
      <c r="U181" s="1"/>
      <c r="V181" s="1"/>
      <c r="W181" s="1"/>
    </row>
    <row r="182" spans="15:23" x14ac:dyDescent="0.2">
      <c r="O182" s="1"/>
      <c r="P182" s="1"/>
      <c r="Q182" s="1"/>
      <c r="R182" s="1"/>
      <c r="S182" s="1"/>
      <c r="T182" s="1"/>
      <c r="U182" s="1"/>
      <c r="V182" s="1"/>
      <c r="W182" s="1"/>
    </row>
    <row r="183" spans="15:23" x14ac:dyDescent="0.2">
      <c r="O183" s="1"/>
      <c r="P183" s="1"/>
      <c r="Q183" s="1"/>
      <c r="R183" s="1"/>
      <c r="S183" s="1"/>
      <c r="T183" s="1"/>
      <c r="U183" s="1"/>
      <c r="V183" s="1"/>
      <c r="W183" s="1"/>
    </row>
    <row r="184" spans="15:23" x14ac:dyDescent="0.2">
      <c r="O184" s="1"/>
      <c r="P184" s="1"/>
      <c r="Q184" s="1"/>
      <c r="R184" s="1"/>
      <c r="S184" s="1"/>
      <c r="T184" s="1"/>
      <c r="U184" s="1"/>
      <c r="V184" s="1"/>
      <c r="W184" s="1"/>
    </row>
    <row r="185" spans="15:23" x14ac:dyDescent="0.2">
      <c r="O185" s="1"/>
      <c r="P185" s="1"/>
      <c r="Q185" s="1"/>
      <c r="R185" s="1"/>
      <c r="S185" s="1"/>
      <c r="T185" s="1"/>
      <c r="U185" s="1"/>
      <c r="V185" s="1"/>
      <c r="W185" s="1"/>
    </row>
    <row r="186" spans="15:23" x14ac:dyDescent="0.2">
      <c r="O186" s="1"/>
      <c r="P186" s="1"/>
      <c r="Q186" s="1"/>
      <c r="R186" s="1"/>
      <c r="S186" s="1"/>
      <c r="T186" s="1"/>
      <c r="U186" s="1"/>
      <c r="V186" s="1"/>
      <c r="W186" s="1"/>
    </row>
    <row r="187" spans="15:23" x14ac:dyDescent="0.2">
      <c r="O187" s="1"/>
      <c r="P187" s="1"/>
      <c r="Q187" s="1"/>
      <c r="R187" s="1"/>
      <c r="S187" s="1"/>
      <c r="T187" s="1"/>
      <c r="U187" s="1"/>
      <c r="V187" s="1"/>
      <c r="W187" s="1"/>
    </row>
    <row r="188" spans="15:23" x14ac:dyDescent="0.2">
      <c r="O188" s="1"/>
      <c r="P188" s="1"/>
      <c r="Q188" s="1"/>
      <c r="R188" s="1"/>
      <c r="S188" s="1"/>
      <c r="T188" s="1"/>
      <c r="U188" s="1"/>
      <c r="V188" s="1"/>
      <c r="W188" s="1"/>
    </row>
    <row r="189" spans="15:23" x14ac:dyDescent="0.2">
      <c r="O189" s="1"/>
      <c r="P189" s="1"/>
      <c r="Q189" s="1"/>
      <c r="R189" s="1"/>
      <c r="S189" s="1"/>
      <c r="T189" s="1"/>
      <c r="U189" s="1"/>
      <c r="V189" s="1"/>
      <c r="W189" s="1"/>
    </row>
    <row r="190" spans="15:23" x14ac:dyDescent="0.2">
      <c r="O190" s="1"/>
      <c r="P190" s="1"/>
      <c r="Q190" s="1"/>
      <c r="R190" s="1"/>
      <c r="S190" s="1"/>
      <c r="T190" s="1"/>
      <c r="U190" s="1"/>
      <c r="V190" s="1"/>
      <c r="W190" s="1"/>
    </row>
    <row r="191" spans="15:23" x14ac:dyDescent="0.2">
      <c r="O191" s="1"/>
      <c r="P191" s="1"/>
      <c r="Q191" s="1"/>
      <c r="R191" s="1"/>
      <c r="S191" s="1"/>
      <c r="T191" s="1"/>
      <c r="U191" s="1"/>
      <c r="V191" s="1"/>
      <c r="W191" s="1"/>
    </row>
    <row r="192" spans="15:23" x14ac:dyDescent="0.2">
      <c r="O192" s="1"/>
      <c r="P192" s="1"/>
      <c r="Q192" s="1"/>
      <c r="R192" s="1"/>
      <c r="S192" s="1"/>
      <c r="T192" s="1"/>
      <c r="U192" s="1"/>
      <c r="V192" s="1"/>
      <c r="W192" s="1"/>
    </row>
    <row r="193" spans="15:23" x14ac:dyDescent="0.2">
      <c r="O193" s="1"/>
      <c r="P193" s="1"/>
      <c r="Q193" s="1"/>
      <c r="R193" s="1"/>
      <c r="S193" s="1"/>
      <c r="T193" s="1"/>
      <c r="U193" s="1"/>
      <c r="V193" s="1"/>
      <c r="W193" s="1"/>
    </row>
    <row r="194" spans="15:23" x14ac:dyDescent="0.2">
      <c r="O194" s="1"/>
      <c r="P194" s="1"/>
      <c r="Q194" s="1"/>
      <c r="R194" s="1"/>
      <c r="S194" s="1"/>
      <c r="T194" s="1"/>
      <c r="U194" s="1"/>
      <c r="V194" s="1"/>
      <c r="W194" s="1"/>
    </row>
    <row r="195" spans="15:23" x14ac:dyDescent="0.2">
      <c r="O195" s="1"/>
      <c r="P195" s="1"/>
      <c r="Q195" s="1"/>
      <c r="R195" s="1"/>
      <c r="S195" s="1"/>
      <c r="T195" s="1"/>
      <c r="U195" s="1"/>
      <c r="V195" s="1"/>
      <c r="W195" s="1"/>
    </row>
    <row r="196" spans="15:23" x14ac:dyDescent="0.2">
      <c r="O196" s="1"/>
      <c r="P196" s="1"/>
      <c r="Q196" s="1"/>
      <c r="R196" s="1"/>
      <c r="S196" s="1"/>
      <c r="T196" s="1"/>
      <c r="U196" s="1"/>
      <c r="V196" s="1"/>
      <c r="W196" s="1"/>
    </row>
    <row r="197" spans="15:23" x14ac:dyDescent="0.2">
      <c r="O197" s="1"/>
      <c r="P197" s="1"/>
      <c r="Q197" s="1"/>
      <c r="R197" s="1"/>
      <c r="S197" s="1"/>
      <c r="T197" s="1"/>
      <c r="U197" s="1"/>
      <c r="V197" s="1"/>
      <c r="W197" s="1"/>
    </row>
    <row r="198" spans="15:23" x14ac:dyDescent="0.2">
      <c r="O198" s="1"/>
      <c r="P198" s="1"/>
      <c r="Q198" s="1"/>
      <c r="R198" s="1"/>
      <c r="S198" s="1"/>
      <c r="T198" s="1"/>
      <c r="U198" s="1"/>
      <c r="V198" s="1"/>
      <c r="W198" s="1"/>
    </row>
    <row r="199" spans="15:23" x14ac:dyDescent="0.2">
      <c r="O199" s="1"/>
      <c r="P199" s="1"/>
      <c r="Q199" s="1"/>
      <c r="R199" s="1"/>
      <c r="S199" s="1"/>
      <c r="T199" s="1"/>
      <c r="U199" s="1"/>
      <c r="V199" s="1"/>
      <c r="W199" s="1"/>
    </row>
    <row r="200" spans="15:23" x14ac:dyDescent="0.2">
      <c r="O200" s="1"/>
      <c r="P200" s="1"/>
      <c r="Q200" s="1"/>
      <c r="R200" s="1"/>
      <c r="S200" s="1"/>
      <c r="T200" s="1"/>
      <c r="U200" s="1"/>
      <c r="V200" s="1"/>
      <c r="W200" s="1"/>
    </row>
    <row r="201" spans="15:23" x14ac:dyDescent="0.2">
      <c r="O201" s="1"/>
      <c r="P201" s="1"/>
      <c r="Q201" s="1"/>
      <c r="R201" s="1"/>
      <c r="S201" s="1"/>
      <c r="T201" s="1"/>
      <c r="U201" s="1"/>
      <c r="V201" s="1"/>
      <c r="W201" s="1"/>
    </row>
    <row r="202" spans="15:23" x14ac:dyDescent="0.2">
      <c r="O202" s="1"/>
      <c r="P202" s="1"/>
      <c r="Q202" s="1"/>
      <c r="R202" s="1"/>
      <c r="S202" s="1"/>
      <c r="T202" s="1"/>
      <c r="U202" s="1"/>
      <c r="V202" s="1"/>
      <c r="W202" s="1"/>
    </row>
    <row r="203" spans="15:23" x14ac:dyDescent="0.2">
      <c r="O203" s="1"/>
      <c r="P203" s="1"/>
      <c r="Q203" s="1"/>
      <c r="R203" s="1"/>
      <c r="S203" s="1"/>
      <c r="T203" s="1"/>
      <c r="U203" s="1"/>
      <c r="V203" s="1"/>
      <c r="W203" s="1"/>
    </row>
    <row r="204" spans="15:23" x14ac:dyDescent="0.2">
      <c r="O204" s="1"/>
      <c r="P204" s="1"/>
      <c r="Q204" s="1"/>
      <c r="R204" s="1"/>
      <c r="S204" s="1"/>
      <c r="T204" s="1"/>
      <c r="U204" s="1"/>
      <c r="V204" s="1"/>
      <c r="W204" s="1"/>
    </row>
    <row r="205" spans="15:23" x14ac:dyDescent="0.2">
      <c r="O205" s="1"/>
      <c r="P205" s="1"/>
      <c r="Q205" s="1"/>
      <c r="R205" s="1"/>
      <c r="S205" s="1"/>
      <c r="T205" s="1"/>
      <c r="U205" s="1"/>
      <c r="V205" s="1"/>
      <c r="W205" s="1"/>
    </row>
    <row r="206" spans="15:23" x14ac:dyDescent="0.2">
      <c r="O206" s="1"/>
      <c r="P206" s="1"/>
      <c r="Q206" s="1"/>
      <c r="R206" s="1"/>
      <c r="S206" s="1"/>
      <c r="T206" s="1"/>
      <c r="U206" s="1"/>
      <c r="V206" s="1"/>
      <c r="W206" s="1"/>
    </row>
    <row r="207" spans="15:23" x14ac:dyDescent="0.2">
      <c r="O207" s="1"/>
      <c r="P207" s="1"/>
      <c r="Q207" s="1"/>
      <c r="R207" s="1"/>
      <c r="S207" s="1"/>
      <c r="T207" s="1"/>
      <c r="U207" s="1"/>
      <c r="V207" s="1"/>
      <c r="W207" s="1"/>
    </row>
    <row r="208" spans="15:23" x14ac:dyDescent="0.2">
      <c r="O208" s="1"/>
      <c r="P208" s="1"/>
      <c r="Q208" s="1"/>
      <c r="R208" s="1"/>
      <c r="S208" s="1"/>
      <c r="T208" s="1"/>
      <c r="U208" s="1"/>
      <c r="V208" s="1"/>
      <c r="W208" s="1"/>
    </row>
    <row r="209" spans="15:23" x14ac:dyDescent="0.2">
      <c r="O209" s="1"/>
      <c r="P209" s="1"/>
      <c r="Q209" s="1"/>
      <c r="R209" s="1"/>
      <c r="S209" s="1"/>
      <c r="T209" s="1"/>
      <c r="U209" s="1"/>
      <c r="V209" s="1"/>
      <c r="W2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Irion</dc:creator>
  <cp:lastModifiedBy>alex irion</cp:lastModifiedBy>
  <dcterms:created xsi:type="dcterms:W3CDTF">2017-09-12T15:15:23Z</dcterms:created>
  <dcterms:modified xsi:type="dcterms:W3CDTF">2017-10-31T01:11:20Z</dcterms:modified>
</cp:coreProperties>
</file>