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120" windowWidth="19440" windowHeight="8700"/>
  </bookViews>
  <sheets>
    <sheet name="TOI" sheetId="4" r:id="rId1"/>
    <sheet name="INFORME" sheetId="12" r:id="rId2"/>
    <sheet name="SOLO UPGRADE" sheetId="13" r:id="rId3"/>
    <sheet name="ANTECEDENTES CAMPAÑA" sheetId="14" r:id="rId4"/>
    <sheet name="F" sheetId="15" r:id="rId5"/>
  </sheets>
  <definedNames>
    <definedName name="_xlnm._FilterDatabase" localSheetId="0" hidden="1">TOI!$B$1:$AI$500</definedName>
    <definedName name="estadogp">TOI!$AC$2:$AF$31</definedName>
    <definedName name="MENSAJE">TOI!$AG$2:$AH$5</definedName>
  </definedNames>
  <calcPr calcId="144525"/>
</workbook>
</file>

<file path=xl/calcChain.xml><?xml version="1.0" encoding="utf-8"?>
<calcChain xmlns="http://schemas.openxmlformats.org/spreadsheetml/2006/main">
  <c r="Q25" i="12" l="1"/>
  <c r="Q24" i="12"/>
  <c r="Q26" i="12" s="1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D1" i="15"/>
  <c r="F1" i="15"/>
  <c r="H1" i="15"/>
  <c r="J1" i="15"/>
  <c r="L1" i="15"/>
  <c r="N1" i="15"/>
  <c r="P1" i="15"/>
  <c r="R1" i="15"/>
  <c r="T1" i="15"/>
  <c r="V1" i="15"/>
  <c r="X1" i="15"/>
  <c r="Z1" i="15"/>
  <c r="AB1" i="15"/>
  <c r="AD1" i="15"/>
  <c r="AF1" i="15"/>
  <c r="AH1" i="15"/>
  <c r="AJ1" i="15"/>
  <c r="AL1" i="15"/>
  <c r="AN1" i="15"/>
  <c r="AP1" i="15"/>
  <c r="AR1" i="15"/>
  <c r="AT1" i="15"/>
  <c r="AV1" i="15"/>
  <c r="AX1" i="15"/>
  <c r="AZ1" i="15"/>
  <c r="BB1" i="15"/>
  <c r="BD1" i="15"/>
  <c r="BF1" i="15"/>
  <c r="BH1" i="15"/>
  <c r="BJ1" i="15"/>
  <c r="BL1" i="15"/>
  <c r="BN1" i="15"/>
  <c r="BP1" i="15"/>
  <c r="BR1" i="15"/>
  <c r="BT1" i="15"/>
  <c r="BV1" i="15"/>
  <c r="BX1" i="15"/>
  <c r="BZ1" i="15"/>
  <c r="CB1" i="15"/>
  <c r="CD1" i="15"/>
  <c r="CF1" i="15"/>
  <c r="CH1" i="15"/>
  <c r="CJ1" i="15"/>
  <c r="CL1" i="15"/>
  <c r="CN1" i="15"/>
  <c r="CP1" i="15"/>
  <c r="CR1" i="15"/>
  <c r="CT1" i="15"/>
  <c r="CV1" i="15"/>
  <c r="CX1" i="15"/>
  <c r="CZ1" i="15"/>
  <c r="DB1" i="15"/>
  <c r="DD1" i="15"/>
  <c r="DF1" i="15"/>
  <c r="DH1" i="15"/>
  <c r="DJ1" i="15"/>
  <c r="DL1" i="15"/>
  <c r="DN1" i="15"/>
  <c r="DP1" i="15"/>
  <c r="DR1" i="15"/>
  <c r="DT1" i="15"/>
  <c r="DV1" i="15"/>
  <c r="DX1" i="15"/>
  <c r="DZ1" i="15"/>
  <c r="EB1" i="15"/>
  <c r="ED1" i="15"/>
  <c r="EF1" i="15"/>
  <c r="EH1" i="15"/>
  <c r="EJ1" i="15"/>
  <c r="EL1" i="15"/>
  <c r="EN1" i="15"/>
  <c r="EP1" i="15"/>
  <c r="ER1" i="15"/>
  <c r="ET1" i="15"/>
  <c r="EV1" i="15"/>
  <c r="EX1" i="15"/>
  <c r="EZ1" i="15"/>
  <c r="FB1" i="15"/>
  <c r="FD1" i="15"/>
  <c r="FF1" i="15"/>
  <c r="FH1" i="15"/>
  <c r="FJ1" i="15"/>
  <c r="FL1" i="15"/>
  <c r="FN1" i="15"/>
  <c r="FP1" i="15"/>
  <c r="FR1" i="15"/>
  <c r="FT1" i="15"/>
  <c r="FV1" i="15"/>
  <c r="FX1" i="15"/>
  <c r="FZ1" i="15"/>
  <c r="GB1" i="15"/>
  <c r="B1" i="15"/>
  <c r="AD8" i="15" l="1"/>
  <c r="AH8" i="15"/>
  <c r="AJ8" i="15"/>
  <c r="AL8" i="15"/>
  <c r="AN8" i="15"/>
  <c r="AP8" i="15"/>
  <c r="AR8" i="15"/>
  <c r="AT8" i="15"/>
  <c r="AV8" i="15"/>
  <c r="AX8" i="15"/>
  <c r="AZ8" i="15"/>
  <c r="BB8" i="15"/>
  <c r="BD8" i="15"/>
  <c r="BF8" i="15"/>
  <c r="BH8" i="15"/>
  <c r="BJ8" i="15"/>
  <c r="BL8" i="15"/>
  <c r="BN8" i="15"/>
  <c r="BP8" i="15"/>
  <c r="BR8" i="15"/>
  <c r="BT8" i="15"/>
  <c r="BV8" i="15"/>
  <c r="BX8" i="15"/>
  <c r="BZ8" i="15"/>
  <c r="CB8" i="15"/>
  <c r="CD8" i="15"/>
  <c r="CF8" i="15"/>
  <c r="CH8" i="15"/>
  <c r="CJ8" i="15"/>
  <c r="CL8" i="15"/>
  <c r="CN8" i="15"/>
  <c r="CP8" i="15"/>
  <c r="CR8" i="15"/>
  <c r="CT8" i="15"/>
  <c r="CV8" i="15"/>
  <c r="CX8" i="15"/>
  <c r="CZ8" i="15"/>
  <c r="DB8" i="15"/>
  <c r="DD8" i="15"/>
  <c r="DF8" i="15"/>
  <c r="DH8" i="15"/>
  <c r="DJ8" i="15"/>
  <c r="DL8" i="15"/>
  <c r="DN8" i="15"/>
  <c r="DP8" i="15"/>
  <c r="DR8" i="15"/>
  <c r="DT8" i="15"/>
  <c r="DV8" i="15"/>
  <c r="DX8" i="15"/>
  <c r="DZ8" i="15"/>
  <c r="EB8" i="15"/>
  <c r="ED8" i="15"/>
  <c r="EF8" i="15"/>
  <c r="EH8" i="15"/>
  <c r="EJ8" i="15"/>
  <c r="EL8" i="15"/>
  <c r="EN8" i="15"/>
  <c r="EP8" i="15"/>
  <c r="ER8" i="15"/>
  <c r="ET8" i="15"/>
  <c r="EV8" i="15"/>
  <c r="EX8" i="15"/>
  <c r="EZ8" i="15"/>
  <c r="FB8" i="15"/>
  <c r="FD8" i="15"/>
  <c r="FF8" i="15"/>
  <c r="FH8" i="15"/>
  <c r="FJ8" i="15"/>
  <c r="FL8" i="15"/>
  <c r="FN8" i="15"/>
  <c r="FP8" i="15"/>
  <c r="FR8" i="15"/>
  <c r="FT8" i="15"/>
  <c r="FV8" i="15"/>
  <c r="FX8" i="15"/>
  <c r="FZ8" i="15"/>
  <c r="GB8" i="15"/>
  <c r="AD9" i="15"/>
  <c r="AE12" i="15" s="1"/>
  <c r="AH9" i="15"/>
  <c r="AI12" i="15" s="1"/>
  <c r="AJ9" i="15"/>
  <c r="AL9" i="15"/>
  <c r="AM12" i="15" s="1"/>
  <c r="AN9" i="15"/>
  <c r="AO11" i="15" s="1"/>
  <c r="AP9" i="15"/>
  <c r="AQ12" i="15" s="1"/>
  <c r="AR9" i="15"/>
  <c r="AT9" i="15"/>
  <c r="AU12" i="15" s="1"/>
  <c r="AV9" i="15"/>
  <c r="AW11" i="15" s="1"/>
  <c r="AX9" i="15"/>
  <c r="AY12" i="15" s="1"/>
  <c r="AZ9" i="15"/>
  <c r="BB9" i="15"/>
  <c r="BC12" i="15" s="1"/>
  <c r="BD9" i="15"/>
  <c r="BE11" i="15" s="1"/>
  <c r="BF9" i="15"/>
  <c r="BG12" i="15" s="1"/>
  <c r="BH9" i="15"/>
  <c r="BJ9" i="15"/>
  <c r="BK12" i="15" s="1"/>
  <c r="BL9" i="15"/>
  <c r="BM11" i="15" s="1"/>
  <c r="BN9" i="15"/>
  <c r="BO12" i="15" s="1"/>
  <c r="BP9" i="15"/>
  <c r="BR9" i="15"/>
  <c r="BS12" i="15" s="1"/>
  <c r="BT9" i="15"/>
  <c r="BU11" i="15" s="1"/>
  <c r="BV9" i="15"/>
  <c r="BW12" i="15" s="1"/>
  <c r="BX9" i="15"/>
  <c r="BZ9" i="15"/>
  <c r="CA12" i="15" s="1"/>
  <c r="CB9" i="15"/>
  <c r="CC11" i="15" s="1"/>
  <c r="CD9" i="15"/>
  <c r="CE12" i="15" s="1"/>
  <c r="CF9" i="15"/>
  <c r="CH9" i="15"/>
  <c r="CI12" i="15" s="1"/>
  <c r="CJ9" i="15"/>
  <c r="CK11" i="15" s="1"/>
  <c r="CL9" i="15"/>
  <c r="CM12" i="15" s="1"/>
  <c r="CN9" i="15"/>
  <c r="CP9" i="15"/>
  <c r="CQ12" i="15" s="1"/>
  <c r="CR9" i="15"/>
  <c r="CS11" i="15" s="1"/>
  <c r="CT9" i="15"/>
  <c r="CU12" i="15" s="1"/>
  <c r="CV9" i="15"/>
  <c r="CX9" i="15"/>
  <c r="CY12" i="15" s="1"/>
  <c r="CZ9" i="15"/>
  <c r="DA11" i="15" s="1"/>
  <c r="DB9" i="15"/>
  <c r="DC12" i="15" s="1"/>
  <c r="DD9" i="15"/>
  <c r="DF9" i="15"/>
  <c r="DG12" i="15" s="1"/>
  <c r="DH9" i="15"/>
  <c r="DI11" i="15" s="1"/>
  <c r="DJ9" i="15"/>
  <c r="DK12" i="15" s="1"/>
  <c r="DL9" i="15"/>
  <c r="DN9" i="15"/>
  <c r="DO12" i="15" s="1"/>
  <c r="DP9" i="15"/>
  <c r="DQ11" i="15" s="1"/>
  <c r="DR9" i="15"/>
  <c r="DS12" i="15" s="1"/>
  <c r="DT9" i="15"/>
  <c r="DV9" i="15"/>
  <c r="DW12" i="15" s="1"/>
  <c r="DX9" i="15"/>
  <c r="DY11" i="15" s="1"/>
  <c r="DZ9" i="15"/>
  <c r="EA12" i="15" s="1"/>
  <c r="EB9" i="15"/>
  <c r="ED9" i="15"/>
  <c r="EE12" i="15" s="1"/>
  <c r="EF9" i="15"/>
  <c r="EG11" i="15" s="1"/>
  <c r="EH9" i="15"/>
  <c r="EI12" i="15" s="1"/>
  <c r="EJ9" i="15"/>
  <c r="EL9" i="15"/>
  <c r="EM12" i="15" s="1"/>
  <c r="EN9" i="15"/>
  <c r="EO11" i="15" s="1"/>
  <c r="EP9" i="15"/>
  <c r="EQ12" i="15" s="1"/>
  <c r="ER9" i="15"/>
  <c r="ET9" i="15"/>
  <c r="EU12" i="15" s="1"/>
  <c r="EV9" i="15"/>
  <c r="EW11" i="15" s="1"/>
  <c r="EX9" i="15"/>
  <c r="EY12" i="15" s="1"/>
  <c r="EZ9" i="15"/>
  <c r="FB9" i="15"/>
  <c r="FC12" i="15" s="1"/>
  <c r="FD9" i="15"/>
  <c r="FE11" i="15" s="1"/>
  <c r="FF9" i="15"/>
  <c r="FG12" i="15" s="1"/>
  <c r="FH9" i="15"/>
  <c r="FJ9" i="15"/>
  <c r="FK12" i="15" s="1"/>
  <c r="FL9" i="15"/>
  <c r="FM11" i="15" s="1"/>
  <c r="FN9" i="15"/>
  <c r="FO12" i="15" s="1"/>
  <c r="FP9" i="15"/>
  <c r="FR9" i="15"/>
  <c r="FS12" i="15" s="1"/>
  <c r="FT9" i="15"/>
  <c r="FU11" i="15" s="1"/>
  <c r="FV9" i="15"/>
  <c r="FW12" i="15" s="1"/>
  <c r="FX9" i="15"/>
  <c r="FZ9" i="15"/>
  <c r="GA12" i="15" s="1"/>
  <c r="GB9" i="15"/>
  <c r="GC11" i="15" s="1"/>
  <c r="AD11" i="15"/>
  <c r="AH11" i="15"/>
  <c r="AJ11" i="15"/>
  <c r="AL11" i="15"/>
  <c r="AN11" i="15"/>
  <c r="AP11" i="15"/>
  <c r="AR11" i="15"/>
  <c r="AT11" i="15"/>
  <c r="AV11" i="15"/>
  <c r="AX11" i="15"/>
  <c r="AZ11" i="15"/>
  <c r="BB11" i="15"/>
  <c r="BD11" i="15"/>
  <c r="BF11" i="15"/>
  <c r="BH11" i="15"/>
  <c r="BJ11" i="15"/>
  <c r="BL11" i="15"/>
  <c r="BN11" i="15"/>
  <c r="BP11" i="15"/>
  <c r="BR11" i="15"/>
  <c r="BT11" i="15"/>
  <c r="BV11" i="15"/>
  <c r="BX11" i="15"/>
  <c r="BZ11" i="15"/>
  <c r="CB11" i="15"/>
  <c r="CD11" i="15"/>
  <c r="CF11" i="15"/>
  <c r="CH11" i="15"/>
  <c r="CJ11" i="15"/>
  <c r="CL11" i="15"/>
  <c r="CN11" i="15"/>
  <c r="CP11" i="15"/>
  <c r="CR11" i="15"/>
  <c r="CT11" i="15"/>
  <c r="CV11" i="15"/>
  <c r="CX11" i="15"/>
  <c r="CZ11" i="15"/>
  <c r="DB11" i="15"/>
  <c r="DD11" i="15"/>
  <c r="DF11" i="15"/>
  <c r="DH11" i="15"/>
  <c r="DJ11" i="15"/>
  <c r="DL11" i="15"/>
  <c r="DN11" i="15"/>
  <c r="DP11" i="15"/>
  <c r="DR11" i="15"/>
  <c r="DT11" i="15"/>
  <c r="DV11" i="15"/>
  <c r="DX11" i="15"/>
  <c r="DZ11" i="15"/>
  <c r="EB11" i="15"/>
  <c r="ED11" i="15"/>
  <c r="EF11" i="15"/>
  <c r="EH11" i="15"/>
  <c r="EJ11" i="15"/>
  <c r="EL11" i="15"/>
  <c r="EN11" i="15"/>
  <c r="EP11" i="15"/>
  <c r="ER11" i="15"/>
  <c r="ET11" i="15"/>
  <c r="EV11" i="15"/>
  <c r="EX11" i="15"/>
  <c r="EZ11" i="15"/>
  <c r="FB11" i="15"/>
  <c r="FD11" i="15"/>
  <c r="FF11" i="15"/>
  <c r="FH11" i="15"/>
  <c r="FJ11" i="15"/>
  <c r="FL11" i="15"/>
  <c r="FN11" i="15"/>
  <c r="FP11" i="15"/>
  <c r="FR11" i="15"/>
  <c r="FT11" i="15"/>
  <c r="FV11" i="15"/>
  <c r="FX11" i="15"/>
  <c r="FZ11" i="15"/>
  <c r="GB11" i="15"/>
  <c r="AD12" i="15"/>
  <c r="AH12" i="15"/>
  <c r="AJ12" i="15"/>
  <c r="AL12" i="15"/>
  <c r="AN12" i="15"/>
  <c r="AP12" i="15"/>
  <c r="AR12" i="15"/>
  <c r="AT12" i="15"/>
  <c r="AV12" i="15"/>
  <c r="AX12" i="15"/>
  <c r="AZ12" i="15"/>
  <c r="BB12" i="15"/>
  <c r="BD12" i="15"/>
  <c r="BF12" i="15"/>
  <c r="BH12" i="15"/>
  <c r="BJ12" i="15"/>
  <c r="BL12" i="15"/>
  <c r="BN12" i="15"/>
  <c r="BP12" i="15"/>
  <c r="BR12" i="15"/>
  <c r="BT12" i="15"/>
  <c r="BV12" i="15"/>
  <c r="BX12" i="15"/>
  <c r="BZ12" i="15"/>
  <c r="CB12" i="15"/>
  <c r="CD12" i="15"/>
  <c r="CF12" i="15"/>
  <c r="CH12" i="15"/>
  <c r="CJ12" i="15"/>
  <c r="CL12" i="15"/>
  <c r="CN12" i="15"/>
  <c r="CP12" i="15"/>
  <c r="CR12" i="15"/>
  <c r="CT12" i="15"/>
  <c r="CV12" i="15"/>
  <c r="CX12" i="15"/>
  <c r="CZ12" i="15"/>
  <c r="DB12" i="15"/>
  <c r="DD12" i="15"/>
  <c r="DF12" i="15"/>
  <c r="DH12" i="15"/>
  <c r="DJ12" i="15"/>
  <c r="DL12" i="15"/>
  <c r="DN12" i="15"/>
  <c r="DP12" i="15"/>
  <c r="DR12" i="15"/>
  <c r="DT12" i="15"/>
  <c r="DV12" i="15"/>
  <c r="DX12" i="15"/>
  <c r="DZ12" i="15"/>
  <c r="EB12" i="15"/>
  <c r="ED12" i="15"/>
  <c r="EF12" i="15"/>
  <c r="EH12" i="15"/>
  <c r="EJ12" i="15"/>
  <c r="EL12" i="15"/>
  <c r="EN12" i="15"/>
  <c r="EP12" i="15"/>
  <c r="ER12" i="15"/>
  <c r="ET12" i="15"/>
  <c r="EV12" i="15"/>
  <c r="EX12" i="15"/>
  <c r="EZ12" i="15"/>
  <c r="FB12" i="15"/>
  <c r="FD12" i="15"/>
  <c r="FF12" i="15"/>
  <c r="FH12" i="15"/>
  <c r="FJ12" i="15"/>
  <c r="FL12" i="15"/>
  <c r="FN12" i="15"/>
  <c r="FP12" i="15"/>
  <c r="FR12" i="15"/>
  <c r="FT12" i="15"/>
  <c r="FV12" i="15"/>
  <c r="FX12" i="15"/>
  <c r="FZ12" i="15"/>
  <c r="GB12" i="15"/>
  <c r="B8" i="15"/>
  <c r="D8" i="15"/>
  <c r="F8" i="15"/>
  <c r="H8" i="15"/>
  <c r="J8" i="15"/>
  <c r="L8" i="15"/>
  <c r="X8" i="15"/>
  <c r="Z8" i="15"/>
  <c r="B9" i="15"/>
  <c r="C11" i="15" s="1"/>
  <c r="D9" i="15"/>
  <c r="E11" i="15" s="1"/>
  <c r="F9" i="15"/>
  <c r="G12" i="15" s="1"/>
  <c r="H9" i="15"/>
  <c r="I11" i="15" s="1"/>
  <c r="J9" i="15"/>
  <c r="L9" i="15"/>
  <c r="M11" i="15" s="1"/>
  <c r="X9" i="15"/>
  <c r="Y11" i="15" s="1"/>
  <c r="Z9" i="15"/>
  <c r="B11" i="15"/>
  <c r="D11" i="15"/>
  <c r="F11" i="15"/>
  <c r="H11" i="15"/>
  <c r="J11" i="15"/>
  <c r="L11" i="15"/>
  <c r="X11" i="15"/>
  <c r="Z11" i="15"/>
  <c r="B12" i="15"/>
  <c r="D12" i="15"/>
  <c r="F12" i="15"/>
  <c r="H12" i="15"/>
  <c r="J12" i="15"/>
  <c r="L12" i="15"/>
  <c r="X12" i="15"/>
  <c r="Z12" i="15"/>
  <c r="AB4" i="15"/>
  <c r="AB5" i="15"/>
  <c r="AB3" i="15"/>
  <c r="L23" i="15" l="1"/>
  <c r="L22" i="15"/>
  <c r="L21" i="15"/>
  <c r="L20" i="15"/>
  <c r="L19" i="15"/>
  <c r="L18" i="15"/>
  <c r="L17" i="15"/>
  <c r="L16" i="15"/>
  <c r="L15" i="15"/>
  <c r="L14" i="15"/>
  <c r="EZ23" i="15"/>
  <c r="EZ22" i="15"/>
  <c r="EZ21" i="15"/>
  <c r="EZ20" i="15"/>
  <c r="EZ19" i="15"/>
  <c r="EZ18" i="15"/>
  <c r="EZ17" i="15"/>
  <c r="EZ16" i="15"/>
  <c r="EZ15" i="15"/>
  <c r="EZ14" i="15"/>
  <c r="DT23" i="15"/>
  <c r="DT22" i="15"/>
  <c r="DT21" i="15"/>
  <c r="DT20" i="15"/>
  <c r="DT19" i="15"/>
  <c r="DT18" i="15"/>
  <c r="DT17" i="15"/>
  <c r="DT16" i="15"/>
  <c r="DT15" i="15"/>
  <c r="DT14" i="15"/>
  <c r="CN23" i="15"/>
  <c r="CN22" i="15"/>
  <c r="CN21" i="15"/>
  <c r="CN20" i="15"/>
  <c r="CN19" i="15"/>
  <c r="CN18" i="15"/>
  <c r="CN17" i="15"/>
  <c r="CN16" i="15"/>
  <c r="CN15" i="15"/>
  <c r="CN14" i="15"/>
  <c r="BP23" i="15"/>
  <c r="BP22" i="15"/>
  <c r="BP21" i="15"/>
  <c r="BP20" i="15"/>
  <c r="BP19" i="15"/>
  <c r="BP18" i="15"/>
  <c r="BP17" i="15"/>
  <c r="BP16" i="15"/>
  <c r="BP15" i="15"/>
  <c r="BP14" i="15"/>
  <c r="AZ23" i="15"/>
  <c r="AZ22" i="15"/>
  <c r="AZ21" i="15"/>
  <c r="AZ20" i="15"/>
  <c r="AZ19" i="15"/>
  <c r="AZ18" i="15"/>
  <c r="AZ17" i="15"/>
  <c r="AZ16" i="15"/>
  <c r="AZ15" i="15"/>
  <c r="AZ14" i="15"/>
  <c r="AR23" i="15"/>
  <c r="AR22" i="15"/>
  <c r="AR21" i="15"/>
  <c r="AR20" i="15"/>
  <c r="AR19" i="15"/>
  <c r="AR18" i="15"/>
  <c r="AR17" i="15"/>
  <c r="AR16" i="15"/>
  <c r="AR15" i="15"/>
  <c r="AR14" i="15"/>
  <c r="AJ23" i="15"/>
  <c r="AJ22" i="15"/>
  <c r="AJ21" i="15"/>
  <c r="AJ20" i="15"/>
  <c r="AJ19" i="15"/>
  <c r="AJ18" i="15"/>
  <c r="AJ17" i="15"/>
  <c r="AJ16" i="15"/>
  <c r="AJ15" i="15"/>
  <c r="AJ14" i="15"/>
  <c r="F23" i="15"/>
  <c r="F21" i="15"/>
  <c r="F19" i="15"/>
  <c r="F17" i="15"/>
  <c r="F15" i="15"/>
  <c r="F22" i="15"/>
  <c r="F20" i="15"/>
  <c r="F18" i="15"/>
  <c r="F16" i="15"/>
  <c r="F14" i="15"/>
  <c r="FZ23" i="15"/>
  <c r="FZ22" i="15"/>
  <c r="FZ21" i="15"/>
  <c r="FZ19" i="15"/>
  <c r="FZ17" i="15"/>
  <c r="FZ15" i="15"/>
  <c r="FZ20" i="15"/>
  <c r="FZ18" i="15"/>
  <c r="FZ16" i="15"/>
  <c r="FZ14" i="15"/>
  <c r="FR23" i="15"/>
  <c r="FR22" i="15"/>
  <c r="FR20" i="15"/>
  <c r="FR18" i="15"/>
  <c r="FR16" i="15"/>
  <c r="FR14" i="15"/>
  <c r="FR21" i="15"/>
  <c r="FR19" i="15"/>
  <c r="FR17" i="15"/>
  <c r="FR15" i="15"/>
  <c r="FJ23" i="15"/>
  <c r="FJ22" i="15"/>
  <c r="FJ21" i="15"/>
  <c r="FJ19" i="15"/>
  <c r="FJ17" i="15"/>
  <c r="FJ15" i="15"/>
  <c r="FJ20" i="15"/>
  <c r="FJ18" i="15"/>
  <c r="FJ16" i="15"/>
  <c r="FJ14" i="15"/>
  <c r="FB23" i="15"/>
  <c r="FB22" i="15"/>
  <c r="FB20" i="15"/>
  <c r="FB18" i="15"/>
  <c r="FB16" i="15"/>
  <c r="FB14" i="15"/>
  <c r="FB21" i="15"/>
  <c r="FB19" i="15"/>
  <c r="FB17" i="15"/>
  <c r="FB15" i="15"/>
  <c r="ET23" i="15"/>
  <c r="ET21" i="15"/>
  <c r="ET19" i="15"/>
  <c r="ET17" i="15"/>
  <c r="ET15" i="15"/>
  <c r="ET22" i="15"/>
  <c r="ET20" i="15"/>
  <c r="ET18" i="15"/>
  <c r="ET16" i="15"/>
  <c r="ET14" i="15"/>
  <c r="EL23" i="15"/>
  <c r="EL22" i="15"/>
  <c r="EL20" i="15"/>
  <c r="EL18" i="15"/>
  <c r="EL16" i="15"/>
  <c r="EL14" i="15"/>
  <c r="EL21" i="15"/>
  <c r="EL19" i="15"/>
  <c r="EL17" i="15"/>
  <c r="EL15" i="15"/>
  <c r="ED23" i="15"/>
  <c r="ED21" i="15"/>
  <c r="ED19" i="15"/>
  <c r="ED17" i="15"/>
  <c r="ED15" i="15"/>
  <c r="ED22" i="15"/>
  <c r="ED20" i="15"/>
  <c r="ED18" i="15"/>
  <c r="ED16" i="15"/>
  <c r="ED14" i="15"/>
  <c r="DV23" i="15"/>
  <c r="DV22" i="15"/>
  <c r="DV20" i="15"/>
  <c r="DV18" i="15"/>
  <c r="DV16" i="15"/>
  <c r="DV14" i="15"/>
  <c r="DV21" i="15"/>
  <c r="DV19" i="15"/>
  <c r="DV17" i="15"/>
  <c r="DV15" i="15"/>
  <c r="DN23" i="15"/>
  <c r="DN21" i="15"/>
  <c r="DN19" i="15"/>
  <c r="DN17" i="15"/>
  <c r="DN15" i="15"/>
  <c r="DN22" i="15"/>
  <c r="DN20" i="15"/>
  <c r="DN18" i="15"/>
  <c r="DN16" i="15"/>
  <c r="DN14" i="15"/>
  <c r="DF23" i="15"/>
  <c r="DF22" i="15"/>
  <c r="DF20" i="15"/>
  <c r="DF18" i="15"/>
  <c r="DF16" i="15"/>
  <c r="DF14" i="15"/>
  <c r="DF21" i="15"/>
  <c r="DF19" i="15"/>
  <c r="DF17" i="15"/>
  <c r="DF15" i="15"/>
  <c r="CX23" i="15"/>
  <c r="CX21" i="15"/>
  <c r="CX19" i="15"/>
  <c r="CX17" i="15"/>
  <c r="CX15" i="15"/>
  <c r="CX22" i="15"/>
  <c r="CX20" i="15"/>
  <c r="CX18" i="15"/>
  <c r="CX16" i="15"/>
  <c r="CX14" i="15"/>
  <c r="CP23" i="15"/>
  <c r="CP22" i="15"/>
  <c r="CP20" i="15"/>
  <c r="CP18" i="15"/>
  <c r="CP16" i="15"/>
  <c r="CP14" i="15"/>
  <c r="CP21" i="15"/>
  <c r="CP19" i="15"/>
  <c r="CP17" i="15"/>
  <c r="CP15" i="15"/>
  <c r="CH23" i="15"/>
  <c r="CH21" i="15"/>
  <c r="CH19" i="15"/>
  <c r="CH17" i="15"/>
  <c r="CH15" i="15"/>
  <c r="CH22" i="15"/>
  <c r="CH20" i="15"/>
  <c r="CH18" i="15"/>
  <c r="CH16" i="15"/>
  <c r="CH14" i="15"/>
  <c r="BZ23" i="15"/>
  <c r="BZ22" i="15"/>
  <c r="BZ20" i="15"/>
  <c r="BZ18" i="15"/>
  <c r="BZ16" i="15"/>
  <c r="BZ14" i="15"/>
  <c r="BZ21" i="15"/>
  <c r="BZ19" i="15"/>
  <c r="BZ17" i="15"/>
  <c r="BZ15" i="15"/>
  <c r="BR23" i="15"/>
  <c r="BR21" i="15"/>
  <c r="BR19" i="15"/>
  <c r="BR17" i="15"/>
  <c r="BR15" i="15"/>
  <c r="BR22" i="15"/>
  <c r="BR20" i="15"/>
  <c r="BR18" i="15"/>
  <c r="BR16" i="15"/>
  <c r="BR14" i="15"/>
  <c r="BJ23" i="15"/>
  <c r="BJ22" i="15"/>
  <c r="BJ20" i="15"/>
  <c r="BJ18" i="15"/>
  <c r="BJ16" i="15"/>
  <c r="BJ14" i="15"/>
  <c r="BJ21" i="15"/>
  <c r="BJ19" i="15"/>
  <c r="BJ17" i="15"/>
  <c r="BJ15" i="15"/>
  <c r="BB23" i="15"/>
  <c r="BB21" i="15"/>
  <c r="BB19" i="15"/>
  <c r="BB17" i="15"/>
  <c r="BB15" i="15"/>
  <c r="BB22" i="15"/>
  <c r="BB20" i="15"/>
  <c r="BB18" i="15"/>
  <c r="BB16" i="15"/>
  <c r="BB14" i="15"/>
  <c r="AT23" i="15"/>
  <c r="AT22" i="15"/>
  <c r="AT20" i="15"/>
  <c r="AT18" i="15"/>
  <c r="AT16" i="15"/>
  <c r="AT14" i="15"/>
  <c r="AT21" i="15"/>
  <c r="AT19" i="15"/>
  <c r="AT17" i="15"/>
  <c r="AT15" i="15"/>
  <c r="AL23" i="15"/>
  <c r="AL21" i="15"/>
  <c r="AL19" i="15"/>
  <c r="AL17" i="15"/>
  <c r="AL15" i="15"/>
  <c r="AL22" i="15"/>
  <c r="AL20" i="15"/>
  <c r="AL18" i="15"/>
  <c r="AL16" i="15"/>
  <c r="AL14" i="15"/>
  <c r="AD23" i="15"/>
  <c r="AD22" i="15"/>
  <c r="AD20" i="15"/>
  <c r="AD18" i="15"/>
  <c r="AD16" i="15"/>
  <c r="AD14" i="15"/>
  <c r="AD21" i="15"/>
  <c r="AD19" i="15"/>
  <c r="AD17" i="15"/>
  <c r="AD15" i="15"/>
  <c r="C12" i="15"/>
  <c r="D23" i="15"/>
  <c r="D22" i="15"/>
  <c r="D21" i="15"/>
  <c r="D20" i="15"/>
  <c r="D19" i="15"/>
  <c r="D18" i="15"/>
  <c r="D17" i="15"/>
  <c r="D16" i="15"/>
  <c r="D15" i="15"/>
  <c r="D14" i="15"/>
  <c r="FX23" i="15"/>
  <c r="FX22" i="15"/>
  <c r="FX21" i="15"/>
  <c r="FX20" i="15"/>
  <c r="FX19" i="15"/>
  <c r="FX18" i="15"/>
  <c r="FX17" i="15"/>
  <c r="FX16" i="15"/>
  <c r="FX15" i="15"/>
  <c r="FX14" i="15"/>
  <c r="FP23" i="15"/>
  <c r="FP22" i="15"/>
  <c r="FP21" i="15"/>
  <c r="FP20" i="15"/>
  <c r="FP19" i="15"/>
  <c r="FP18" i="15"/>
  <c r="FP17" i="15"/>
  <c r="FP16" i="15"/>
  <c r="FP15" i="15"/>
  <c r="FP14" i="15"/>
  <c r="ER23" i="15"/>
  <c r="ER22" i="15"/>
  <c r="ER21" i="15"/>
  <c r="ER20" i="15"/>
  <c r="ER19" i="15"/>
  <c r="ER18" i="15"/>
  <c r="ER17" i="15"/>
  <c r="ER16" i="15"/>
  <c r="ER15" i="15"/>
  <c r="ER14" i="15"/>
  <c r="EJ23" i="15"/>
  <c r="EJ22" i="15"/>
  <c r="EJ21" i="15"/>
  <c r="EJ20" i="15"/>
  <c r="EJ19" i="15"/>
  <c r="EJ18" i="15"/>
  <c r="EJ17" i="15"/>
  <c r="EJ16" i="15"/>
  <c r="EJ15" i="15"/>
  <c r="EJ14" i="15"/>
  <c r="DL23" i="15"/>
  <c r="DL22" i="15"/>
  <c r="DL21" i="15"/>
  <c r="DL20" i="15"/>
  <c r="DL19" i="15"/>
  <c r="DL18" i="15"/>
  <c r="DL17" i="15"/>
  <c r="DL16" i="15"/>
  <c r="DL15" i="15"/>
  <c r="DL14" i="15"/>
  <c r="CV23" i="15"/>
  <c r="CV22" i="15"/>
  <c r="CV21" i="15"/>
  <c r="CV20" i="15"/>
  <c r="CV19" i="15"/>
  <c r="CV18" i="15"/>
  <c r="CV17" i="15"/>
  <c r="CV16" i="15"/>
  <c r="CV15" i="15"/>
  <c r="CV14" i="15"/>
  <c r="CF23" i="15"/>
  <c r="CF22" i="15"/>
  <c r="CF21" i="15"/>
  <c r="CF20" i="15"/>
  <c r="CF19" i="15"/>
  <c r="CF18" i="15"/>
  <c r="CF17" i="15"/>
  <c r="CF16" i="15"/>
  <c r="CF15" i="15"/>
  <c r="CF14" i="15"/>
  <c r="BH23" i="15"/>
  <c r="BH22" i="15"/>
  <c r="BH21" i="15"/>
  <c r="BH20" i="15"/>
  <c r="BH19" i="15"/>
  <c r="BH18" i="15"/>
  <c r="BH17" i="15"/>
  <c r="BH16" i="15"/>
  <c r="BH15" i="15"/>
  <c r="BH14" i="15"/>
  <c r="X21" i="15"/>
  <c r="X19" i="15"/>
  <c r="X23" i="15"/>
  <c r="X22" i="15"/>
  <c r="X20" i="15"/>
  <c r="X18" i="15"/>
  <c r="X16" i="15"/>
  <c r="X14" i="15"/>
  <c r="X17" i="15"/>
  <c r="X15" i="15"/>
  <c r="H23" i="15"/>
  <c r="H17" i="15"/>
  <c r="H22" i="15"/>
  <c r="H20" i="15"/>
  <c r="H18" i="15"/>
  <c r="H16" i="15"/>
  <c r="H14" i="15"/>
  <c r="H21" i="15"/>
  <c r="H19" i="15"/>
  <c r="H15" i="15"/>
  <c r="GB22" i="15"/>
  <c r="GB19" i="15"/>
  <c r="GB23" i="15"/>
  <c r="GB20" i="15"/>
  <c r="GB18" i="15"/>
  <c r="GB16" i="15"/>
  <c r="GB14" i="15"/>
  <c r="GB21" i="15"/>
  <c r="GB17" i="15"/>
  <c r="GB15" i="15"/>
  <c r="FT20" i="15"/>
  <c r="FT18" i="15"/>
  <c r="FT23" i="15"/>
  <c r="FT22" i="15"/>
  <c r="FT21" i="15"/>
  <c r="FT19" i="15"/>
  <c r="FT17" i="15"/>
  <c r="FT15" i="15"/>
  <c r="FT16" i="15"/>
  <c r="FT14" i="15"/>
  <c r="FD23" i="15"/>
  <c r="FD22" i="15"/>
  <c r="FD16" i="15"/>
  <c r="FD21" i="15"/>
  <c r="FD19" i="15"/>
  <c r="FD17" i="15"/>
  <c r="FD15" i="15"/>
  <c r="FD20" i="15"/>
  <c r="FD18" i="15"/>
  <c r="FD14" i="15"/>
  <c r="EV21" i="15"/>
  <c r="EV19" i="15"/>
  <c r="EV23" i="15"/>
  <c r="EV22" i="15"/>
  <c r="EV20" i="15"/>
  <c r="EV18" i="15"/>
  <c r="EV16" i="15"/>
  <c r="EV14" i="15"/>
  <c r="EV17" i="15"/>
  <c r="EV15" i="15"/>
  <c r="EF17" i="15"/>
  <c r="EF22" i="15"/>
  <c r="EF20" i="15"/>
  <c r="EF18" i="15"/>
  <c r="EF16" i="15"/>
  <c r="EF14" i="15"/>
  <c r="EF23" i="15"/>
  <c r="EF21" i="15"/>
  <c r="EF19" i="15"/>
  <c r="EF15" i="15"/>
  <c r="DX23" i="15"/>
  <c r="DX22" i="15"/>
  <c r="DX20" i="15"/>
  <c r="DX16" i="15"/>
  <c r="DX21" i="15"/>
  <c r="DX19" i="15"/>
  <c r="DX17" i="15"/>
  <c r="DX15" i="15"/>
  <c r="DX18" i="15"/>
  <c r="DX14" i="15"/>
  <c r="DH22" i="15"/>
  <c r="DH18" i="15"/>
  <c r="DH23" i="15"/>
  <c r="DH21" i="15"/>
  <c r="DH19" i="15"/>
  <c r="DH17" i="15"/>
  <c r="DH15" i="15"/>
  <c r="DH20" i="15"/>
  <c r="DH16" i="15"/>
  <c r="DH14" i="15"/>
  <c r="CR23" i="15"/>
  <c r="CR22" i="15"/>
  <c r="CR20" i="15"/>
  <c r="CR16" i="15"/>
  <c r="CR21" i="15"/>
  <c r="CR19" i="15"/>
  <c r="CR17" i="15"/>
  <c r="CR15" i="15"/>
  <c r="CR18" i="15"/>
  <c r="CR14" i="15"/>
  <c r="CJ21" i="15"/>
  <c r="CJ19" i="15"/>
  <c r="CJ23" i="15"/>
  <c r="CJ22" i="15"/>
  <c r="CJ20" i="15"/>
  <c r="CJ18" i="15"/>
  <c r="CJ16" i="15"/>
  <c r="CJ14" i="15"/>
  <c r="CJ17" i="15"/>
  <c r="CJ15" i="15"/>
  <c r="BT23" i="15"/>
  <c r="BT17" i="15"/>
  <c r="BT22" i="15"/>
  <c r="BT20" i="15"/>
  <c r="BT18" i="15"/>
  <c r="BT16" i="15"/>
  <c r="BT14" i="15"/>
  <c r="BT21" i="15"/>
  <c r="BT19" i="15"/>
  <c r="BT15" i="15"/>
  <c r="BL23" i="15"/>
  <c r="BL22" i="15"/>
  <c r="BL20" i="15"/>
  <c r="BL16" i="15"/>
  <c r="BL21" i="15"/>
  <c r="BL19" i="15"/>
  <c r="BL17" i="15"/>
  <c r="BL15" i="15"/>
  <c r="BL18" i="15"/>
  <c r="BL14" i="15"/>
  <c r="AV22" i="15"/>
  <c r="AV18" i="15"/>
  <c r="AV23" i="15"/>
  <c r="AV21" i="15"/>
  <c r="AV19" i="15"/>
  <c r="AV17" i="15"/>
  <c r="AV15" i="15"/>
  <c r="AV20" i="15"/>
  <c r="AV16" i="15"/>
  <c r="AV14" i="15"/>
  <c r="AN23" i="15"/>
  <c r="AN17" i="15"/>
  <c r="AN22" i="15"/>
  <c r="AN20" i="15"/>
  <c r="AN18" i="15"/>
  <c r="AN16" i="15"/>
  <c r="AN14" i="15"/>
  <c r="AN21" i="15"/>
  <c r="AN19" i="15"/>
  <c r="AN15" i="15"/>
  <c r="FH23" i="15"/>
  <c r="FH22" i="15"/>
  <c r="FH21" i="15"/>
  <c r="FH20" i="15"/>
  <c r="FH19" i="15"/>
  <c r="FH18" i="15"/>
  <c r="FH17" i="15"/>
  <c r="FH16" i="15"/>
  <c r="FH15" i="15"/>
  <c r="FH14" i="15"/>
  <c r="EB23" i="15"/>
  <c r="EB22" i="15"/>
  <c r="EB21" i="15"/>
  <c r="EB20" i="15"/>
  <c r="EB19" i="15"/>
  <c r="EB18" i="15"/>
  <c r="EB17" i="15"/>
  <c r="EB16" i="15"/>
  <c r="EB15" i="15"/>
  <c r="EB14" i="15"/>
  <c r="DD23" i="15"/>
  <c r="DD22" i="15"/>
  <c r="DD21" i="15"/>
  <c r="DD20" i="15"/>
  <c r="DD19" i="15"/>
  <c r="DD18" i="15"/>
  <c r="DD17" i="15"/>
  <c r="DD16" i="15"/>
  <c r="DD15" i="15"/>
  <c r="DD14" i="15"/>
  <c r="BX23" i="15"/>
  <c r="BX22" i="15"/>
  <c r="BX21" i="15"/>
  <c r="BX20" i="15"/>
  <c r="BX19" i="15"/>
  <c r="BX18" i="15"/>
  <c r="BX17" i="15"/>
  <c r="BX16" i="15"/>
  <c r="BX15" i="15"/>
  <c r="BX14" i="15"/>
  <c r="FL23" i="15"/>
  <c r="FL17" i="15"/>
  <c r="FL22" i="15"/>
  <c r="FL20" i="15"/>
  <c r="FL18" i="15"/>
  <c r="FL16" i="15"/>
  <c r="FL14" i="15"/>
  <c r="FL21" i="15"/>
  <c r="FL19" i="15"/>
  <c r="FL15" i="15"/>
  <c r="EN22" i="15"/>
  <c r="EN18" i="15"/>
  <c r="EN23" i="15"/>
  <c r="EN21" i="15"/>
  <c r="EN19" i="15"/>
  <c r="EN17" i="15"/>
  <c r="EN15" i="15"/>
  <c r="EN20" i="15"/>
  <c r="EN16" i="15"/>
  <c r="EN14" i="15"/>
  <c r="DP21" i="15"/>
  <c r="DP19" i="15"/>
  <c r="DP23" i="15"/>
  <c r="DP22" i="15"/>
  <c r="DP20" i="15"/>
  <c r="DP18" i="15"/>
  <c r="DP16" i="15"/>
  <c r="DP14" i="15"/>
  <c r="DP17" i="15"/>
  <c r="DP15" i="15"/>
  <c r="CZ23" i="15"/>
  <c r="CZ17" i="15"/>
  <c r="CZ22" i="15"/>
  <c r="CZ20" i="15"/>
  <c r="CZ18" i="15"/>
  <c r="CZ16" i="15"/>
  <c r="CZ14" i="15"/>
  <c r="CZ21" i="15"/>
  <c r="CZ19" i="15"/>
  <c r="CZ15" i="15"/>
  <c r="CB18" i="15"/>
  <c r="CB23" i="15"/>
  <c r="CB21" i="15"/>
  <c r="CB19" i="15"/>
  <c r="CB17" i="15"/>
  <c r="CB15" i="15"/>
  <c r="CB22" i="15"/>
  <c r="CB20" i="15"/>
  <c r="CB16" i="15"/>
  <c r="CB14" i="15"/>
  <c r="BD21" i="15"/>
  <c r="BD19" i="15"/>
  <c r="BD23" i="15"/>
  <c r="BD22" i="15"/>
  <c r="BD20" i="15"/>
  <c r="BD18" i="15"/>
  <c r="BD16" i="15"/>
  <c r="BD14" i="15"/>
  <c r="BD17" i="15"/>
  <c r="BD15" i="15"/>
  <c r="Z23" i="15"/>
  <c r="Z22" i="15"/>
  <c r="Z21" i="15"/>
  <c r="Z20" i="15"/>
  <c r="Z19" i="15"/>
  <c r="Z18" i="15"/>
  <c r="Z17" i="15"/>
  <c r="Z16" i="15"/>
  <c r="Z15" i="15"/>
  <c r="Z14" i="15"/>
  <c r="J23" i="15"/>
  <c r="J22" i="15"/>
  <c r="J21" i="15"/>
  <c r="J20" i="15"/>
  <c r="J19" i="15"/>
  <c r="J18" i="15"/>
  <c r="J17" i="15"/>
  <c r="J16" i="15"/>
  <c r="J15" i="15"/>
  <c r="J14" i="15"/>
  <c r="B23" i="15"/>
  <c r="B22" i="15"/>
  <c r="B21" i="15"/>
  <c r="B20" i="15"/>
  <c r="B19" i="15"/>
  <c r="B18" i="15"/>
  <c r="B17" i="15"/>
  <c r="B16" i="15"/>
  <c r="B15" i="15"/>
  <c r="B14" i="15"/>
  <c r="FV23" i="15"/>
  <c r="FV22" i="15"/>
  <c r="FV21" i="15"/>
  <c r="FV20" i="15"/>
  <c r="FV19" i="15"/>
  <c r="FV18" i="15"/>
  <c r="FV17" i="15"/>
  <c r="FV16" i="15"/>
  <c r="FV15" i="15"/>
  <c r="FV14" i="15"/>
  <c r="FN23" i="15"/>
  <c r="FN22" i="15"/>
  <c r="FN21" i="15"/>
  <c r="FN20" i="15"/>
  <c r="FN19" i="15"/>
  <c r="FN18" i="15"/>
  <c r="FN17" i="15"/>
  <c r="FN16" i="15"/>
  <c r="FN15" i="15"/>
  <c r="FN14" i="15"/>
  <c r="FF23" i="15"/>
  <c r="FF22" i="15"/>
  <c r="FF21" i="15"/>
  <c r="FF20" i="15"/>
  <c r="FF19" i="15"/>
  <c r="FF18" i="15"/>
  <c r="FF17" i="15"/>
  <c r="FF16" i="15"/>
  <c r="FF15" i="15"/>
  <c r="FF14" i="15"/>
  <c r="EX23" i="15"/>
  <c r="EX22" i="15"/>
  <c r="EX21" i="15"/>
  <c r="EX20" i="15"/>
  <c r="EX19" i="15"/>
  <c r="EX18" i="15"/>
  <c r="EX17" i="15"/>
  <c r="EX16" i="15"/>
  <c r="EX15" i="15"/>
  <c r="EX14" i="15"/>
  <c r="EP23" i="15"/>
  <c r="EP22" i="15"/>
  <c r="EP21" i="15"/>
  <c r="EP20" i="15"/>
  <c r="EP19" i="15"/>
  <c r="EP18" i="15"/>
  <c r="EP17" i="15"/>
  <c r="EP16" i="15"/>
  <c r="EP15" i="15"/>
  <c r="EP14" i="15"/>
  <c r="EH23" i="15"/>
  <c r="EH22" i="15"/>
  <c r="EH21" i="15"/>
  <c r="EH20" i="15"/>
  <c r="EH19" i="15"/>
  <c r="EH18" i="15"/>
  <c r="EH17" i="15"/>
  <c r="EH16" i="15"/>
  <c r="EH15" i="15"/>
  <c r="EH14" i="15"/>
  <c r="DZ23" i="15"/>
  <c r="DZ22" i="15"/>
  <c r="DZ21" i="15"/>
  <c r="DZ20" i="15"/>
  <c r="DZ19" i="15"/>
  <c r="DZ18" i="15"/>
  <c r="DZ17" i="15"/>
  <c r="DZ16" i="15"/>
  <c r="DZ15" i="15"/>
  <c r="DZ14" i="15"/>
  <c r="DR23" i="15"/>
  <c r="DR22" i="15"/>
  <c r="DR21" i="15"/>
  <c r="DR20" i="15"/>
  <c r="DR19" i="15"/>
  <c r="DR18" i="15"/>
  <c r="DR17" i="15"/>
  <c r="DR16" i="15"/>
  <c r="DR15" i="15"/>
  <c r="DR14" i="15"/>
  <c r="DJ23" i="15"/>
  <c r="DJ22" i="15"/>
  <c r="DJ21" i="15"/>
  <c r="DJ20" i="15"/>
  <c r="DJ19" i="15"/>
  <c r="DJ18" i="15"/>
  <c r="DJ17" i="15"/>
  <c r="DJ16" i="15"/>
  <c r="DJ15" i="15"/>
  <c r="DJ14" i="15"/>
  <c r="DB23" i="15"/>
  <c r="DB22" i="15"/>
  <c r="DB21" i="15"/>
  <c r="DB20" i="15"/>
  <c r="DB19" i="15"/>
  <c r="DB18" i="15"/>
  <c r="DB17" i="15"/>
  <c r="DB16" i="15"/>
  <c r="DB15" i="15"/>
  <c r="DB14" i="15"/>
  <c r="CT23" i="15"/>
  <c r="CT22" i="15"/>
  <c r="CT21" i="15"/>
  <c r="CT20" i="15"/>
  <c r="CT19" i="15"/>
  <c r="CT18" i="15"/>
  <c r="CT17" i="15"/>
  <c r="CT16" i="15"/>
  <c r="CT15" i="15"/>
  <c r="CT14" i="15"/>
  <c r="CL23" i="15"/>
  <c r="CL22" i="15"/>
  <c r="CL21" i="15"/>
  <c r="CL20" i="15"/>
  <c r="CL19" i="15"/>
  <c r="CL18" i="15"/>
  <c r="CL17" i="15"/>
  <c r="CL16" i="15"/>
  <c r="CL15" i="15"/>
  <c r="CL14" i="15"/>
  <c r="CD23" i="15"/>
  <c r="CD22" i="15"/>
  <c r="CD21" i="15"/>
  <c r="CD20" i="15"/>
  <c r="CD19" i="15"/>
  <c r="CD18" i="15"/>
  <c r="CD17" i="15"/>
  <c r="CD16" i="15"/>
  <c r="CD15" i="15"/>
  <c r="CD14" i="15"/>
  <c r="BV23" i="15"/>
  <c r="BV22" i="15"/>
  <c r="BV21" i="15"/>
  <c r="BV20" i="15"/>
  <c r="BV19" i="15"/>
  <c r="BV18" i="15"/>
  <c r="BV17" i="15"/>
  <c r="BV16" i="15"/>
  <c r="BV15" i="15"/>
  <c r="BV14" i="15"/>
  <c r="BN23" i="15"/>
  <c r="BN22" i="15"/>
  <c r="BN21" i="15"/>
  <c r="BN20" i="15"/>
  <c r="BN19" i="15"/>
  <c r="BN18" i="15"/>
  <c r="BN17" i="15"/>
  <c r="BN16" i="15"/>
  <c r="BN15" i="15"/>
  <c r="BN14" i="15"/>
  <c r="BF23" i="15"/>
  <c r="BF22" i="15"/>
  <c r="BF21" i="15"/>
  <c r="BF20" i="15"/>
  <c r="BF19" i="15"/>
  <c r="BF18" i="15"/>
  <c r="BF17" i="15"/>
  <c r="BF16" i="15"/>
  <c r="BF15" i="15"/>
  <c r="BF14" i="15"/>
  <c r="AX23" i="15"/>
  <c r="AX22" i="15"/>
  <c r="AX21" i="15"/>
  <c r="AX20" i="15"/>
  <c r="AX19" i="15"/>
  <c r="AX18" i="15"/>
  <c r="AX17" i="15"/>
  <c r="AX16" i="15"/>
  <c r="AX15" i="15"/>
  <c r="AX14" i="15"/>
  <c r="AP23" i="15"/>
  <c r="AP22" i="15"/>
  <c r="AP21" i="15"/>
  <c r="AP20" i="15"/>
  <c r="AP19" i="15"/>
  <c r="AP18" i="15"/>
  <c r="AP17" i="15"/>
  <c r="AP16" i="15"/>
  <c r="AP15" i="15"/>
  <c r="AP14" i="15"/>
  <c r="AH23" i="15"/>
  <c r="AH22" i="15"/>
  <c r="AH21" i="15"/>
  <c r="AH20" i="15"/>
  <c r="AH19" i="15"/>
  <c r="AH18" i="15"/>
  <c r="AH17" i="15"/>
  <c r="AH16" i="15"/>
  <c r="AH15" i="15"/>
  <c r="AH14" i="15"/>
  <c r="BE12" i="15"/>
  <c r="DQ12" i="15"/>
  <c r="GC12" i="15"/>
  <c r="AO12" i="15"/>
  <c r="DA12" i="15"/>
  <c r="FM12" i="15"/>
  <c r="CK12" i="15"/>
  <c r="EW12" i="15"/>
  <c r="BU12" i="15"/>
  <c r="EG12" i="15"/>
  <c r="AI11" i="15"/>
  <c r="AU11" i="15"/>
  <c r="BO11" i="15"/>
  <c r="CA11" i="15"/>
  <c r="CU11" i="15"/>
  <c r="DG11" i="15"/>
  <c r="EA11" i="15"/>
  <c r="EM11" i="15"/>
  <c r="FG11" i="15"/>
  <c r="FS11" i="15"/>
  <c r="I12" i="15"/>
  <c r="AQ11" i="15"/>
  <c r="BC11" i="15"/>
  <c r="BM12" i="15"/>
  <c r="BW11" i="15"/>
  <c r="CI11" i="15"/>
  <c r="CS12" i="15"/>
  <c r="DC11" i="15"/>
  <c r="DO11" i="15"/>
  <c r="DY12" i="15"/>
  <c r="EI11" i="15"/>
  <c r="EU11" i="15"/>
  <c r="FE12" i="15"/>
  <c r="FO11" i="15"/>
  <c r="GA11" i="15"/>
  <c r="AE11" i="15"/>
  <c r="AY11" i="15"/>
  <c r="BK11" i="15"/>
  <c r="CE11" i="15"/>
  <c r="CQ11" i="15"/>
  <c r="DK11" i="15"/>
  <c r="DW11" i="15"/>
  <c r="EQ11" i="15"/>
  <c r="FC11" i="15"/>
  <c r="FW11" i="15"/>
  <c r="Y12" i="15"/>
  <c r="AM11" i="15"/>
  <c r="AW12" i="15"/>
  <c r="BG11" i="15"/>
  <c r="BS11" i="15"/>
  <c r="CC12" i="15"/>
  <c r="CM11" i="15"/>
  <c r="CY11" i="15"/>
  <c r="DI12" i="15"/>
  <c r="DS11" i="15"/>
  <c r="EE11" i="15"/>
  <c r="EO12" i="15"/>
  <c r="EY11" i="15"/>
  <c r="FK11" i="15"/>
  <c r="FU12" i="15"/>
  <c r="K11" i="15"/>
  <c r="K12" i="15"/>
  <c r="FY11" i="15"/>
  <c r="FY12" i="15"/>
  <c r="FI11" i="15"/>
  <c r="FI12" i="15"/>
  <c r="ES11" i="15"/>
  <c r="ES12" i="15"/>
  <c r="EK11" i="15"/>
  <c r="EK12" i="15"/>
  <c r="DU11" i="15"/>
  <c r="DU12" i="15"/>
  <c r="DM11" i="15"/>
  <c r="DM12" i="15"/>
  <c r="CW11" i="15"/>
  <c r="CW12" i="15"/>
  <c r="CO11" i="15"/>
  <c r="CO12" i="15"/>
  <c r="BY11" i="15"/>
  <c r="BY12" i="15"/>
  <c r="BQ11" i="15"/>
  <c r="BQ12" i="15"/>
  <c r="BA11" i="15"/>
  <c r="BA12" i="15"/>
  <c r="AS11" i="15"/>
  <c r="AS12" i="15"/>
  <c r="FQ11" i="15"/>
  <c r="FQ12" i="15"/>
  <c r="FA11" i="15"/>
  <c r="FA12" i="15"/>
  <c r="EC11" i="15"/>
  <c r="EC12" i="15"/>
  <c r="DE11" i="15"/>
  <c r="DE12" i="15"/>
  <c r="CG11" i="15"/>
  <c r="CG12" i="15"/>
  <c r="BI11" i="15"/>
  <c r="BI12" i="15"/>
  <c r="AK11" i="15"/>
  <c r="AK12" i="15"/>
  <c r="G11" i="15"/>
  <c r="AA11" i="15"/>
  <c r="AA12" i="15"/>
  <c r="E12" i="15"/>
  <c r="M12" i="15"/>
  <c r="GB5" i="15"/>
  <c r="FZ5" i="15"/>
  <c r="FX5" i="15"/>
  <c r="FV5" i="15"/>
  <c r="FT5" i="15"/>
  <c r="FR5" i="15"/>
  <c r="FP5" i="15"/>
  <c r="FN5" i="15"/>
  <c r="FL5" i="15"/>
  <c r="FJ5" i="15"/>
  <c r="FH5" i="15"/>
  <c r="FF5" i="15"/>
  <c r="FD5" i="15"/>
  <c r="FB5" i="15"/>
  <c r="EZ5" i="15"/>
  <c r="EX5" i="15"/>
  <c r="EV5" i="15"/>
  <c r="ET5" i="15"/>
  <c r="ER5" i="15"/>
  <c r="EP5" i="15"/>
  <c r="EN5" i="15"/>
  <c r="EL5" i="15"/>
  <c r="EJ5" i="15"/>
  <c r="EH5" i="15"/>
  <c r="EF5" i="15"/>
  <c r="ED5" i="15"/>
  <c r="EB5" i="15"/>
  <c r="DZ5" i="15"/>
  <c r="DX5" i="15"/>
  <c r="DV5" i="15"/>
  <c r="DT5" i="15"/>
  <c r="DR5" i="15"/>
  <c r="DP5" i="15"/>
  <c r="DN5" i="15"/>
  <c r="DL5" i="15"/>
  <c r="DJ5" i="15"/>
  <c r="DH5" i="15"/>
  <c r="DF5" i="15"/>
  <c r="DD5" i="15"/>
  <c r="DB5" i="15"/>
  <c r="CZ5" i="15"/>
  <c r="CX5" i="15"/>
  <c r="CV5" i="15"/>
  <c r="CT5" i="15"/>
  <c r="CR5" i="15"/>
  <c r="CP5" i="15"/>
  <c r="CN5" i="15"/>
  <c r="CL5" i="15"/>
  <c r="CJ5" i="15"/>
  <c r="CH5" i="15"/>
  <c r="CF5" i="15"/>
  <c r="CD5" i="15"/>
  <c r="CB5" i="15"/>
  <c r="BZ5" i="15"/>
  <c r="BX5" i="15"/>
  <c r="BV5" i="15"/>
  <c r="BT5" i="15"/>
  <c r="BR5" i="15"/>
  <c r="BP5" i="15"/>
  <c r="BN5" i="15"/>
  <c r="BL5" i="15"/>
  <c r="BJ5" i="15"/>
  <c r="BH5" i="15"/>
  <c r="BF5" i="15"/>
  <c r="BD5" i="15"/>
  <c r="BB5" i="15"/>
  <c r="AZ5" i="15"/>
  <c r="AX5" i="15"/>
  <c r="AV5" i="15"/>
  <c r="AT5" i="15"/>
  <c r="AR5" i="15"/>
  <c r="AP5" i="15"/>
  <c r="AN5" i="15"/>
  <c r="AL5" i="15"/>
  <c r="AJ5" i="15"/>
  <c r="AH5" i="15"/>
  <c r="AF5" i="15"/>
  <c r="AD5" i="15"/>
  <c r="Z5" i="15"/>
  <c r="X5" i="15"/>
  <c r="V5" i="15"/>
  <c r="T5" i="15"/>
  <c r="R5" i="15"/>
  <c r="P5" i="15"/>
  <c r="N5" i="15"/>
  <c r="L5" i="15"/>
  <c r="J5" i="15"/>
  <c r="H5" i="15"/>
  <c r="F5" i="15"/>
  <c r="D5" i="15"/>
  <c r="GB4" i="15"/>
  <c r="FZ4" i="15"/>
  <c r="FX4" i="15"/>
  <c r="FV4" i="15"/>
  <c r="FT4" i="15"/>
  <c r="FR4" i="15"/>
  <c r="FP4" i="15"/>
  <c r="FN4" i="15"/>
  <c r="FL4" i="15"/>
  <c r="FJ4" i="15"/>
  <c r="FH4" i="15"/>
  <c r="FF4" i="15"/>
  <c r="FD4" i="15"/>
  <c r="FB4" i="15"/>
  <c r="EZ4" i="15"/>
  <c r="EX4" i="15"/>
  <c r="EV4" i="15"/>
  <c r="ET4" i="15"/>
  <c r="ER4" i="15"/>
  <c r="EP4" i="15"/>
  <c r="EN4" i="15"/>
  <c r="EL4" i="15"/>
  <c r="EJ4" i="15"/>
  <c r="EH4" i="15"/>
  <c r="EF4" i="15"/>
  <c r="ED4" i="15"/>
  <c r="EB4" i="15"/>
  <c r="DZ4" i="15"/>
  <c r="DX4" i="15"/>
  <c r="DV4" i="15"/>
  <c r="DT4" i="15"/>
  <c r="DR4" i="15"/>
  <c r="DP4" i="15"/>
  <c r="DN4" i="15"/>
  <c r="DL4" i="15"/>
  <c r="DJ4" i="15"/>
  <c r="DH4" i="15"/>
  <c r="DF4" i="15"/>
  <c r="DD4" i="15"/>
  <c r="DB4" i="15"/>
  <c r="CZ4" i="15"/>
  <c r="CX4" i="15"/>
  <c r="CV4" i="15"/>
  <c r="CT4" i="15"/>
  <c r="CR4" i="15"/>
  <c r="CP4" i="15"/>
  <c r="CN4" i="15"/>
  <c r="CL4" i="15"/>
  <c r="CJ4" i="15"/>
  <c r="CH4" i="15"/>
  <c r="CF4" i="15"/>
  <c r="CD4" i="15"/>
  <c r="CB4" i="15"/>
  <c r="BZ4" i="15"/>
  <c r="BX4" i="15"/>
  <c r="BV4" i="15"/>
  <c r="BT4" i="15"/>
  <c r="BR4" i="15"/>
  <c r="BP4" i="15"/>
  <c r="BN4" i="15"/>
  <c r="BL4" i="15"/>
  <c r="BJ4" i="15"/>
  <c r="BH4" i="15"/>
  <c r="BF4" i="15"/>
  <c r="BD4" i="15"/>
  <c r="BB4" i="15"/>
  <c r="AZ4" i="15"/>
  <c r="AX4" i="15"/>
  <c r="AV4" i="15"/>
  <c r="AT4" i="15"/>
  <c r="AR4" i="15"/>
  <c r="AP4" i="15"/>
  <c r="AN4" i="15"/>
  <c r="AL4" i="15"/>
  <c r="AJ4" i="15"/>
  <c r="AH4" i="15"/>
  <c r="AF4" i="15"/>
  <c r="AD4" i="15"/>
  <c r="Z4" i="15"/>
  <c r="X4" i="15"/>
  <c r="V4" i="15"/>
  <c r="T4" i="15"/>
  <c r="R4" i="15"/>
  <c r="P4" i="15"/>
  <c r="N4" i="15"/>
  <c r="L4" i="15"/>
  <c r="J4" i="15"/>
  <c r="H4" i="15"/>
  <c r="F4" i="15"/>
  <c r="D4" i="15"/>
  <c r="GB3" i="15"/>
  <c r="FZ3" i="15"/>
  <c r="FX3" i="15"/>
  <c r="FV3" i="15"/>
  <c r="FT3" i="15"/>
  <c r="FR3" i="15"/>
  <c r="FP3" i="15"/>
  <c r="FN3" i="15"/>
  <c r="FL3" i="15"/>
  <c r="FJ3" i="15"/>
  <c r="FH3" i="15"/>
  <c r="FF3" i="15"/>
  <c r="FD3" i="15"/>
  <c r="FB3" i="15"/>
  <c r="EZ3" i="15"/>
  <c r="EX3" i="15"/>
  <c r="EV3" i="15"/>
  <c r="ET3" i="15"/>
  <c r="ER3" i="15"/>
  <c r="EP3" i="15"/>
  <c r="EN3" i="15"/>
  <c r="EL3" i="15"/>
  <c r="EJ3" i="15"/>
  <c r="EH3" i="15"/>
  <c r="EF3" i="15"/>
  <c r="ED3" i="15"/>
  <c r="EB3" i="15"/>
  <c r="DZ3" i="15"/>
  <c r="DX3" i="15"/>
  <c r="DV3" i="15"/>
  <c r="DT3" i="15"/>
  <c r="DR3" i="15"/>
  <c r="DP3" i="15"/>
  <c r="DN3" i="15"/>
  <c r="DL3" i="15"/>
  <c r="DJ3" i="15"/>
  <c r="DH3" i="15"/>
  <c r="DF3" i="15"/>
  <c r="DD3" i="15"/>
  <c r="DB3" i="15"/>
  <c r="CZ3" i="15"/>
  <c r="CX3" i="15"/>
  <c r="CV3" i="15"/>
  <c r="CT3" i="15"/>
  <c r="CR3" i="15"/>
  <c r="CP3" i="15"/>
  <c r="CN3" i="15"/>
  <c r="CL3" i="15"/>
  <c r="CJ3" i="15"/>
  <c r="CH3" i="15"/>
  <c r="CF3" i="15"/>
  <c r="CD3" i="15"/>
  <c r="CB3" i="15"/>
  <c r="BZ3" i="15"/>
  <c r="BX3" i="15"/>
  <c r="BV3" i="15"/>
  <c r="BT3" i="15"/>
  <c r="BR3" i="15"/>
  <c r="BP3" i="15"/>
  <c r="BN3" i="15"/>
  <c r="BL3" i="15"/>
  <c r="BJ3" i="15"/>
  <c r="BH3" i="15"/>
  <c r="BF3" i="15"/>
  <c r="BD3" i="15"/>
  <c r="BB3" i="15"/>
  <c r="AZ3" i="15"/>
  <c r="AX3" i="15"/>
  <c r="AV3" i="15"/>
  <c r="AT3" i="15"/>
  <c r="AR3" i="15"/>
  <c r="AP3" i="15"/>
  <c r="AN3" i="15"/>
  <c r="AL3" i="15"/>
  <c r="AJ3" i="15"/>
  <c r="AH3" i="15"/>
  <c r="AF3" i="15"/>
  <c r="AD3" i="15"/>
  <c r="Z3" i="15"/>
  <c r="X3" i="15"/>
  <c r="V3" i="15"/>
  <c r="T3" i="15"/>
  <c r="R3" i="15"/>
  <c r="P3" i="15"/>
  <c r="N3" i="15"/>
  <c r="L3" i="15"/>
  <c r="J3" i="15"/>
  <c r="H3" i="15"/>
  <c r="F3" i="15"/>
  <c r="D3" i="15"/>
  <c r="B5" i="15"/>
  <c r="B4" i="15"/>
  <c r="B3" i="15"/>
  <c r="K32" i="12"/>
  <c r="K31" i="12"/>
  <c r="P25" i="12"/>
  <c r="P24" i="12"/>
  <c r="O25" i="12"/>
  <c r="O24" i="12"/>
  <c r="N25" i="12"/>
  <c r="N24" i="12"/>
  <c r="M25" i="12"/>
  <c r="M24" i="12"/>
  <c r="L25" i="12"/>
  <c r="L24" i="12"/>
  <c r="K25" i="12"/>
  <c r="K24" i="12"/>
  <c r="J25" i="12"/>
  <c r="J24" i="12"/>
  <c r="I25" i="12"/>
  <c r="I24" i="12"/>
  <c r="H25" i="12"/>
  <c r="H24" i="12"/>
  <c r="G25" i="12"/>
  <c r="G24" i="12"/>
  <c r="F25" i="12"/>
  <c r="F24" i="12"/>
  <c r="E25" i="12"/>
  <c r="E24" i="12"/>
  <c r="D25" i="12"/>
  <c r="D24" i="12"/>
  <c r="I13" i="12" l="1"/>
  <c r="J6" i="15"/>
  <c r="R6" i="15"/>
  <c r="Z6" i="15"/>
  <c r="AH6" i="15"/>
  <c r="AP6" i="15"/>
  <c r="AX6" i="15"/>
  <c r="BF6" i="15"/>
  <c r="BN6" i="15"/>
  <c r="BV6" i="15"/>
  <c r="CD6" i="15"/>
  <c r="CL6" i="15"/>
  <c r="CT6" i="15"/>
  <c r="DB6" i="15"/>
  <c r="DJ6" i="15"/>
  <c r="DR6" i="15"/>
  <c r="DZ6" i="15"/>
  <c r="EH6" i="15"/>
  <c r="EP6" i="15"/>
  <c r="EX6" i="15"/>
  <c r="FF6" i="15"/>
  <c r="FN6" i="15"/>
  <c r="FV6" i="15"/>
  <c r="D6" i="15"/>
  <c r="L6" i="15"/>
  <c r="T6" i="15"/>
  <c r="AB6" i="15"/>
  <c r="AJ6" i="15"/>
  <c r="AR6" i="15"/>
  <c r="AZ6" i="15"/>
  <c r="BH6" i="15"/>
  <c r="BP6" i="15"/>
  <c r="BX6" i="15"/>
  <c r="CF6" i="15"/>
  <c r="CN6" i="15"/>
  <c r="CV6" i="15"/>
  <c r="DD6" i="15"/>
  <c r="DL6" i="15"/>
  <c r="DT6" i="15"/>
  <c r="EB6" i="15"/>
  <c r="EJ6" i="15"/>
  <c r="ER6" i="15"/>
  <c r="EZ6" i="15"/>
  <c r="FH6" i="15"/>
  <c r="FP6" i="15"/>
  <c r="FX6" i="15"/>
  <c r="AF6" i="15"/>
  <c r="AN6" i="15"/>
  <c r="AV6" i="15"/>
  <c r="BD6" i="15"/>
  <c r="BL6" i="15"/>
  <c r="BT6" i="15"/>
  <c r="CB6" i="15"/>
  <c r="CJ6" i="15"/>
  <c r="CR6" i="15"/>
  <c r="CZ6" i="15"/>
  <c r="DH6" i="15"/>
  <c r="DP6" i="15"/>
  <c r="DX6" i="15"/>
  <c r="EF6" i="15"/>
  <c r="EN6" i="15"/>
  <c r="EV6" i="15"/>
  <c r="FD6" i="15"/>
  <c r="FL6" i="15"/>
  <c r="FT6" i="15"/>
  <c r="GB6" i="15"/>
  <c r="B6" i="15"/>
  <c r="P6" i="15"/>
  <c r="X6" i="15"/>
  <c r="H6" i="15"/>
  <c r="F6" i="15"/>
  <c r="N6" i="15"/>
  <c r="V6" i="15"/>
  <c r="AD6" i="15"/>
  <c r="AL6" i="15"/>
  <c r="AT6" i="15"/>
  <c r="BB6" i="15"/>
  <c r="BJ6" i="15"/>
  <c r="BR6" i="15"/>
  <c r="BZ6" i="15"/>
  <c r="CH6" i="15"/>
  <c r="CP6" i="15"/>
  <c r="CX6" i="15"/>
  <c r="DF6" i="15"/>
  <c r="DN6" i="15"/>
  <c r="DV6" i="15"/>
  <c r="ED6" i="15"/>
  <c r="EL6" i="15"/>
  <c r="ET6" i="15"/>
  <c r="FB6" i="15"/>
  <c r="FJ6" i="15"/>
  <c r="FR6" i="15"/>
  <c r="FZ6" i="15"/>
  <c r="K33" i="12"/>
  <c r="B4" i="12"/>
  <c r="B3" i="12"/>
  <c r="B2" i="12"/>
  <c r="J31" i="12"/>
  <c r="J33" i="12" s="1"/>
  <c r="I31" i="12"/>
  <c r="H31" i="12"/>
  <c r="G31" i="12"/>
  <c r="F31" i="12"/>
  <c r="E31" i="12"/>
  <c r="E33" i="12" s="1"/>
  <c r="D31" i="12"/>
  <c r="C31" i="12"/>
  <c r="J32" i="12"/>
  <c r="I32" i="12"/>
  <c r="H32" i="12"/>
  <c r="G32" i="12"/>
  <c r="F32" i="12"/>
  <c r="E32" i="12"/>
  <c r="D32" i="12"/>
  <c r="C32" i="12"/>
  <c r="C25" i="12"/>
  <c r="B25" i="12" s="1"/>
  <c r="P26" i="12"/>
  <c r="O26" i="12"/>
  <c r="M26" i="12"/>
  <c r="H26" i="12"/>
  <c r="G26" i="12"/>
  <c r="F26" i="12"/>
  <c r="E26" i="12"/>
  <c r="C24" i="12"/>
  <c r="B24" i="12" s="1"/>
  <c r="H18" i="12"/>
  <c r="G18" i="12"/>
  <c r="F18" i="12"/>
  <c r="E18" i="12"/>
  <c r="D18" i="12"/>
  <c r="C18" i="12"/>
  <c r="H17" i="12"/>
  <c r="H19" i="12" s="1"/>
  <c r="G17" i="12"/>
  <c r="F17" i="12"/>
  <c r="E17" i="12"/>
  <c r="E19" i="12" s="1"/>
  <c r="D17" i="12"/>
  <c r="C17" i="12"/>
  <c r="FC5" i="15" l="1"/>
  <c r="FC8" i="15"/>
  <c r="FC9" i="15"/>
  <c r="FC3" i="15"/>
  <c r="FC4" i="15"/>
  <c r="BK5" i="15"/>
  <c r="BK8" i="15"/>
  <c r="BK9" i="15"/>
  <c r="BK3" i="15"/>
  <c r="BK4" i="15"/>
  <c r="AE5" i="15"/>
  <c r="AE8" i="15"/>
  <c r="AE9" i="15"/>
  <c r="AE3" i="15"/>
  <c r="AE4" i="15"/>
  <c r="EW8" i="15"/>
  <c r="EW9" i="15"/>
  <c r="EW3" i="15"/>
  <c r="EW4" i="15"/>
  <c r="EW5" i="15"/>
  <c r="BE8" i="15"/>
  <c r="BE9" i="15"/>
  <c r="BE3" i="15"/>
  <c r="BE4" i="15"/>
  <c r="BE5" i="15"/>
  <c r="FY4" i="15"/>
  <c r="FY5" i="15"/>
  <c r="FY8" i="15"/>
  <c r="FY9" i="15"/>
  <c r="FY3" i="15"/>
  <c r="CG4" i="15"/>
  <c r="CG5" i="15"/>
  <c r="CG8" i="15"/>
  <c r="CG9" i="15"/>
  <c r="CG3" i="15"/>
  <c r="BA4" i="15"/>
  <c r="BA5" i="15"/>
  <c r="BA8" i="15"/>
  <c r="BA9" i="15"/>
  <c r="BA3" i="15"/>
  <c r="U4" i="15"/>
  <c r="U5" i="15"/>
  <c r="U3" i="15"/>
  <c r="FO9" i="15"/>
  <c r="FO3" i="15"/>
  <c r="FO4" i="15"/>
  <c r="FO5" i="15"/>
  <c r="FO8" i="15"/>
  <c r="BW9" i="15"/>
  <c r="BW3" i="15"/>
  <c r="BW4" i="15"/>
  <c r="BW5" i="15"/>
  <c r="BW8" i="15"/>
  <c r="AQ9" i="15"/>
  <c r="AQ3" i="15"/>
  <c r="AQ4" i="15"/>
  <c r="AQ5" i="15"/>
  <c r="AQ8" i="15"/>
  <c r="K9" i="15"/>
  <c r="K3" i="15"/>
  <c r="K4" i="15"/>
  <c r="K5" i="15"/>
  <c r="K8" i="15"/>
  <c r="FK5" i="15"/>
  <c r="FK8" i="15"/>
  <c r="FK9" i="15"/>
  <c r="FK3" i="15"/>
  <c r="FK4" i="15"/>
  <c r="EE5" i="15"/>
  <c r="EE8" i="15"/>
  <c r="EE9" i="15"/>
  <c r="EE3" i="15"/>
  <c r="EE4" i="15"/>
  <c r="CY5" i="15"/>
  <c r="CY8" i="15"/>
  <c r="CY9" i="15"/>
  <c r="CY3" i="15"/>
  <c r="CY4" i="15"/>
  <c r="BS5" i="15"/>
  <c r="BS8" i="15"/>
  <c r="BS9" i="15"/>
  <c r="BS3" i="15"/>
  <c r="BS4" i="15"/>
  <c r="AM5" i="15"/>
  <c r="AM8" i="15"/>
  <c r="AM9" i="15"/>
  <c r="AM3" i="15"/>
  <c r="AM4" i="15"/>
  <c r="G5" i="15"/>
  <c r="G8" i="15"/>
  <c r="G9" i="15"/>
  <c r="G3" i="15"/>
  <c r="G4" i="15"/>
  <c r="FE8" i="15"/>
  <c r="FE9" i="15"/>
  <c r="FE3" i="15"/>
  <c r="FE4" i="15"/>
  <c r="FE5" i="15"/>
  <c r="DY8" i="15"/>
  <c r="DY9" i="15"/>
  <c r="DY3" i="15"/>
  <c r="DY4" i="15"/>
  <c r="DY5" i="15"/>
  <c r="CS8" i="15"/>
  <c r="CS9" i="15"/>
  <c r="CS3" i="15"/>
  <c r="CS4" i="15"/>
  <c r="CS5" i="15"/>
  <c r="BM8" i="15"/>
  <c r="BM9" i="15"/>
  <c r="BM3" i="15"/>
  <c r="BM4" i="15"/>
  <c r="BM5" i="15"/>
  <c r="AG3" i="15"/>
  <c r="AG4" i="15"/>
  <c r="AG5" i="15"/>
  <c r="FA4" i="15"/>
  <c r="FA5" i="15"/>
  <c r="FA8" i="15"/>
  <c r="FA9" i="15"/>
  <c r="FA3" i="15"/>
  <c r="DU4" i="15"/>
  <c r="DU5" i="15"/>
  <c r="DU8" i="15"/>
  <c r="DU9" i="15"/>
  <c r="DU3" i="15"/>
  <c r="CO4" i="15"/>
  <c r="CO5" i="15"/>
  <c r="CO8" i="15"/>
  <c r="CO9" i="15"/>
  <c r="CO3" i="15"/>
  <c r="BI4" i="15"/>
  <c r="BI5" i="15"/>
  <c r="BI8" i="15"/>
  <c r="BI9" i="15"/>
  <c r="BI3" i="15"/>
  <c r="AC4" i="15"/>
  <c r="AC5" i="15"/>
  <c r="AC3" i="15"/>
  <c r="FW9" i="15"/>
  <c r="FW3" i="15"/>
  <c r="FW4" i="15"/>
  <c r="FW5" i="15"/>
  <c r="FW8" i="15"/>
  <c r="EQ9" i="15"/>
  <c r="EQ3" i="15"/>
  <c r="EQ4" i="15"/>
  <c r="EQ5" i="15"/>
  <c r="EQ8" i="15"/>
  <c r="DK9" i="15"/>
  <c r="DK3" i="15"/>
  <c r="DK4" i="15"/>
  <c r="DK5" i="15"/>
  <c r="DK8" i="15"/>
  <c r="CE9" i="15"/>
  <c r="CE3" i="15"/>
  <c r="CE4" i="15"/>
  <c r="CE5" i="15"/>
  <c r="CE8" i="15"/>
  <c r="AY9" i="15"/>
  <c r="AY3" i="15"/>
  <c r="AY4" i="15"/>
  <c r="AY5" i="15"/>
  <c r="AY8" i="15"/>
  <c r="S3" i="15"/>
  <c r="S4" i="15"/>
  <c r="S5" i="15"/>
  <c r="CQ5" i="15"/>
  <c r="CQ8" i="15"/>
  <c r="CQ9" i="15"/>
  <c r="CQ3" i="15"/>
  <c r="CQ4" i="15"/>
  <c r="GC8" i="15"/>
  <c r="GC9" i="15"/>
  <c r="GC3" i="15"/>
  <c r="GC4" i="15"/>
  <c r="GC5" i="15"/>
  <c r="DQ8" i="15"/>
  <c r="DQ9" i="15"/>
  <c r="DQ3" i="15"/>
  <c r="DQ4" i="15"/>
  <c r="DQ5" i="15"/>
  <c r="DM4" i="15"/>
  <c r="DM5" i="15"/>
  <c r="DM8" i="15"/>
  <c r="DM9" i="15"/>
  <c r="DM3" i="15"/>
  <c r="EI9" i="15"/>
  <c r="EI3" i="15"/>
  <c r="EI4" i="15"/>
  <c r="EI5" i="15"/>
  <c r="EI8" i="15"/>
  <c r="FS5" i="15"/>
  <c r="FS8" i="15"/>
  <c r="FS9" i="15"/>
  <c r="FS3" i="15"/>
  <c r="FS4" i="15"/>
  <c r="EM5" i="15"/>
  <c r="EM8" i="15"/>
  <c r="EM9" i="15"/>
  <c r="EM3" i="15"/>
  <c r="EM4" i="15"/>
  <c r="DG5" i="15"/>
  <c r="DG8" i="15"/>
  <c r="DG9" i="15"/>
  <c r="DG3" i="15"/>
  <c r="DG4" i="15"/>
  <c r="CA5" i="15"/>
  <c r="CA8" i="15"/>
  <c r="CA9" i="15"/>
  <c r="CA3" i="15"/>
  <c r="CA4" i="15"/>
  <c r="AU5" i="15"/>
  <c r="AU8" i="15"/>
  <c r="AU9" i="15"/>
  <c r="AU3" i="15"/>
  <c r="AU4" i="15"/>
  <c r="O5" i="15"/>
  <c r="O3" i="15"/>
  <c r="O4" i="15"/>
  <c r="Q3" i="15"/>
  <c r="Q4" i="15"/>
  <c r="Q5" i="15"/>
  <c r="FM8" i="15"/>
  <c r="FM9" i="15"/>
  <c r="FM3" i="15"/>
  <c r="FM4" i="15"/>
  <c r="FM5" i="15"/>
  <c r="EG8" i="15"/>
  <c r="EG9" i="15"/>
  <c r="EG3" i="15"/>
  <c r="EG4" i="15"/>
  <c r="EG5" i="15"/>
  <c r="DA8" i="15"/>
  <c r="DA9" i="15"/>
  <c r="DA3" i="15"/>
  <c r="DA4" i="15"/>
  <c r="DA5" i="15"/>
  <c r="BU8" i="15"/>
  <c r="BU9" i="15"/>
  <c r="BU3" i="15"/>
  <c r="BU4" i="15"/>
  <c r="BU5" i="15"/>
  <c r="AO8" i="15"/>
  <c r="AO9" i="15"/>
  <c r="AO3" i="15"/>
  <c r="AO4" i="15"/>
  <c r="AO5" i="15"/>
  <c r="FI4" i="15"/>
  <c r="FI5" i="15"/>
  <c r="FI8" i="15"/>
  <c r="FI9" i="15"/>
  <c r="FI3" i="15"/>
  <c r="EC4" i="15"/>
  <c r="EC5" i="15"/>
  <c r="EC8" i="15"/>
  <c r="EC9" i="15"/>
  <c r="EC3" i="15"/>
  <c r="CW4" i="15"/>
  <c r="CW5" i="15"/>
  <c r="CW8" i="15"/>
  <c r="CW9" i="15"/>
  <c r="CW3" i="15"/>
  <c r="BQ4" i="15"/>
  <c r="BQ5" i="15"/>
  <c r="BQ8" i="15"/>
  <c r="BQ9" i="15"/>
  <c r="BQ3" i="15"/>
  <c r="AK4" i="15"/>
  <c r="AK5" i="15"/>
  <c r="AK8" i="15"/>
  <c r="AK9" i="15"/>
  <c r="AK3" i="15"/>
  <c r="E4" i="15"/>
  <c r="E5" i="15"/>
  <c r="E8" i="15"/>
  <c r="E3" i="15"/>
  <c r="E9" i="15"/>
  <c r="EY9" i="15"/>
  <c r="EY3" i="15"/>
  <c r="EY4" i="15"/>
  <c r="EY5" i="15"/>
  <c r="EY8" i="15"/>
  <c r="DS9" i="15"/>
  <c r="DS3" i="15"/>
  <c r="DS4" i="15"/>
  <c r="DS5" i="15"/>
  <c r="DS8" i="15"/>
  <c r="CM9" i="15"/>
  <c r="CM3" i="15"/>
  <c r="CM4" i="15"/>
  <c r="CM5" i="15"/>
  <c r="CM8" i="15"/>
  <c r="BG9" i="15"/>
  <c r="BG3" i="15"/>
  <c r="BG4" i="15"/>
  <c r="BG5" i="15"/>
  <c r="BG8" i="15"/>
  <c r="AA9" i="15"/>
  <c r="AA3" i="15"/>
  <c r="AA4" i="15"/>
  <c r="AA5" i="15"/>
  <c r="AA8" i="15"/>
  <c r="DW5" i="15"/>
  <c r="DW8" i="15"/>
  <c r="DW9" i="15"/>
  <c r="DW3" i="15"/>
  <c r="DW4" i="15"/>
  <c r="I8" i="15"/>
  <c r="I9" i="15"/>
  <c r="I3" i="15"/>
  <c r="I4" i="15"/>
  <c r="I5" i="15"/>
  <c r="CK8" i="15"/>
  <c r="CK9" i="15"/>
  <c r="CK3" i="15"/>
  <c r="CK4" i="15"/>
  <c r="CK5" i="15"/>
  <c r="ES4" i="15"/>
  <c r="ES5" i="15"/>
  <c r="ES8" i="15"/>
  <c r="ES9" i="15"/>
  <c r="ES3" i="15"/>
  <c r="DC9" i="15"/>
  <c r="DC3" i="15"/>
  <c r="DC4" i="15"/>
  <c r="DC5" i="15"/>
  <c r="DC8" i="15"/>
  <c r="GA5" i="15"/>
  <c r="GA8" i="15"/>
  <c r="GA9" i="15"/>
  <c r="GA3" i="15"/>
  <c r="GA4" i="15"/>
  <c r="EU5" i="15"/>
  <c r="EU8" i="15"/>
  <c r="EU9" i="15"/>
  <c r="EU3" i="15"/>
  <c r="EU4" i="15"/>
  <c r="DO5" i="15"/>
  <c r="DO8" i="15"/>
  <c r="DO9" i="15"/>
  <c r="DO3" i="15"/>
  <c r="DO4" i="15"/>
  <c r="CI5" i="15"/>
  <c r="CI8" i="15"/>
  <c r="CI9" i="15"/>
  <c r="CI3" i="15"/>
  <c r="CI4" i="15"/>
  <c r="BC5" i="15"/>
  <c r="BC8" i="15"/>
  <c r="BC9" i="15"/>
  <c r="BC3" i="15"/>
  <c r="BC4" i="15"/>
  <c r="W5" i="15"/>
  <c r="W3" i="15"/>
  <c r="W4" i="15"/>
  <c r="Y8" i="15"/>
  <c r="Y9" i="15"/>
  <c r="Y3" i="15"/>
  <c r="Y4" i="15"/>
  <c r="Y5" i="15"/>
  <c r="FU8" i="15"/>
  <c r="FU9" i="15"/>
  <c r="FU3" i="15"/>
  <c r="FU4" i="15"/>
  <c r="FU5" i="15"/>
  <c r="EO8" i="15"/>
  <c r="EO9" i="15"/>
  <c r="EO3" i="15"/>
  <c r="EO4" i="15"/>
  <c r="EO5" i="15"/>
  <c r="DI8" i="15"/>
  <c r="DI9" i="15"/>
  <c r="DI3" i="15"/>
  <c r="DI4" i="15"/>
  <c r="DI5" i="15"/>
  <c r="CC8" i="15"/>
  <c r="CC9" i="15"/>
  <c r="CC3" i="15"/>
  <c r="CC4" i="15"/>
  <c r="CC5" i="15"/>
  <c r="AW8" i="15"/>
  <c r="AW9" i="15"/>
  <c r="AW3" i="15"/>
  <c r="AW4" i="15"/>
  <c r="AW5" i="15"/>
  <c r="FQ4" i="15"/>
  <c r="FQ5" i="15"/>
  <c r="FQ8" i="15"/>
  <c r="FQ9" i="15"/>
  <c r="FQ3" i="15"/>
  <c r="EK4" i="15"/>
  <c r="EK5" i="15"/>
  <c r="EK8" i="15"/>
  <c r="EK9" i="15"/>
  <c r="EK3" i="15"/>
  <c r="DE4" i="15"/>
  <c r="DE5" i="15"/>
  <c r="DE8" i="15"/>
  <c r="DE9" i="15"/>
  <c r="DE3" i="15"/>
  <c r="BY4" i="15"/>
  <c r="BY5" i="15"/>
  <c r="BY8" i="15"/>
  <c r="BY9" i="15"/>
  <c r="BY3" i="15"/>
  <c r="AS4" i="15"/>
  <c r="AS5" i="15"/>
  <c r="AS8" i="15"/>
  <c r="AS9" i="15"/>
  <c r="AS3" i="15"/>
  <c r="M4" i="15"/>
  <c r="M5" i="15"/>
  <c r="M8" i="15"/>
  <c r="M3" i="15"/>
  <c r="M9" i="15"/>
  <c r="FG9" i="15"/>
  <c r="FG3" i="15"/>
  <c r="FG4" i="15"/>
  <c r="FG5" i="15"/>
  <c r="FG8" i="15"/>
  <c r="EA9" i="15"/>
  <c r="EA3" i="15"/>
  <c r="EA4" i="15"/>
  <c r="EA5" i="15"/>
  <c r="EA8" i="15"/>
  <c r="CU9" i="15"/>
  <c r="CU3" i="15"/>
  <c r="CU4" i="15"/>
  <c r="CU5" i="15"/>
  <c r="CU8" i="15"/>
  <c r="BO9" i="15"/>
  <c r="BO3" i="15"/>
  <c r="BO4" i="15"/>
  <c r="BO5" i="15"/>
  <c r="BO8" i="15"/>
  <c r="AI9" i="15"/>
  <c r="AI3" i="15"/>
  <c r="AI4" i="15"/>
  <c r="AI5" i="15"/>
  <c r="AI8" i="15"/>
  <c r="C4" i="15"/>
  <c r="C5" i="15"/>
  <c r="C8" i="15"/>
  <c r="C9" i="15"/>
  <c r="C3" i="15"/>
  <c r="F19" i="12"/>
  <c r="B32" i="12"/>
  <c r="B31" i="12"/>
  <c r="J13" i="12" s="1"/>
  <c r="G19" i="12"/>
  <c r="C19" i="12"/>
  <c r="H33" i="12"/>
  <c r="D26" i="12"/>
  <c r="L26" i="12"/>
  <c r="F33" i="12"/>
  <c r="C26" i="12"/>
  <c r="F13" i="12"/>
  <c r="G13" i="12"/>
  <c r="I26" i="12"/>
  <c r="H13" i="12"/>
  <c r="I33" i="12"/>
  <c r="G33" i="12"/>
  <c r="D33" i="12"/>
  <c r="C33" i="12"/>
  <c r="N26" i="12"/>
  <c r="J26" i="12"/>
  <c r="K26" i="12"/>
  <c r="Q27" i="12"/>
  <c r="D19" i="12"/>
  <c r="B18" i="12"/>
  <c r="L13" i="12" s="1"/>
  <c r="B17" i="12"/>
  <c r="M10" i="13"/>
  <c r="K10" i="13"/>
  <c r="J10" i="13"/>
  <c r="I10" i="13"/>
  <c r="C11" i="13"/>
  <c r="C10" i="13"/>
  <c r="C9" i="13"/>
  <c r="C8" i="13"/>
  <c r="C4" i="13"/>
  <c r="C3" i="13"/>
  <c r="C2" i="13"/>
  <c r="K13" i="12" l="1"/>
  <c r="K34" i="12"/>
  <c r="G34" i="12"/>
  <c r="C34" i="12"/>
  <c r="F34" i="12"/>
  <c r="B34" i="12"/>
  <c r="I34" i="12"/>
  <c r="H34" i="12"/>
  <c r="E34" i="12"/>
  <c r="D34" i="12"/>
  <c r="J34" i="12"/>
  <c r="B33" i="12"/>
  <c r="P27" i="12"/>
  <c r="L27" i="12"/>
  <c r="H27" i="12"/>
  <c r="D27" i="12"/>
  <c r="B27" i="12"/>
  <c r="O27" i="12"/>
  <c r="K27" i="12"/>
  <c r="G27" i="12"/>
  <c r="M27" i="12"/>
  <c r="I27" i="12"/>
  <c r="E27" i="12"/>
  <c r="N27" i="12"/>
  <c r="J27" i="12"/>
  <c r="F27" i="12"/>
  <c r="C27" i="12"/>
  <c r="B26" i="12"/>
  <c r="F20" i="12"/>
  <c r="B19" i="12"/>
  <c r="G20" i="12"/>
  <c r="C20" i="12"/>
  <c r="H20" i="12"/>
  <c r="D20" i="12"/>
  <c r="B20" i="12"/>
  <c r="E20" i="12"/>
  <c r="F10" i="13"/>
  <c r="H10" i="13" s="1"/>
  <c r="C12" i="13"/>
  <c r="E10" i="13"/>
  <c r="L10" i="13"/>
  <c r="D10" i="13" l="1"/>
  <c r="G10" i="13"/>
  <c r="S3" i="4" l="1"/>
  <c r="S2" i="4"/>
  <c r="B13" i="12" l="1"/>
  <c r="H9" i="12" l="1"/>
  <c r="B9" i="12"/>
  <c r="J9" i="12"/>
  <c r="E13" i="12" l="1"/>
  <c r="Y500" i="4"/>
  <c r="Y499" i="4"/>
  <c r="Y498" i="4"/>
  <c r="Y497" i="4"/>
  <c r="Y496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3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AA500" i="4" l="1"/>
  <c r="AA499" i="4"/>
  <c r="AA498" i="4"/>
  <c r="AA497" i="4"/>
  <c r="AA496" i="4"/>
  <c r="AA495" i="4"/>
  <c r="AA494" i="4"/>
  <c r="AA493" i="4"/>
  <c r="AA492" i="4"/>
  <c r="AA491" i="4"/>
  <c r="AA490" i="4"/>
  <c r="AA489" i="4"/>
  <c r="AA488" i="4"/>
  <c r="AA487" i="4"/>
  <c r="AA486" i="4"/>
  <c r="AA485" i="4"/>
  <c r="AA484" i="4"/>
  <c r="AA483" i="4"/>
  <c r="AA482" i="4"/>
  <c r="AA481" i="4"/>
  <c r="AA480" i="4"/>
  <c r="AA479" i="4"/>
  <c r="AA478" i="4"/>
  <c r="AA477" i="4"/>
  <c r="AA476" i="4"/>
  <c r="AA475" i="4"/>
  <c r="AA474" i="4"/>
  <c r="AA473" i="4"/>
  <c r="AA472" i="4"/>
  <c r="AA471" i="4"/>
  <c r="AA470" i="4"/>
  <c r="AA469" i="4"/>
  <c r="AA468" i="4"/>
  <c r="AA467" i="4"/>
  <c r="AA466" i="4"/>
  <c r="AA465" i="4"/>
  <c r="AA464" i="4"/>
  <c r="AA463" i="4"/>
  <c r="AA462" i="4"/>
  <c r="AA461" i="4"/>
  <c r="AA460" i="4"/>
  <c r="AA459" i="4"/>
  <c r="AA458" i="4"/>
  <c r="AA457" i="4"/>
  <c r="AA456" i="4"/>
  <c r="AA455" i="4"/>
  <c r="AA454" i="4"/>
  <c r="AA453" i="4"/>
  <c r="AA452" i="4"/>
  <c r="AA451" i="4"/>
  <c r="AA450" i="4"/>
  <c r="AA449" i="4"/>
  <c r="AA448" i="4"/>
  <c r="AA447" i="4"/>
  <c r="AA446" i="4"/>
  <c r="AA445" i="4"/>
  <c r="AA444" i="4"/>
  <c r="AA443" i="4"/>
  <c r="AA442" i="4"/>
  <c r="AA441" i="4"/>
  <c r="AA440" i="4"/>
  <c r="AA439" i="4"/>
  <c r="AA438" i="4"/>
  <c r="AA437" i="4"/>
  <c r="AA436" i="4"/>
  <c r="AA435" i="4"/>
  <c r="AA434" i="4"/>
  <c r="AA433" i="4"/>
  <c r="AA432" i="4"/>
  <c r="AA431" i="4"/>
  <c r="AA430" i="4"/>
  <c r="AA429" i="4"/>
  <c r="AA428" i="4"/>
  <c r="AA427" i="4"/>
  <c r="AA426" i="4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2" i="4"/>
  <c r="AA3" i="4"/>
  <c r="AA4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20" i="4"/>
  <c r="Z419" i="4"/>
  <c r="Z418" i="4"/>
  <c r="Z417" i="4"/>
  <c r="Z416" i="4"/>
  <c r="Z415" i="4"/>
  <c r="Z414" i="4"/>
  <c r="Z413" i="4"/>
  <c r="Z412" i="4"/>
  <c r="Z411" i="4"/>
  <c r="Z410" i="4"/>
  <c r="Z409" i="4"/>
  <c r="Z408" i="4"/>
  <c r="Z407" i="4"/>
  <c r="Z406" i="4"/>
  <c r="Z405" i="4"/>
  <c r="Z404" i="4"/>
  <c r="Z403" i="4"/>
  <c r="Z402" i="4"/>
  <c r="Z401" i="4"/>
  <c r="Z400" i="4"/>
  <c r="Z399" i="4"/>
  <c r="Z398" i="4"/>
  <c r="Z397" i="4"/>
  <c r="Z396" i="4"/>
  <c r="Z395" i="4"/>
  <c r="Z394" i="4"/>
  <c r="Z393" i="4"/>
  <c r="Z392" i="4"/>
  <c r="Z391" i="4"/>
  <c r="Z390" i="4"/>
  <c r="Z389" i="4"/>
  <c r="Z388" i="4"/>
  <c r="Z387" i="4"/>
  <c r="Z386" i="4"/>
  <c r="Z385" i="4"/>
  <c r="Z384" i="4"/>
  <c r="Z383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8" i="4"/>
  <c r="Z367" i="4"/>
  <c r="Z366" i="4"/>
  <c r="Z365" i="4"/>
  <c r="Z364" i="4"/>
  <c r="Z363" i="4"/>
  <c r="Z362" i="4"/>
  <c r="Z36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AB12" i="15" l="1"/>
  <c r="AB11" i="15"/>
  <c r="AB9" i="15"/>
  <c r="AB8" i="15"/>
  <c r="AC8" i="15" s="1"/>
  <c r="V9" i="15"/>
  <c r="V8" i="15"/>
  <c r="W8" i="15" s="1"/>
  <c r="V12" i="15"/>
  <c r="V11" i="15"/>
  <c r="N9" i="15"/>
  <c r="N8" i="15"/>
  <c r="O8" i="15" s="1"/>
  <c r="N12" i="15"/>
  <c r="N11" i="15"/>
  <c r="AF9" i="15"/>
  <c r="AF12" i="15"/>
  <c r="AF8" i="15"/>
  <c r="AG8" i="15" s="1"/>
  <c r="AF11" i="15"/>
  <c r="P8" i="15"/>
  <c r="Q8" i="15" s="1"/>
  <c r="P11" i="15"/>
  <c r="P12" i="15"/>
  <c r="P9" i="15"/>
  <c r="R12" i="15"/>
  <c r="R11" i="15"/>
  <c r="R9" i="15"/>
  <c r="R8" i="15"/>
  <c r="S8" i="15" s="1"/>
  <c r="T11" i="15"/>
  <c r="T9" i="15"/>
  <c r="T8" i="15"/>
  <c r="U8" i="15" s="1"/>
  <c r="T12" i="15"/>
  <c r="M11" i="13"/>
  <c r="I8" i="13"/>
  <c r="M8" i="13"/>
  <c r="J9" i="13"/>
  <c r="M9" i="13"/>
  <c r="K9" i="13"/>
  <c r="I9" i="13"/>
  <c r="J11" i="13"/>
  <c r="I11" i="13"/>
  <c r="K11" i="13"/>
  <c r="K8" i="13"/>
  <c r="J8" i="13"/>
  <c r="G9" i="12"/>
  <c r="E9" i="12"/>
  <c r="D13" i="12"/>
  <c r="F9" i="12"/>
  <c r="I9" i="12" s="1"/>
  <c r="T21" i="15" l="1"/>
  <c r="T17" i="15"/>
  <c r="T22" i="15"/>
  <c r="T18" i="15"/>
  <c r="T14" i="15"/>
  <c r="T23" i="15"/>
  <c r="T19" i="15"/>
  <c r="T15" i="15"/>
  <c r="T20" i="15"/>
  <c r="T16" i="15"/>
  <c r="AG11" i="15"/>
  <c r="AG12" i="15"/>
  <c r="AG9" i="15"/>
  <c r="O11" i="15"/>
  <c r="O12" i="15"/>
  <c r="O9" i="15"/>
  <c r="W11" i="15"/>
  <c r="W12" i="15"/>
  <c r="W9" i="15"/>
  <c r="U12" i="15"/>
  <c r="U11" i="15"/>
  <c r="U9" i="15"/>
  <c r="R23" i="15"/>
  <c r="R19" i="15"/>
  <c r="R15" i="15"/>
  <c r="R20" i="15"/>
  <c r="R16" i="15"/>
  <c r="R21" i="15"/>
  <c r="R17" i="15"/>
  <c r="R22" i="15"/>
  <c r="R18" i="15"/>
  <c r="R14" i="15"/>
  <c r="P22" i="15"/>
  <c r="P19" i="15"/>
  <c r="P14" i="15"/>
  <c r="P21" i="15"/>
  <c r="P20" i="15"/>
  <c r="P23" i="15"/>
  <c r="P15" i="15"/>
  <c r="P18" i="15"/>
  <c r="P17" i="15"/>
  <c r="P16" i="15"/>
  <c r="AB23" i="15"/>
  <c r="AB19" i="15"/>
  <c r="AB15" i="15"/>
  <c r="AB20" i="15"/>
  <c r="AB16" i="15"/>
  <c r="AB21" i="15"/>
  <c r="AB17" i="15"/>
  <c r="AB22" i="15"/>
  <c r="AB18" i="15"/>
  <c r="AB14" i="15"/>
  <c r="S11" i="15"/>
  <c r="S12" i="15"/>
  <c r="S9" i="15"/>
  <c r="AC11" i="15"/>
  <c r="AC12" i="15"/>
  <c r="AC9" i="15"/>
  <c r="Q12" i="15"/>
  <c r="Q11" i="15"/>
  <c r="Q9" i="15"/>
  <c r="AF23" i="15"/>
  <c r="AF19" i="15"/>
  <c r="AF18" i="15"/>
  <c r="AF21" i="15"/>
  <c r="AF22" i="15"/>
  <c r="AF16" i="15"/>
  <c r="AF15" i="15"/>
  <c r="AF20" i="15"/>
  <c r="AF17" i="15"/>
  <c r="AF14" i="15"/>
  <c r="N23" i="15"/>
  <c r="N16" i="15"/>
  <c r="N17" i="15"/>
  <c r="N18" i="15"/>
  <c r="N19" i="15"/>
  <c r="N20" i="15"/>
  <c r="N21" i="15"/>
  <c r="N22" i="15"/>
  <c r="N14" i="15"/>
  <c r="N15" i="15"/>
  <c r="V19" i="15"/>
  <c r="V20" i="15"/>
  <c r="V21" i="15"/>
  <c r="V22" i="15"/>
  <c r="V14" i="15"/>
  <c r="V23" i="15"/>
  <c r="V15" i="15"/>
  <c r="V16" i="15"/>
  <c r="V17" i="15"/>
  <c r="V18" i="15"/>
  <c r="M12" i="13"/>
  <c r="F9" i="13"/>
  <c r="H9" i="13" s="1"/>
  <c r="L9" i="13"/>
  <c r="E9" i="13"/>
  <c r="L11" i="13"/>
  <c r="F11" i="13"/>
  <c r="H11" i="13" s="1"/>
  <c r="E11" i="13"/>
  <c r="J12" i="13"/>
  <c r="K12" i="13"/>
  <c r="L8" i="13"/>
  <c r="F8" i="13"/>
  <c r="E8" i="13"/>
  <c r="I12" i="13"/>
  <c r="L12" i="13" s="1"/>
  <c r="F7" i="12"/>
  <c r="C13" i="12"/>
  <c r="C9" i="12" s="1"/>
  <c r="D9" i="12"/>
  <c r="E7" i="12" s="1"/>
  <c r="D9" i="13" l="1"/>
  <c r="G9" i="13"/>
  <c r="G11" i="13"/>
  <c r="D11" i="13"/>
  <c r="G8" i="13"/>
  <c r="D8" i="13"/>
  <c r="E12" i="13"/>
  <c r="H8" i="13"/>
  <c r="F12" i="13"/>
  <c r="H12" i="13" s="1"/>
  <c r="D12" i="13" l="1"/>
  <c r="G12" i="13"/>
</calcChain>
</file>

<file path=xl/sharedStrings.xml><?xml version="1.0" encoding="utf-8"?>
<sst xmlns="http://schemas.openxmlformats.org/spreadsheetml/2006/main" count="2770" uniqueCount="1446">
  <si>
    <t>CNU</t>
  </si>
  <si>
    <t>CU-</t>
  </si>
  <si>
    <t>CU+</t>
  </si>
  <si>
    <t>Success - immediate</t>
  </si>
  <si>
    <t>FONO OCUPADO</t>
  </si>
  <si>
    <t>Busy</t>
  </si>
  <si>
    <t>VOLVER A LLAMAR</t>
  </si>
  <si>
    <t>APORTA A OTRA FUNDACION</t>
  </si>
  <si>
    <t>Do Not Want</t>
  </si>
  <si>
    <t>ES SOCIO</t>
  </si>
  <si>
    <t>FUE CONTACTADO</t>
  </si>
  <si>
    <t>JUBILADO</t>
  </si>
  <si>
    <t>MENOR DE EDAD</t>
  </si>
  <si>
    <t>NO TIENE CUENTA</t>
  </si>
  <si>
    <t>SIN DINERO</t>
  </si>
  <si>
    <t>SIN TRABAJO</t>
  </si>
  <si>
    <t>NO INTERESADO</t>
  </si>
  <si>
    <t>MOLESTO POR LLAMADO</t>
  </si>
  <si>
    <t>PERSONA CUELGA</t>
  </si>
  <si>
    <t>Hang up</t>
  </si>
  <si>
    <t>GRABADORA</t>
  </si>
  <si>
    <t>No connection / Answer</t>
  </si>
  <si>
    <t>FAX</t>
  </si>
  <si>
    <t>NO CONTESTA</t>
  </si>
  <si>
    <t>FUERA DE SERVICIO</t>
  </si>
  <si>
    <t>Temporarily unavailable</t>
  </si>
  <si>
    <t>MALA CONEXIÓN</t>
  </si>
  <si>
    <t>OTRA PERSONA</t>
  </si>
  <si>
    <t>Wrong number / unknown</t>
  </si>
  <si>
    <t>FALLECIDO</t>
  </si>
  <si>
    <t>GP1</t>
  </si>
  <si>
    <t>GP2</t>
  </si>
  <si>
    <t>PROMEDIO</t>
  </si>
  <si>
    <t>MONTO</t>
  </si>
  <si>
    <t>TOTAL</t>
  </si>
  <si>
    <t>ACEPTA GRABACION</t>
  </si>
  <si>
    <t>CAMPAÑA</t>
  </si>
  <si>
    <t>TO</t>
  </si>
  <si>
    <t>FUNDACION</t>
  </si>
  <si>
    <t>INFORME</t>
  </si>
  <si>
    <t>LLAMADOS</t>
  </si>
  <si>
    <t>PENDIENTES</t>
  </si>
  <si>
    <t>CONTACTADOS</t>
  </si>
  <si>
    <t>ACEPTA AGENDAMIENTO</t>
  </si>
  <si>
    <t>ACEPTA CHILEXPRESS</t>
  </si>
  <si>
    <t>FECHA ENTREGA</t>
  </si>
  <si>
    <t>Ciber</t>
  </si>
  <si>
    <t>CIBERACTIVISTA</t>
  </si>
  <si>
    <t>ORIGEN</t>
  </si>
  <si>
    <t>ACEPTA TRX PROGRAMADA</t>
  </si>
  <si>
    <t>TRX PROG</t>
  </si>
  <si>
    <t>MDTO</t>
  </si>
  <si>
    <t>CIBER</t>
  </si>
  <si>
    <t>NO ACEPTA</t>
  </si>
  <si>
    <t>PENETRACION</t>
  </si>
  <si>
    <t>CONTACTAB</t>
  </si>
  <si>
    <t>CANTIDAD</t>
  </si>
  <si>
    <t>ACEPTA DELIVERY</t>
  </si>
  <si>
    <t>QUIERE RENUNCIAR OTRO MOTIVO</t>
  </si>
  <si>
    <t>Away</t>
  </si>
  <si>
    <t>QUIERE RENUNCIAR AUTOUPGRADE</t>
  </si>
  <si>
    <t>ACEPTA UPGRADE</t>
  </si>
  <si>
    <t>TODAS</t>
  </si>
  <si>
    <t>SOLO GREENPEACE - AMERICA SOLIDARIA</t>
  </si>
  <si>
    <t>SOLO AMNISTIA</t>
  </si>
  <si>
    <t>SOLO GREENPEACE</t>
  </si>
  <si>
    <t>RESULTADO</t>
  </si>
  <si>
    <t>PENDIENTE</t>
  </si>
  <si>
    <t>CONTAC</t>
  </si>
  <si>
    <t>CONV</t>
  </si>
  <si>
    <t>TOTAL AUM</t>
  </si>
  <si>
    <t>NEW</t>
  </si>
  <si>
    <t>FECHA TERMINO</t>
  </si>
  <si>
    <t>ULTIMA REVISION</t>
  </si>
  <si>
    <t>ACEPTADOS</t>
  </si>
  <si>
    <t>%</t>
  </si>
  <si>
    <t>UNO</t>
  </si>
  <si>
    <t xml:space="preserve">DOS </t>
  </si>
  <si>
    <t>TRES</t>
  </si>
  <si>
    <t>TOT</t>
  </si>
  <si>
    <t>CONTESTARON</t>
  </si>
  <si>
    <t>NUNCA SE HIZO SOCIO</t>
  </si>
  <si>
    <t>n_dues</t>
  </si>
  <si>
    <t>fono_1</t>
  </si>
  <si>
    <t>fono_2</t>
  </si>
  <si>
    <t>fono_3</t>
  </si>
  <si>
    <t>fono_4</t>
  </si>
  <si>
    <t>nombre</t>
  </si>
  <si>
    <t>apellido</t>
  </si>
  <si>
    <t>correo_2</t>
  </si>
  <si>
    <t>firma_inscripcion</t>
  </si>
  <si>
    <t>otro_antecedente</t>
  </si>
  <si>
    <t>monto</t>
  </si>
  <si>
    <t>estado</t>
  </si>
  <si>
    <t>volver_llamar</t>
  </si>
  <si>
    <t>mensaje</t>
  </si>
  <si>
    <t>observacion</t>
  </si>
  <si>
    <t xml:space="preserve"> primer_llamado</t>
  </si>
  <si>
    <t>segundo_llamado</t>
  </si>
  <si>
    <t>tercer_llamado</t>
  </si>
  <si>
    <t>rosa</t>
  </si>
  <si>
    <t>escobar</t>
  </si>
  <si>
    <t>rosa.escobar.palma@gmail.com</t>
  </si>
  <si>
    <t>renata</t>
  </si>
  <si>
    <t>walker</t>
  </si>
  <si>
    <t>renata.walkerj@gmail.com</t>
  </si>
  <si>
    <t>Carina</t>
  </si>
  <si>
    <t>Lobel</t>
  </si>
  <si>
    <t>carilobel@gmail.com</t>
  </si>
  <si>
    <t>loreto</t>
  </si>
  <si>
    <t>gardeweg</t>
  </si>
  <si>
    <t>l.gardeweg@lablinsan.cl</t>
  </si>
  <si>
    <t>Bernardita</t>
  </si>
  <si>
    <t>Araya Pavez</t>
  </si>
  <si>
    <t>bernardita17@hotmail.cl</t>
  </si>
  <si>
    <t>Virginia</t>
  </si>
  <si>
    <t>Jaimes</t>
  </si>
  <si>
    <t>v.a.jaimes@gmail.com</t>
  </si>
  <si>
    <t>Gastón</t>
  </si>
  <si>
    <t>Bascur</t>
  </si>
  <si>
    <t>gastrol82@gmail.com</t>
  </si>
  <si>
    <t>Cecilia</t>
  </si>
  <si>
    <t>Valenzuela</t>
  </si>
  <si>
    <t>vf.cecilia@gmail.com</t>
  </si>
  <si>
    <t>Eva</t>
  </si>
  <si>
    <t>Braumuller</t>
  </si>
  <si>
    <t>evitabra@gmail.com</t>
  </si>
  <si>
    <t>Natalia Smirna</t>
  </si>
  <si>
    <t>Miranda Nalli</t>
  </si>
  <si>
    <t>after.lilith@gmail.com</t>
  </si>
  <si>
    <t>Franda</t>
  </si>
  <si>
    <t>Wink</t>
  </si>
  <si>
    <t>frandawink@gmail.com</t>
  </si>
  <si>
    <t>Beatriz</t>
  </si>
  <si>
    <t>Ibarra</t>
  </si>
  <si>
    <t>bea.oriba@gmail.com</t>
  </si>
  <si>
    <t>Nancy</t>
  </si>
  <si>
    <t>Chaparro</t>
  </si>
  <si>
    <t>nancychaparro@yahoo.es</t>
  </si>
  <si>
    <t>Carolina</t>
  </si>
  <si>
    <t>Yury</t>
  </si>
  <si>
    <t>carolinayury@gmail.com</t>
  </si>
  <si>
    <t>Gabriela</t>
  </si>
  <si>
    <t>Perán</t>
  </si>
  <si>
    <t>gaby.peran@gmail.com</t>
  </si>
  <si>
    <t>Rodolfo</t>
  </si>
  <si>
    <t>Landea</t>
  </si>
  <si>
    <t>rodolfo123135@hotmail.com</t>
  </si>
  <si>
    <t>Francisco</t>
  </si>
  <si>
    <t>Garreton</t>
  </si>
  <si>
    <t>garreton.fco@gmail.com</t>
  </si>
  <si>
    <t>María José</t>
  </si>
  <si>
    <t>Manzano</t>
  </si>
  <si>
    <t>marijomanzano@gmail.com</t>
  </si>
  <si>
    <t>Paula</t>
  </si>
  <si>
    <t>Rauld araya</t>
  </si>
  <si>
    <t>p.raulda@gmail.com</t>
  </si>
  <si>
    <t>Ana</t>
  </si>
  <si>
    <t>Cáceres Orellana</t>
  </si>
  <si>
    <t>anacacer@gmail.com</t>
  </si>
  <si>
    <t>Mónica</t>
  </si>
  <si>
    <t>Pinochet</t>
  </si>
  <si>
    <t>mpinochetf@yahoo.com</t>
  </si>
  <si>
    <t>Isadora</t>
  </si>
  <si>
    <t>Gaete</t>
  </si>
  <si>
    <t>isadora.gacor@gmail.com</t>
  </si>
  <si>
    <t>Ana Maria</t>
  </si>
  <si>
    <t>Niño Martinez</t>
  </si>
  <si>
    <t>anamarianino@yahoo.es</t>
  </si>
  <si>
    <t>Tania</t>
  </si>
  <si>
    <t>Quintana</t>
  </si>
  <si>
    <t>tania85q@gmail.com</t>
  </si>
  <si>
    <t>Daniela</t>
  </si>
  <si>
    <t>Hernández</t>
  </si>
  <si>
    <t>dra.hernandezdx@gmail.com</t>
  </si>
  <si>
    <t>Jonathan</t>
  </si>
  <si>
    <t>Ramirez</t>
  </si>
  <si>
    <t>jonmagna@gmail.com</t>
  </si>
  <si>
    <t>Kriss</t>
  </si>
  <si>
    <t>Araya</t>
  </si>
  <si>
    <t>kriss.araya33@gmail.com</t>
  </si>
  <si>
    <t>Pamela</t>
  </si>
  <si>
    <t>Maldonado</t>
  </si>
  <si>
    <t>maldonadopamela@gmail.com</t>
  </si>
  <si>
    <t>Lya</t>
  </si>
  <si>
    <t>Rosen</t>
  </si>
  <si>
    <t>lyarosen2002@yahoo.com</t>
  </si>
  <si>
    <t>Eli</t>
  </si>
  <si>
    <t>Viveros</t>
  </si>
  <si>
    <t>eviverosm@gmail.com</t>
  </si>
  <si>
    <t>Alacid</t>
  </si>
  <si>
    <t>monicaalacid@uach.cl</t>
  </si>
  <si>
    <t>lia</t>
  </si>
  <si>
    <t>roman</t>
  </si>
  <si>
    <t>liamiss@gmail.com</t>
  </si>
  <si>
    <t>Catalina</t>
  </si>
  <si>
    <t>Caorsi</t>
  </si>
  <si>
    <t>catalinacaorsi@gmail.com</t>
  </si>
  <si>
    <t>María</t>
  </si>
  <si>
    <t>Concha</t>
  </si>
  <si>
    <t>andito@vtr.net</t>
  </si>
  <si>
    <t>Camila</t>
  </si>
  <si>
    <t>Martinez</t>
  </si>
  <si>
    <t>camila.martinez88@gmail.com</t>
  </si>
  <si>
    <t>Tamara</t>
  </si>
  <si>
    <t>Yañez</t>
  </si>
  <si>
    <t>tamara_17@live.cl</t>
  </si>
  <si>
    <t>Patricia</t>
  </si>
  <si>
    <t>Acuña</t>
  </si>
  <si>
    <t>patricia.ar78@gmail.com</t>
  </si>
  <si>
    <t>Oriana</t>
  </si>
  <si>
    <t>Leiva</t>
  </si>
  <si>
    <t>olaleiva@gmail.com</t>
  </si>
  <si>
    <t>Roberto Alejandro</t>
  </si>
  <si>
    <t>Cabrera Silva</t>
  </si>
  <si>
    <t>r.rocasil@gmail.com</t>
  </si>
  <si>
    <t>Juan</t>
  </si>
  <si>
    <t>Bustamante</t>
  </si>
  <si>
    <t>cristobal.bustamantee@gmail.com</t>
  </si>
  <si>
    <t>Agustin</t>
  </si>
  <si>
    <t>Moncada Zamorano</t>
  </si>
  <si>
    <t>cuchomoncada@gmail.com</t>
  </si>
  <si>
    <t>karla</t>
  </si>
  <si>
    <t>figueroa</t>
  </si>
  <si>
    <t>karlafigueroas@yahoo.com</t>
  </si>
  <si>
    <t>Rosario</t>
  </si>
  <si>
    <t>Guzman</t>
  </si>
  <si>
    <t>rosario.guzman.g@gmail.com</t>
  </si>
  <si>
    <t>Ersipg</t>
  </si>
  <si>
    <t>Quezmar</t>
  </si>
  <si>
    <t>giser1000@gmail.com</t>
  </si>
  <si>
    <t>Morales</t>
  </si>
  <si>
    <t>paola1184@yahoo.es</t>
  </si>
  <si>
    <t>Alejandra</t>
  </si>
  <si>
    <t>Vasquez</t>
  </si>
  <si>
    <t>alevasquezb@yahoo.com</t>
  </si>
  <si>
    <t>Yenifer</t>
  </si>
  <si>
    <t>Calful</t>
  </si>
  <si>
    <t>yeniandrea1812@hotmail.com</t>
  </si>
  <si>
    <t>Andra</t>
  </si>
  <si>
    <t>Godoy</t>
  </si>
  <si>
    <t>vkgodoy@gmail.com</t>
  </si>
  <si>
    <t>Javier</t>
  </si>
  <si>
    <t>Flores</t>
  </si>
  <si>
    <t>javierflores89@gmail.com</t>
  </si>
  <si>
    <t>Frencys</t>
  </si>
  <si>
    <t>Castillo</t>
  </si>
  <si>
    <t>frenchute@gmail.com</t>
  </si>
  <si>
    <t>Hidalgo</t>
  </si>
  <si>
    <t>lacaro@gmail.com</t>
  </si>
  <si>
    <t>allan</t>
  </si>
  <si>
    <t>manquez</t>
  </si>
  <si>
    <t>allanmanquez@gmail.com</t>
  </si>
  <si>
    <t>Myriam</t>
  </si>
  <si>
    <t>Ibañez</t>
  </si>
  <si>
    <t>myrita64@gmail.com</t>
  </si>
  <si>
    <t>lorena</t>
  </si>
  <si>
    <t>sierra Torres</t>
  </si>
  <si>
    <t>lorena.sierra06@gmail.com</t>
  </si>
  <si>
    <t>Florencia</t>
  </si>
  <si>
    <t>29flopi@gmail.com</t>
  </si>
  <si>
    <t>Hector</t>
  </si>
  <si>
    <t>Calquin</t>
  </si>
  <si>
    <t>hectorcalquin@gmail.com</t>
  </si>
  <si>
    <t>Carolina A</t>
  </si>
  <si>
    <t>A</t>
  </si>
  <si>
    <t>carito.anting@gmail.com</t>
  </si>
  <si>
    <t>luz María</t>
  </si>
  <si>
    <t>Yacometti Castro</t>
  </si>
  <si>
    <t>lmyacometti@yahoo.es</t>
  </si>
  <si>
    <t>Guadalupe</t>
  </si>
  <si>
    <t>Gatica</t>
  </si>
  <si>
    <t>guadalupe.gatica@hotmail.com</t>
  </si>
  <si>
    <t>Rocio</t>
  </si>
  <si>
    <t>Balbontin</t>
  </si>
  <si>
    <t>robalco@yahoo.es</t>
  </si>
  <si>
    <t>Stephanie</t>
  </si>
  <si>
    <t>Verdugo</t>
  </si>
  <si>
    <t>stverdugo@gmail.com</t>
  </si>
  <si>
    <t>max</t>
  </si>
  <si>
    <t>vial</t>
  </si>
  <si>
    <t>maxvial12@gmail.com</t>
  </si>
  <si>
    <t>Verónica</t>
  </si>
  <si>
    <t>Piña</t>
  </si>
  <si>
    <t>vpinha@yahoo.com</t>
  </si>
  <si>
    <t>kasandra</t>
  </si>
  <si>
    <t>osorio mendez</t>
  </si>
  <si>
    <t>kasandramaestra@gmail.com</t>
  </si>
  <si>
    <t>Loreto</t>
  </si>
  <si>
    <t>Perez</t>
  </si>
  <si>
    <t>loreto.perez@gmail.com</t>
  </si>
  <si>
    <t>ingrid</t>
  </si>
  <si>
    <t>soto</t>
  </si>
  <si>
    <t>ingrid.soto@yahoo.com</t>
  </si>
  <si>
    <t>alicia</t>
  </si>
  <si>
    <t>barroux</t>
  </si>
  <si>
    <t>koribarruox1478@gmail.com</t>
  </si>
  <si>
    <t>Nicolás</t>
  </si>
  <si>
    <t>Reyes</t>
  </si>
  <si>
    <t>nreyesmadrid@gmail.com</t>
  </si>
  <si>
    <t>Natalia</t>
  </si>
  <si>
    <t>naty2001@live.cl</t>
  </si>
  <si>
    <t>gloria soraya</t>
  </si>
  <si>
    <t>jiménez</t>
  </si>
  <si>
    <t>glosojive@gmail.com</t>
  </si>
  <si>
    <t>Harris Alvarez</t>
  </si>
  <si>
    <t>alejarris86@gmail.com</t>
  </si>
  <si>
    <t>Carlos</t>
  </si>
  <si>
    <t>Acosta</t>
  </si>
  <si>
    <t>carloncho0870@yahoo.com</t>
  </si>
  <si>
    <t>PABLO</t>
  </si>
  <si>
    <t>VERA G.</t>
  </si>
  <si>
    <t>pablojsoc@yahoo.com</t>
  </si>
  <si>
    <t>aniquiladorcm@gmail.com</t>
  </si>
  <si>
    <t>Amarilis</t>
  </si>
  <si>
    <t>Horta Tricallotis</t>
  </si>
  <si>
    <t>amarilishorta@bicicultura.cl</t>
  </si>
  <si>
    <t>Aureliano</t>
  </si>
  <si>
    <t>Ruiz</t>
  </si>
  <si>
    <t>aureruiz1998@gmail.com</t>
  </si>
  <si>
    <t>Vadell</t>
  </si>
  <si>
    <t>carofvadell@gmail.com</t>
  </si>
  <si>
    <t>María Soledad</t>
  </si>
  <si>
    <t>de la Fuente</t>
  </si>
  <si>
    <t>delafuente404@hotmail.com</t>
  </si>
  <si>
    <t>gabriel</t>
  </si>
  <si>
    <t>patiño kaufer</t>
  </si>
  <si>
    <t>gabrielpka2000@yahoo.es</t>
  </si>
  <si>
    <t>Angélica</t>
  </si>
  <si>
    <t>Rodríguez</t>
  </si>
  <si>
    <t>angelicarodriguezcaro@gmail.com</t>
  </si>
  <si>
    <t>Edith</t>
  </si>
  <si>
    <t>Rivera</t>
  </si>
  <si>
    <t>edith.rivera.seguel@gmail.com</t>
  </si>
  <si>
    <t>Maria</t>
  </si>
  <si>
    <t>Antil</t>
  </si>
  <si>
    <t>loreto251988@gmail.com</t>
  </si>
  <si>
    <t>Claudia</t>
  </si>
  <si>
    <t>Torrealba</t>
  </si>
  <si>
    <t>clau_torrealba@msn.com</t>
  </si>
  <si>
    <t>diego</t>
  </si>
  <si>
    <t>urbina</t>
  </si>
  <si>
    <t>urbina637@gmail.com</t>
  </si>
  <si>
    <t>Waldo</t>
  </si>
  <si>
    <t>Fuentes</t>
  </si>
  <si>
    <t>wafuga@gmail.com</t>
  </si>
  <si>
    <t>gloria</t>
  </si>
  <si>
    <t>vidal</t>
  </si>
  <si>
    <t>vidalcampos.gloria@gmail.com</t>
  </si>
  <si>
    <t>María Angélica</t>
  </si>
  <si>
    <t>Contreras</t>
  </si>
  <si>
    <t>macontreras@gmail.com</t>
  </si>
  <si>
    <t>Marcela Paz</t>
  </si>
  <si>
    <t>Peña</t>
  </si>
  <si>
    <t>marcelapazps@gmail.com</t>
  </si>
  <si>
    <t>Valentina</t>
  </si>
  <si>
    <t>Garin</t>
  </si>
  <si>
    <t>valegarinh@gmail.com</t>
  </si>
  <si>
    <t>Vives</t>
  </si>
  <si>
    <t>alevives@gmail.com</t>
  </si>
  <si>
    <t>Caliri</t>
  </si>
  <si>
    <t>patriciacalirio@gmail.com</t>
  </si>
  <si>
    <t>Vivian</t>
  </si>
  <si>
    <t>vivianleiva4@gmail.com</t>
  </si>
  <si>
    <t>Herrera</t>
  </si>
  <si>
    <t>juanherre@yahoo.com</t>
  </si>
  <si>
    <t>Claudia Andrea</t>
  </si>
  <si>
    <t>Gomez Venegas</t>
  </si>
  <si>
    <t>gomezvenegas@gmail.com</t>
  </si>
  <si>
    <t>monica</t>
  </si>
  <si>
    <t>favre</t>
  </si>
  <si>
    <t>monicafavrequiroz@gmail.com</t>
  </si>
  <si>
    <t>Alvaro alejandro</t>
  </si>
  <si>
    <t>Perez Campos</t>
  </si>
  <si>
    <t>alpeca44@gmail.com</t>
  </si>
  <si>
    <t>Andrea</t>
  </si>
  <si>
    <t>López</t>
  </si>
  <si>
    <t>ayaverde3730@gmail.com</t>
  </si>
  <si>
    <t>Alejandro Patricio</t>
  </si>
  <si>
    <t>Guzmán Mateluna</t>
  </si>
  <si>
    <t>aguzmanmateluna@gmail.com</t>
  </si>
  <si>
    <t>Marta</t>
  </si>
  <si>
    <t>Salazar</t>
  </si>
  <si>
    <t>martasalazar7@gmail.com</t>
  </si>
  <si>
    <t>Ethel</t>
  </si>
  <si>
    <t>Cortés</t>
  </si>
  <si>
    <t>ethelcortes@gmail.com</t>
  </si>
  <si>
    <t>Carmen Patricia</t>
  </si>
  <si>
    <t>Arévalo Ojeda</t>
  </si>
  <si>
    <t>carevaloo@hotmail.com</t>
  </si>
  <si>
    <t>Marisol</t>
  </si>
  <si>
    <t>Cataldo</t>
  </si>
  <si>
    <t>marisol.cataldo@gmail.com</t>
  </si>
  <si>
    <t>Bravo</t>
  </si>
  <si>
    <t>paulabravogomez01@gmail.com</t>
  </si>
  <si>
    <t>Paulina</t>
  </si>
  <si>
    <t>Céspedes</t>
  </si>
  <si>
    <t>p.cespedes.e@gmail.com</t>
  </si>
  <si>
    <t>víctor carrasco b.</t>
  </si>
  <si>
    <t>carrasco beltrán</t>
  </si>
  <si>
    <t>tallergraf@hotmail.com</t>
  </si>
  <si>
    <t>Elizabeth</t>
  </si>
  <si>
    <t>Jofre</t>
  </si>
  <si>
    <t>e.jofre.manriquez@gmail.com</t>
  </si>
  <si>
    <t>manuel    v      nuel</t>
  </si>
  <si>
    <t>yañez</t>
  </si>
  <si>
    <t>myanezvilches@gmail.com</t>
  </si>
  <si>
    <t>javiera</t>
  </si>
  <si>
    <t>lee</t>
  </si>
  <si>
    <t>javiera.lee@gmail.com</t>
  </si>
  <si>
    <t>Nertiz</t>
  </si>
  <si>
    <t>Lobos</t>
  </si>
  <si>
    <t>nertizadriazola@gmail.com</t>
  </si>
  <si>
    <t>Veronica</t>
  </si>
  <si>
    <t>Palma</t>
  </si>
  <si>
    <t>verohello@hotmail.com</t>
  </si>
  <si>
    <t>María Eugenia</t>
  </si>
  <si>
    <t>García  Ramírez</t>
  </si>
  <si>
    <t>garciaramirez.mariaeugenia@gmail.com</t>
  </si>
  <si>
    <t>M. Eugenia</t>
  </si>
  <si>
    <t>Benavides</t>
  </si>
  <si>
    <t>meugeniabenavides@gmail.com</t>
  </si>
  <si>
    <t>Matilde</t>
  </si>
  <si>
    <t>Navarro</t>
  </si>
  <si>
    <t>matilde_nav@yahoo.es</t>
  </si>
  <si>
    <t>Salvador</t>
  </si>
  <si>
    <t>claudia.salvador@gmail.com</t>
  </si>
  <si>
    <t>Monteverde</t>
  </si>
  <si>
    <t>solemonte@hotmail.com</t>
  </si>
  <si>
    <t>Marce</t>
  </si>
  <si>
    <t>Arenas</t>
  </si>
  <si>
    <t>marcedesoto@gmail.com</t>
  </si>
  <si>
    <t>belen</t>
  </si>
  <si>
    <t>belenvidal64@gmail.com</t>
  </si>
  <si>
    <t>Jeanette</t>
  </si>
  <si>
    <t>Martínez</t>
  </si>
  <si>
    <t>martinez.r.jeanette@gmail.com</t>
  </si>
  <si>
    <t>Viviana</t>
  </si>
  <si>
    <t>Zuñiga</t>
  </si>
  <si>
    <t>vivicecizuni@gmail.com</t>
  </si>
  <si>
    <t>Rafael</t>
  </si>
  <si>
    <t>rafael.verdugo@gmail.com</t>
  </si>
  <si>
    <t>Godoy Lobos</t>
  </si>
  <si>
    <t>tamaragodoylobos@gmail.com</t>
  </si>
  <si>
    <t>Sandra</t>
  </si>
  <si>
    <t>Martelli</t>
  </si>
  <si>
    <t>samartel@uc.cl</t>
  </si>
  <si>
    <t>Lilian</t>
  </si>
  <si>
    <t>Brun</t>
  </si>
  <si>
    <t>lilian_brun@hotmail.com</t>
  </si>
  <si>
    <t>Patricio</t>
  </si>
  <si>
    <t>Ortega</t>
  </si>
  <si>
    <t>pato_andres_1966@hotmail.com</t>
  </si>
  <si>
    <t>Ivette</t>
  </si>
  <si>
    <t>Gajardo</t>
  </si>
  <si>
    <t>ivettegajardo01@gmail.com</t>
  </si>
  <si>
    <t>Rubén</t>
  </si>
  <si>
    <t>Gamboa De Bernardi</t>
  </si>
  <si>
    <t>rgamboadebernardi@gmail.com</t>
  </si>
  <si>
    <t>Martín</t>
  </si>
  <si>
    <t>Miranda</t>
  </si>
  <si>
    <t>martin.miranda.oyarzun@gmail.com</t>
  </si>
  <si>
    <t>ASHLEY RONALD</t>
  </si>
  <si>
    <t>VELOSO O''KINGHTON</t>
  </si>
  <si>
    <t>ash.veloso@gmail.com</t>
  </si>
  <si>
    <t>Georgina Herminia</t>
  </si>
  <si>
    <t>Arangua  Adasme</t>
  </si>
  <si>
    <t>garanguaabogado@gmail.com</t>
  </si>
  <si>
    <t>Cristian</t>
  </si>
  <si>
    <t>Rojas Lillo</t>
  </si>
  <si>
    <t>cristianrrl@gmail.com</t>
  </si>
  <si>
    <t>SILVIA</t>
  </si>
  <si>
    <t>MORALES</t>
  </si>
  <si>
    <t>silvi.morales@gmail.com</t>
  </si>
  <si>
    <t>Moyano</t>
  </si>
  <si>
    <t>pattymoyano@gmail.com</t>
  </si>
  <si>
    <t>cecilia</t>
  </si>
  <si>
    <t>sandoval</t>
  </si>
  <si>
    <t>sandovalalfaro@yahoo.com</t>
  </si>
  <si>
    <t>Hilda</t>
  </si>
  <si>
    <t>Villarroel</t>
  </si>
  <si>
    <t>hildalorena25@gmail.com</t>
  </si>
  <si>
    <t>Carol</t>
  </si>
  <si>
    <t>Heyraud</t>
  </si>
  <si>
    <t>catitoh@gmail.com</t>
  </si>
  <si>
    <t>Sepulveda</t>
  </si>
  <si>
    <t>dani_ale_96@hotmail.com</t>
  </si>
  <si>
    <t>leticia</t>
  </si>
  <si>
    <t>ossio</t>
  </si>
  <si>
    <t>tishaxxi@gmail.com</t>
  </si>
  <si>
    <t>Mario</t>
  </si>
  <si>
    <t>Araneda Espinoza</t>
  </si>
  <si>
    <t>marioaranedaes@gmail.com</t>
  </si>
  <si>
    <t>Gonzalo Jose</t>
  </si>
  <si>
    <t>Gil</t>
  </si>
  <si>
    <t>ggilboudon@gmail.com</t>
  </si>
  <si>
    <t>Reinaldo Andres</t>
  </si>
  <si>
    <t>Miranda Poblete</t>
  </si>
  <si>
    <t>rey.mirandap@gmail.com</t>
  </si>
  <si>
    <t>Gabriel</t>
  </si>
  <si>
    <t>Garrido Gonzaga</t>
  </si>
  <si>
    <t>gabriel.garridog@gmail.com</t>
  </si>
  <si>
    <t>Maria Isabel</t>
  </si>
  <si>
    <t>Saavedra Michea</t>
  </si>
  <si>
    <t>maisaamichea@gmail.com</t>
  </si>
  <si>
    <t>Sylvia</t>
  </si>
  <si>
    <t>sylvia.verdugo.m@gmail.com</t>
  </si>
  <si>
    <t>Jorge</t>
  </si>
  <si>
    <t>Araya Castro</t>
  </si>
  <si>
    <t>jharaya@yahoo.es</t>
  </si>
  <si>
    <t>Elba</t>
  </si>
  <si>
    <t>Samilla</t>
  </si>
  <si>
    <t>winrycarrie79@yahoo.es</t>
  </si>
  <si>
    <t>Matias</t>
  </si>
  <si>
    <t>Aliaga Retamal</t>
  </si>
  <si>
    <t>matiasvicente.a@gmail.com</t>
  </si>
  <si>
    <t>Norma</t>
  </si>
  <si>
    <t>Arancibia</t>
  </si>
  <si>
    <t>mamnorma@gmail.com</t>
  </si>
  <si>
    <t>Jennifer</t>
  </si>
  <si>
    <t>Gonzalez</t>
  </si>
  <si>
    <t>jenny_goncar@hotmail.com</t>
  </si>
  <si>
    <t>Belén</t>
  </si>
  <si>
    <t>Olivares</t>
  </si>
  <si>
    <t>belen.olivaresp@gmail.com</t>
  </si>
  <si>
    <t>norma.salah@live.cl</t>
  </si>
  <si>
    <t>Alfonso</t>
  </si>
  <si>
    <t>Carrasco Urrutia</t>
  </si>
  <si>
    <t>alficarrasco@gmail.com</t>
  </si>
  <si>
    <t>Valeria</t>
  </si>
  <si>
    <t>Caceres Sepulveda</t>
  </si>
  <si>
    <t>valerveter@gmail.com</t>
  </si>
  <si>
    <t>Eyzaguirre</t>
  </si>
  <si>
    <t>carolinaeyzaguirrea@gmail.com</t>
  </si>
  <si>
    <t>María Antonieta</t>
  </si>
  <si>
    <t>Escobar Silva</t>
  </si>
  <si>
    <t>mariaantonietae@gmail.com</t>
  </si>
  <si>
    <t>Pinto</t>
  </si>
  <si>
    <t>veropintomos@gmail.com</t>
  </si>
  <si>
    <t>Daniel</t>
  </si>
  <si>
    <t>Riveros</t>
  </si>
  <si>
    <t>ninin59@gmail.com</t>
  </si>
  <si>
    <t>Ángela</t>
  </si>
  <si>
    <t>angela.salazar@gmail.com</t>
  </si>
  <si>
    <t>Tamara cecill</t>
  </si>
  <si>
    <t>Varela galaz</t>
  </si>
  <si>
    <t>laaxtaamy@hotmail.com</t>
  </si>
  <si>
    <t>Melania</t>
  </si>
  <si>
    <t>melania.cortesr@gmail.com</t>
  </si>
  <si>
    <t>Erika</t>
  </si>
  <si>
    <t>Guerrero</t>
  </si>
  <si>
    <t>erigue2001@yahoo.es</t>
  </si>
  <si>
    <t>Lautaro</t>
  </si>
  <si>
    <t>Alvarez Ahumada</t>
  </si>
  <si>
    <t>lalvarez3000@gmail.com</t>
  </si>
  <si>
    <t>Damary</t>
  </si>
  <si>
    <t>Araneda</t>
  </si>
  <si>
    <t>damaryaraneda2e@gmail.com</t>
  </si>
  <si>
    <t>Victor Hernan</t>
  </si>
  <si>
    <t>Del Villar Miranda</t>
  </si>
  <si>
    <t>villar.delvictor@gmail.com</t>
  </si>
  <si>
    <t>Vera</t>
  </si>
  <si>
    <t>tutokatsumi@hotmail.com</t>
  </si>
  <si>
    <t>OSCAR CRISTIAN</t>
  </si>
  <si>
    <t>FLIES</t>
  </si>
  <si>
    <t>oscar.flies@gmail.com</t>
  </si>
  <si>
    <t>Navarrete</t>
  </si>
  <si>
    <t>sandranpla@gmail.com</t>
  </si>
  <si>
    <t>Canto</t>
  </si>
  <si>
    <t>mcsole34@hotmail.com</t>
  </si>
  <si>
    <t>Fedora</t>
  </si>
  <si>
    <t>Avello</t>
  </si>
  <si>
    <t>fedora.a@gmail.com</t>
  </si>
  <si>
    <t>Marx</t>
  </si>
  <si>
    <t>virgimarx11@gmail.com</t>
  </si>
  <si>
    <t>m eugenia</t>
  </si>
  <si>
    <t>riquelme h</t>
  </si>
  <si>
    <t>mariaeugenia.riquelmehermosilla@yahoo.com</t>
  </si>
  <si>
    <t>Moises</t>
  </si>
  <si>
    <t>Inchausti</t>
  </si>
  <si>
    <t>moises.inchausti@gmail.com</t>
  </si>
  <si>
    <t>Cordero Tejo</t>
  </si>
  <si>
    <t>valeriacordero.t@gmail.com</t>
  </si>
  <si>
    <t>Pablo</t>
  </si>
  <si>
    <t>Quevedo</t>
  </si>
  <si>
    <t>quevedo.sierra@gmail.com</t>
  </si>
  <si>
    <t>maria</t>
  </si>
  <si>
    <t>rios villarroel</t>
  </si>
  <si>
    <t>mrios@sustentaconsultores.cl</t>
  </si>
  <si>
    <t>Pincheira</t>
  </si>
  <si>
    <t>javierpincheira@hotmail.com</t>
  </si>
  <si>
    <t>nitropatricio@gmail.com</t>
  </si>
  <si>
    <t>Loyola</t>
  </si>
  <si>
    <t>leontina.loyolag@hotmail.com</t>
  </si>
  <si>
    <t>Perez Madrid</t>
  </si>
  <si>
    <t>patriciaperez08@icloud.com</t>
  </si>
  <si>
    <t>Marta Marlen</t>
  </si>
  <si>
    <t>Sanchez Oyanedel</t>
  </si>
  <si>
    <t>marlen5039@gmail.com</t>
  </si>
  <si>
    <t>carolina</t>
  </si>
  <si>
    <t>miranda</t>
  </si>
  <si>
    <t>carolinamiranda1978@hotmail.com</t>
  </si>
  <si>
    <t>María ignacia</t>
  </si>
  <si>
    <t>Sanhueza</t>
  </si>
  <si>
    <t>ignacia.sanhueza@hotmail.cl</t>
  </si>
  <si>
    <t>Isabelle</t>
  </si>
  <si>
    <t>Chaboissier</t>
  </si>
  <si>
    <t>iboisierp@gmail.com</t>
  </si>
  <si>
    <t>Roxana</t>
  </si>
  <si>
    <t>Nuñez</t>
  </si>
  <si>
    <t>roxana.nunez@mail.udp.cl</t>
  </si>
  <si>
    <t>Marcela</t>
  </si>
  <si>
    <t>Aguilar</t>
  </si>
  <si>
    <t>mae331@hotmail.cl</t>
  </si>
  <si>
    <t>valentina</t>
  </si>
  <si>
    <t>malbran</t>
  </si>
  <si>
    <t>vmalbran@yahoo.es</t>
  </si>
  <si>
    <t>María Fernanda</t>
  </si>
  <si>
    <t>Castillo Soto</t>
  </si>
  <si>
    <t>m.fernandacastillos@gmail.com</t>
  </si>
  <si>
    <t>Rodrigo</t>
  </si>
  <si>
    <t>Donoso</t>
  </si>
  <si>
    <t>anuvisnilo@gmail.com</t>
  </si>
  <si>
    <t>ana</t>
  </si>
  <si>
    <t>medina</t>
  </si>
  <si>
    <t>anamedina2@hotmail.com</t>
  </si>
  <si>
    <t>Boock</t>
  </si>
  <si>
    <t>cataaboock@gmail.com</t>
  </si>
  <si>
    <t>Angelica</t>
  </si>
  <si>
    <t>Díaz</t>
  </si>
  <si>
    <t>m.angelica.diaz.b@gmail.com</t>
  </si>
  <si>
    <t>Magdalena</t>
  </si>
  <si>
    <t>Venegas</t>
  </si>
  <si>
    <t>magdalenapaz@gmail.com</t>
  </si>
  <si>
    <t>constanza</t>
  </si>
  <si>
    <t>morchio</t>
  </si>
  <si>
    <t>csmorchio@svsabogados.cl</t>
  </si>
  <si>
    <t>Rita</t>
  </si>
  <si>
    <t>Montiel</t>
  </si>
  <si>
    <t>correoprin@hotmail.com</t>
  </si>
  <si>
    <t>patriiicia.diazg@gmail.com</t>
  </si>
  <si>
    <t>Maria Luisa</t>
  </si>
  <si>
    <t>Carcamo</t>
  </si>
  <si>
    <t>mluisa.carcamo@gmail.com</t>
  </si>
  <si>
    <t>Maria Eugenia</t>
  </si>
  <si>
    <t>Rayo Sanhueza</t>
  </si>
  <si>
    <t>maerayosan@gmail.com</t>
  </si>
  <si>
    <t>Andres</t>
  </si>
  <si>
    <t>Jouanne</t>
  </si>
  <si>
    <t>ajouannef@hotmail.com</t>
  </si>
  <si>
    <t>JORGE</t>
  </si>
  <si>
    <t>ARANDA</t>
  </si>
  <si>
    <t>jaranda@senado.cl</t>
  </si>
  <si>
    <t>maret</t>
  </si>
  <si>
    <t>barrera</t>
  </si>
  <si>
    <t>ahirenga@gmail.com</t>
  </si>
  <si>
    <t>Juan Hugo</t>
  </si>
  <si>
    <t>Vidal Lorca</t>
  </si>
  <si>
    <t>huvivalpo@gmail.com</t>
  </si>
  <si>
    <t>Varela</t>
  </si>
  <si>
    <t>maruvarela@gmail.com</t>
  </si>
  <si>
    <t>Sebastian</t>
  </si>
  <si>
    <t>Ilabaca</t>
  </si>
  <si>
    <t>ilabaca.sebastian@gmail.com</t>
  </si>
  <si>
    <t>Carrasco</t>
  </si>
  <si>
    <t>myriamercedes@yahoo.es</t>
  </si>
  <si>
    <t>Nubia</t>
  </si>
  <si>
    <t>nubiasanhueza@gmail.com</t>
  </si>
  <si>
    <t>Gloria</t>
  </si>
  <si>
    <t>Espinoza Lastra</t>
  </si>
  <si>
    <t>gespinozalastra@hotmail.com</t>
  </si>
  <si>
    <t>Javiera</t>
  </si>
  <si>
    <t>Vega Eliasowitz</t>
  </si>
  <si>
    <t>javieliasowitz@gmail.com</t>
  </si>
  <si>
    <t>Macarena</t>
  </si>
  <si>
    <t>Mallea</t>
  </si>
  <si>
    <t>maca5413@gmail.com</t>
  </si>
  <si>
    <t>vange</t>
  </si>
  <si>
    <t>piu</t>
  </si>
  <si>
    <t>vangelispiu@gmail.com</t>
  </si>
  <si>
    <t>Cindy</t>
  </si>
  <si>
    <t>cindy.pgc@gmail.com</t>
  </si>
  <si>
    <t>Isabel</t>
  </si>
  <si>
    <t>Salas</t>
  </si>
  <si>
    <t>isado_2011@hotmail.com</t>
  </si>
  <si>
    <t>Lisbeth</t>
  </si>
  <si>
    <t>Pasten</t>
  </si>
  <si>
    <t>lis.ph.20@hotmail.com</t>
  </si>
  <si>
    <t>julia</t>
  </si>
  <si>
    <t>j.herreraroman@hotmail.com</t>
  </si>
  <si>
    <t>Zakie</t>
  </si>
  <si>
    <t>Guzmán</t>
  </si>
  <si>
    <t>kienur@outlook.com</t>
  </si>
  <si>
    <t>Nicole</t>
  </si>
  <si>
    <t>Vilches</t>
  </si>
  <si>
    <t>nicolevilchesolivares@gmail.com</t>
  </si>
  <si>
    <t>Annabella</t>
  </si>
  <si>
    <t>Bruning</t>
  </si>
  <si>
    <t>annbruning@yahoo.es</t>
  </si>
  <si>
    <t>Vany</t>
  </si>
  <si>
    <t>Pellet</t>
  </si>
  <si>
    <t>vany.001@hotmail.com</t>
  </si>
  <si>
    <t>María Alejandra</t>
  </si>
  <si>
    <t>Garrido Cadiz</t>
  </si>
  <si>
    <t>marialejandragarridocadiz@gmail.com</t>
  </si>
  <si>
    <t>REFINA</t>
  </si>
  <si>
    <t>LOBOS VASQUEZ</t>
  </si>
  <si>
    <t>reginalo48@hotmail.com</t>
  </si>
  <si>
    <t>nataliajpm@gmail.com</t>
  </si>
  <si>
    <t>Cuevas</t>
  </si>
  <si>
    <t>anamaria.cuevas@gmail.com</t>
  </si>
  <si>
    <t>Holz</t>
  </si>
  <si>
    <t>andreaholzo@gmail.com</t>
  </si>
  <si>
    <t>Alejandro</t>
  </si>
  <si>
    <t>Burboa</t>
  </si>
  <si>
    <t>aleburboa@gmail.com</t>
  </si>
  <si>
    <t>Ramon Primo</t>
  </si>
  <si>
    <t>Guajardo Matamala</t>
  </si>
  <si>
    <t>guajardo.ramon@gmail.com</t>
  </si>
  <si>
    <t>Muñoz Pradenas</t>
  </si>
  <si>
    <t>carlospradenas57@gmail.com</t>
  </si>
  <si>
    <t>Karen</t>
  </si>
  <si>
    <t>Daziano</t>
  </si>
  <si>
    <t>karendaziano77@gmail.com</t>
  </si>
  <si>
    <t>claudia</t>
  </si>
  <si>
    <t>iturriaga</t>
  </si>
  <si>
    <t>cleopatra68@live.cl</t>
  </si>
  <si>
    <t>Figueroa</t>
  </si>
  <si>
    <t>pfigueroa@entertv.cl</t>
  </si>
  <si>
    <t>marianela</t>
  </si>
  <si>
    <t>villablanca</t>
  </si>
  <si>
    <t>marianela.villablanca@gmail.com</t>
  </si>
  <si>
    <t>Sepúlveda</t>
  </si>
  <si>
    <t>psepu003@gmail.com</t>
  </si>
  <si>
    <t>Marcela Fernanda</t>
  </si>
  <si>
    <t>Saavedra</t>
  </si>
  <si>
    <t>marcelacastillo23@gmail.com</t>
  </si>
  <si>
    <t>Varas Veloso</t>
  </si>
  <si>
    <t>vale.varas.veloso@hotmail.com</t>
  </si>
  <si>
    <t>Ximena</t>
  </si>
  <si>
    <t>ximena.fuentes13@gmail.com</t>
  </si>
  <si>
    <t>Aravena</t>
  </si>
  <si>
    <t>paulitaaravenah@yahoo.com</t>
  </si>
  <si>
    <t>karina</t>
  </si>
  <si>
    <t>villouta</t>
  </si>
  <si>
    <t>katux.avm@gmail.com</t>
  </si>
  <si>
    <t>Fernanda</t>
  </si>
  <si>
    <t>Burucker</t>
  </si>
  <si>
    <t>mfburucker@gmail.com</t>
  </si>
  <si>
    <t>Paulette.</t>
  </si>
  <si>
    <t>Quinteros</t>
  </si>
  <si>
    <t>paulette.kukkia@gmail.com</t>
  </si>
  <si>
    <t>Yessica</t>
  </si>
  <si>
    <t>yessiminena@hotmail.com</t>
  </si>
  <si>
    <t>LOURIET</t>
  </si>
  <si>
    <t>OROSTICA</t>
  </si>
  <si>
    <t>louriet20@hotmail.com</t>
  </si>
  <si>
    <t>Katherynne lysette</t>
  </si>
  <si>
    <t>Angel Gamboa</t>
  </si>
  <si>
    <t>k.angel.g@live.com</t>
  </si>
  <si>
    <t>saitam</t>
  </si>
  <si>
    <t>ressorp</t>
  </si>
  <si>
    <t>matisb@live.com</t>
  </si>
  <si>
    <t>denisse</t>
  </si>
  <si>
    <t>ortiz</t>
  </si>
  <si>
    <t>masajesflordelis@gmail.com</t>
  </si>
  <si>
    <t>carla</t>
  </si>
  <si>
    <t>carla.miry@gmail.com</t>
  </si>
  <si>
    <t>Katrina</t>
  </si>
  <si>
    <t>Justiniano</t>
  </si>
  <si>
    <t>katrina_justi@hotmail.com</t>
  </si>
  <si>
    <t>Silvana</t>
  </si>
  <si>
    <t>Álvarez</t>
  </si>
  <si>
    <t>silvi2882@hotmail.com</t>
  </si>
  <si>
    <t>juan pablo</t>
  </si>
  <si>
    <t>soto gonzalez</t>
  </si>
  <si>
    <t>jpsotto@hotmail.com</t>
  </si>
  <si>
    <t>Peralta</t>
  </si>
  <si>
    <t>dapp_cl@yahoo.es</t>
  </si>
  <si>
    <t>Anmarie</t>
  </si>
  <si>
    <t>Honores</t>
  </si>
  <si>
    <t>anmariehonores@live.cl</t>
  </si>
  <si>
    <t>Paola</t>
  </si>
  <si>
    <t>Vargas</t>
  </si>
  <si>
    <t>pvargast@gmail.com</t>
  </si>
  <si>
    <t>jacqueline</t>
  </si>
  <si>
    <t>rivas</t>
  </si>
  <si>
    <t>jacerrivas@gmail.com</t>
  </si>
  <si>
    <t>Angie Nataly</t>
  </si>
  <si>
    <t>Rojas Gallardo</t>
  </si>
  <si>
    <t>angie.arquimed@gmail.com</t>
  </si>
  <si>
    <t>Diego</t>
  </si>
  <si>
    <t>Fredes</t>
  </si>
  <si>
    <t>diego.fredes.g@gmail.com</t>
  </si>
  <si>
    <t>Maria Veronica</t>
  </si>
  <si>
    <t>Duarte Perez</t>
  </si>
  <si>
    <t>veronicaduarte64@gmail.com</t>
  </si>
  <si>
    <t>Cristina</t>
  </si>
  <si>
    <t>Menafra</t>
  </si>
  <si>
    <t>cristinamenafra@hotmail.com</t>
  </si>
  <si>
    <t>evelyn</t>
  </si>
  <si>
    <t>Robledo</t>
  </si>
  <si>
    <t>everobledo_1979@hotmail.com</t>
  </si>
  <si>
    <t>Luis Ernesto</t>
  </si>
  <si>
    <t>luisernesto.reyes@gmail.com</t>
  </si>
  <si>
    <t>Olivares Castillo</t>
  </si>
  <si>
    <t>anaolivari@hotmail.com</t>
  </si>
  <si>
    <t>Francisca</t>
  </si>
  <si>
    <t>Cea</t>
  </si>
  <si>
    <t>francisca.cea@gmail.com</t>
  </si>
  <si>
    <t>manuel</t>
  </si>
  <si>
    <t>torres</t>
  </si>
  <si>
    <t>torresmava@gmail.com</t>
  </si>
  <si>
    <t>fanbustamantej@gmail.com</t>
  </si>
  <si>
    <t>Jiapy</t>
  </si>
  <si>
    <t>Lin</t>
  </si>
  <si>
    <t>jplw_88@yahoo.com</t>
  </si>
  <si>
    <t>nanuepara@hotmail.com</t>
  </si>
  <si>
    <t>Cecilia Catalina</t>
  </si>
  <si>
    <t>De la Vega Ojeda</t>
  </si>
  <si>
    <t>cecy.delav@hotmail.com</t>
  </si>
  <si>
    <t>Gonzalo</t>
  </si>
  <si>
    <t>Alfaro</t>
  </si>
  <si>
    <t>ga.greywolf@gmail.com</t>
  </si>
  <si>
    <t>roberto</t>
  </si>
  <si>
    <t>nuñez</t>
  </si>
  <si>
    <t>roberto.nunez.c@gmail.com</t>
  </si>
  <si>
    <t>daniela</t>
  </si>
  <si>
    <t>alfari</t>
  </si>
  <si>
    <t>naanni.fam@gmail.com</t>
  </si>
  <si>
    <t>SERGIO</t>
  </si>
  <si>
    <t>TORRES</t>
  </si>
  <si>
    <t>ser.torresm@gmail.com</t>
  </si>
  <si>
    <t>Zapata</t>
  </si>
  <si>
    <t>czapata@mlagranja.cl</t>
  </si>
  <si>
    <t>consuelo</t>
  </si>
  <si>
    <t>misle</t>
  </si>
  <si>
    <t>cimisle@uc.cl</t>
  </si>
  <si>
    <t>Paulette</t>
  </si>
  <si>
    <t>Potin</t>
  </si>
  <si>
    <t>polly_potin@hotmail.com</t>
  </si>
  <si>
    <t>Cifuentes</t>
  </si>
  <si>
    <t>cbelen997@gmail.com</t>
  </si>
  <si>
    <t>González</t>
  </si>
  <si>
    <t>matias.gonzalez.araneda@gmail.com</t>
  </si>
  <si>
    <t>Adelaida</t>
  </si>
  <si>
    <t>Escobar Olivares</t>
  </si>
  <si>
    <t>kamciell@hotmail.com</t>
  </si>
  <si>
    <t>Tatiana</t>
  </si>
  <si>
    <t>tatimilemartinez@gmail.com</t>
  </si>
  <si>
    <t>paloma</t>
  </si>
  <si>
    <t>cavero</t>
  </si>
  <si>
    <t>hatofuka.whiteraven@gmail.com</t>
  </si>
  <si>
    <t>Diaz</t>
  </si>
  <si>
    <t>rdiazmolinag@gmail.com</t>
  </si>
  <si>
    <t>lorenzo</t>
  </si>
  <si>
    <t>buratovic</t>
  </si>
  <si>
    <t>lorenzoburatovic@gmail.com</t>
  </si>
  <si>
    <t>Luz Eliana</t>
  </si>
  <si>
    <t>Flores carcamal</t>
  </si>
  <si>
    <t>alonciitax.1997@gmail.com</t>
  </si>
  <si>
    <t>Silva</t>
  </si>
  <si>
    <t>angeldc1604@gmail.com</t>
  </si>
  <si>
    <t>Adriana</t>
  </si>
  <si>
    <t>Manquenahuel</t>
  </si>
  <si>
    <t>adriananury@hotmail.com</t>
  </si>
  <si>
    <t>Rodríguez Vargas</t>
  </si>
  <si>
    <t>natykacheek@gmail.com</t>
  </si>
  <si>
    <t>Nicolás daniel</t>
  </si>
  <si>
    <t>Martinic Kortz</t>
  </si>
  <si>
    <t>nico.martinic@hotmail.com</t>
  </si>
  <si>
    <t>sandra</t>
  </si>
  <si>
    <t>sandoval muñoz</t>
  </si>
  <si>
    <t>sandritavida@gmail.com</t>
  </si>
  <si>
    <t>Iris</t>
  </si>
  <si>
    <t>iris.gonzalezpinto@gmail.com</t>
  </si>
  <si>
    <t>zyadd</t>
  </si>
  <si>
    <t>manzur</t>
  </si>
  <si>
    <t>zyadd1993@gmail.com</t>
  </si>
  <si>
    <t>ITALO</t>
  </si>
  <si>
    <t>BORLANDO MUÑOZ</t>
  </si>
  <si>
    <t>iborland@ulagos.cl</t>
  </si>
  <si>
    <t>carola</t>
  </si>
  <si>
    <t>mañao</t>
  </si>
  <si>
    <t>carolamanao@gmail.com</t>
  </si>
  <si>
    <t>Luis</t>
  </si>
  <si>
    <t>Sierra Morales</t>
  </si>
  <si>
    <t>sieconspa@gmail.com</t>
  </si>
  <si>
    <t>Bernarda</t>
  </si>
  <si>
    <t>Gallardo</t>
  </si>
  <si>
    <t>bda.gallardo@gmail.com</t>
  </si>
  <si>
    <t>hectornavacar@gmail.com</t>
  </si>
  <si>
    <t>Luz</t>
  </si>
  <si>
    <t>Andrade</t>
  </si>
  <si>
    <t>luzmaqueilen@hotmail.com</t>
  </si>
  <si>
    <t>miriam</t>
  </si>
  <si>
    <t>traslaviña</t>
  </si>
  <si>
    <t>traslavinakeim@yahoo.com</t>
  </si>
  <si>
    <t>Paz</t>
  </si>
  <si>
    <t>Salinas</t>
  </si>
  <si>
    <t>pazsalinas@live.cl</t>
  </si>
  <si>
    <t>victor</t>
  </si>
  <si>
    <t>fernandez</t>
  </si>
  <si>
    <t>victor_fernandez78@hotmail.com</t>
  </si>
  <si>
    <t>Jeannette</t>
  </si>
  <si>
    <t>Rivera Wachtendor</t>
  </si>
  <si>
    <t>flaca12965@hotmail.com</t>
  </si>
  <si>
    <t>valeria</t>
  </si>
  <si>
    <t>fuentealba</t>
  </si>
  <si>
    <t>valeriafuentealba@hotmail.com</t>
  </si>
  <si>
    <t>Fuica Bustos</t>
  </si>
  <si>
    <t>vilu53@gmail.com</t>
  </si>
  <si>
    <t>Marie-Paule</t>
  </si>
  <si>
    <t>Ouvrard</t>
  </si>
  <si>
    <t>mpaule.ouvrard@gmail.com</t>
  </si>
  <si>
    <t>maria dina</t>
  </si>
  <si>
    <t>rojas urrutia</t>
  </si>
  <si>
    <t>maryrojasu@gmail.com</t>
  </si>
  <si>
    <t>Arce</t>
  </si>
  <si>
    <t>parceg@gmail.com</t>
  </si>
  <si>
    <t>Caimi</t>
  </si>
  <si>
    <t>caimi.sandra@gmail.com</t>
  </si>
  <si>
    <t>Miguel</t>
  </si>
  <si>
    <t>Poblete</t>
  </si>
  <si>
    <t>maick3775@gmail.com</t>
  </si>
  <si>
    <t>etelvina</t>
  </si>
  <si>
    <t>munoz</t>
  </si>
  <si>
    <t>etemc1964@gmail.com</t>
  </si>
  <si>
    <t>vanessa</t>
  </si>
  <si>
    <t>vasquez</t>
  </si>
  <si>
    <t>vanessa.vasquez.amigo@gmail.com</t>
  </si>
  <si>
    <t>Graciela</t>
  </si>
  <si>
    <t>Muzante</t>
  </si>
  <si>
    <t>gmuzante@gmail.com</t>
  </si>
  <si>
    <t>Villegas</t>
  </si>
  <si>
    <t>p.isita99@gmail.com</t>
  </si>
  <si>
    <t>josé</t>
  </si>
  <si>
    <t>martínez</t>
  </si>
  <si>
    <t>jmartinez.empresas@gmail.com</t>
  </si>
  <si>
    <t>magali</t>
  </si>
  <si>
    <t>pacheco</t>
  </si>
  <si>
    <t>magamor.pach@gmail.com</t>
  </si>
  <si>
    <t>miguel</t>
  </si>
  <si>
    <t>molina</t>
  </si>
  <si>
    <t>tatamoly@gmail.com</t>
  </si>
  <si>
    <t>david</t>
  </si>
  <si>
    <t>sepulveda</t>
  </si>
  <si>
    <t>sepul_40@hotmail.com</t>
  </si>
  <si>
    <t>Jessica</t>
  </si>
  <si>
    <t>Douglas</t>
  </si>
  <si>
    <t>jessica.douglas.j@gmail.com</t>
  </si>
  <si>
    <t>Villar</t>
  </si>
  <si>
    <t>cpvillarm@hotmail.com</t>
  </si>
  <si>
    <t>marco</t>
  </si>
  <si>
    <t>guajardo oliveros</t>
  </si>
  <si>
    <t>marcro3d@gmail.com</t>
  </si>
  <si>
    <t>navarro</t>
  </si>
  <si>
    <t>diegonavarro7@gmail.com</t>
  </si>
  <si>
    <t>PASCAL</t>
  </si>
  <si>
    <t>MICHELOW</t>
  </si>
  <si>
    <t>pascamichelow@gmail.com</t>
  </si>
  <si>
    <t>Jimena</t>
  </si>
  <si>
    <t>jimeglopez@gmail.com</t>
  </si>
  <si>
    <t>patricio</t>
  </si>
  <si>
    <t>duarte</t>
  </si>
  <si>
    <t>paduagad@hotmail.com</t>
  </si>
  <si>
    <t>Norese</t>
  </si>
  <si>
    <t>norese47@gmail.com</t>
  </si>
  <si>
    <t>Pimentel</t>
  </si>
  <si>
    <t>cpimentelq@gmail.com</t>
  </si>
  <si>
    <t>Francisco Enrique</t>
  </si>
  <si>
    <t>Castro Sanhueza</t>
  </si>
  <si>
    <t>castrosanhueza@gmail.com</t>
  </si>
  <si>
    <t>sara</t>
  </si>
  <si>
    <t>carreño</t>
  </si>
  <si>
    <t>saritabeagle@gmail.com</t>
  </si>
  <si>
    <t>Dennis</t>
  </si>
  <si>
    <t>dennis.gonzagom@gmail.vom</t>
  </si>
  <si>
    <t>Eduardo</t>
  </si>
  <si>
    <t>Chappuzeau</t>
  </si>
  <si>
    <t>educhap@gmail.com</t>
  </si>
  <si>
    <t>Delorme</t>
  </si>
  <si>
    <t>vivian.delorme@gmail.com</t>
  </si>
  <si>
    <t>Raúl</t>
  </si>
  <si>
    <t>De la Jara</t>
  </si>
  <si>
    <t>delajararaul@uahoo.com</t>
  </si>
  <si>
    <t>Esther</t>
  </si>
  <si>
    <t>Lara</t>
  </si>
  <si>
    <t>elaratuz@yahoo.com</t>
  </si>
  <si>
    <t>Palacios</t>
  </si>
  <si>
    <t>lilypalaciosb@gmail.com</t>
  </si>
  <si>
    <t>patricia</t>
  </si>
  <si>
    <t>allendes</t>
  </si>
  <si>
    <t>patriciaallendes2010@gmail.com</t>
  </si>
  <si>
    <t>Toro</t>
  </si>
  <si>
    <t>cruzadita_09@hotmail.com</t>
  </si>
  <si>
    <t>Velasquez perez</t>
  </si>
  <si>
    <t>pvelasquez83@gmail.com</t>
  </si>
  <si>
    <t>Sayes</t>
  </si>
  <si>
    <t>csc@mastermartini.cl</t>
  </si>
  <si>
    <t>Magaly</t>
  </si>
  <si>
    <t>Chamorro Gutierrez</t>
  </si>
  <si>
    <t>machgut3@gmail.com</t>
  </si>
  <si>
    <t>Jimenez Olivares</t>
  </si>
  <si>
    <t>kity-cat76@hotmail.com</t>
  </si>
  <si>
    <t>Pilar</t>
  </si>
  <si>
    <t>ledo</t>
  </si>
  <si>
    <t>tinterodearena@gmail.com</t>
  </si>
  <si>
    <t>Nuno</t>
  </si>
  <si>
    <t>Moura</t>
  </si>
  <si>
    <t>enzojee@gmail.com</t>
  </si>
  <si>
    <t>Karina</t>
  </si>
  <si>
    <t>León</t>
  </si>
  <si>
    <t>kleon.espinosa.kl@gmail.com</t>
  </si>
  <si>
    <t>Ortiz</t>
  </si>
  <si>
    <t>isaortiz82@gmail.com</t>
  </si>
  <si>
    <t>Elena</t>
  </si>
  <si>
    <t>elena.arayasep@gmail.com</t>
  </si>
  <si>
    <t>Regina</t>
  </si>
  <si>
    <t>Moreno</t>
  </si>
  <si>
    <t>regina.morenog@gmail.com</t>
  </si>
  <si>
    <t>Maria gracia</t>
  </si>
  <si>
    <t>De la Barra</t>
  </si>
  <si>
    <t>maga_7_11@hotmail.com</t>
  </si>
  <si>
    <t>yan</t>
  </si>
  <si>
    <t>monsalve</t>
  </si>
  <si>
    <t>monsalves179@gmail.com</t>
  </si>
  <si>
    <t>Maria Georgina</t>
  </si>
  <si>
    <t>Duran Lorca</t>
  </si>
  <si>
    <t>georgina.duran@usach.cl</t>
  </si>
  <si>
    <t>carlos</t>
  </si>
  <si>
    <t>vera</t>
  </si>
  <si>
    <t>averarojas@gmail.com</t>
  </si>
  <si>
    <t>Mesias</t>
  </si>
  <si>
    <t>problematics.glass@live.cl</t>
  </si>
  <si>
    <t>Sergio</t>
  </si>
  <si>
    <t>Velásquez</t>
  </si>
  <si>
    <t>sergiosvv@gmail.com</t>
  </si>
  <si>
    <t>yessenia</t>
  </si>
  <si>
    <t>pardo</t>
  </si>
  <si>
    <t>bufonalcuadrado@gmail.com</t>
  </si>
  <si>
    <t>Fernando</t>
  </si>
  <si>
    <t>Canelo</t>
  </si>
  <si>
    <t>nachin0139@gmail.com</t>
  </si>
  <si>
    <t>Montaner</t>
  </si>
  <si>
    <t>anamontaner_1@hotmail.com</t>
  </si>
  <si>
    <t>Nelson</t>
  </si>
  <si>
    <t>Arce Robledo</t>
  </si>
  <si>
    <t>nelsonarce2012@gmail.com</t>
  </si>
  <si>
    <t>camila</t>
  </si>
  <si>
    <t>piña</t>
  </si>
  <si>
    <t>camila.pina.veliz@gmail.com</t>
  </si>
  <si>
    <t>Leonardo</t>
  </si>
  <si>
    <t>Matamala</t>
  </si>
  <si>
    <t>consultas.leonardo@gmail.com</t>
  </si>
  <si>
    <t>Barria</t>
  </si>
  <si>
    <t>xi.me.bf@hotmail.com</t>
  </si>
  <si>
    <t>Brenda</t>
  </si>
  <si>
    <t>bf.vargasl@gmail.com</t>
  </si>
  <si>
    <t>Torres</t>
  </si>
  <si>
    <t>javieratorres221@gmail.com</t>
  </si>
  <si>
    <t>Manuel</t>
  </si>
  <si>
    <t>Ossandon</t>
  </si>
  <si>
    <t>m.ssandon.cortez89@gmail.com</t>
  </si>
  <si>
    <t>Claudio</t>
  </si>
  <si>
    <t>Henriquez</t>
  </si>
  <si>
    <t>claudiohenriquez32@gmail.com</t>
  </si>
  <si>
    <t>javierariveraaa@gmail.com</t>
  </si>
  <si>
    <t>Cornejo</t>
  </si>
  <si>
    <t>sebacornejo8@gmail.com</t>
  </si>
  <si>
    <t>leonardo</t>
  </si>
  <si>
    <t>leo18kr@gmail.com</t>
  </si>
  <si>
    <t>Enzo</t>
  </si>
  <si>
    <t>Craviolatti</t>
  </si>
  <si>
    <t>craviolattienzo@hotmail.com</t>
  </si>
  <si>
    <t>belen.20@hotmail.es</t>
  </si>
  <si>
    <t>Angie</t>
  </si>
  <si>
    <t>angiesepulveda21@gmail.com</t>
  </si>
  <si>
    <t>Obligado</t>
  </si>
  <si>
    <t>do_you_understand@live.cl</t>
  </si>
  <si>
    <t>francisco.valenzuelag@mayor.cl</t>
  </si>
  <si>
    <t>Mayra Fernanda</t>
  </si>
  <si>
    <t>Nawrath Castillo</t>
  </si>
  <si>
    <t>mayraarcoiris25@gmail.com</t>
  </si>
  <si>
    <t>Manuel Isaias</t>
  </si>
  <si>
    <t>Romero Caro</t>
  </si>
  <si>
    <t>manoleteup@gmail.com</t>
  </si>
  <si>
    <t>Carla</t>
  </si>
  <si>
    <t>Mesquita</t>
  </si>
  <si>
    <t>sopya15@hotmail.com</t>
  </si>
  <si>
    <t>Andrés</t>
  </si>
  <si>
    <t>Pacheco</t>
  </si>
  <si>
    <t>andresin_sb@hotmail.com</t>
  </si>
  <si>
    <t>Ayleen mariet</t>
  </si>
  <si>
    <t>Palma morales</t>
  </si>
  <si>
    <t>pinwiinaa@gmail.com</t>
  </si>
  <si>
    <t>Correa</t>
  </si>
  <si>
    <t>matiascorreanaranjo@gmail.com</t>
  </si>
  <si>
    <t>Francisco Javier</t>
  </si>
  <si>
    <t>Parra jeldres</t>
  </si>
  <si>
    <t>franci.parra.jeldres@gmail.com</t>
  </si>
  <si>
    <t>matias</t>
  </si>
  <si>
    <t>coloma</t>
  </si>
  <si>
    <t>macoloma11@gmail.com</t>
  </si>
  <si>
    <t>nicolas</t>
  </si>
  <si>
    <t>ramirez</t>
  </si>
  <si>
    <t>ni.ramirezf@live.com</t>
  </si>
  <si>
    <t>Joaquín</t>
  </si>
  <si>
    <t>kako.olivares88@gmail.com</t>
  </si>
  <si>
    <t>muriel</t>
  </si>
  <si>
    <t>ponce</t>
  </si>
  <si>
    <t>muriel.ponce.saldias@gmail.com</t>
  </si>
  <si>
    <t>Henríquez</t>
  </si>
  <si>
    <t>panchoo.h@hotmail.com</t>
  </si>
  <si>
    <t>migucornejo@gmail.com</t>
  </si>
  <si>
    <t>DANICA</t>
  </si>
  <si>
    <t>SILVA</t>
  </si>
  <si>
    <t>danicadulces@gmail.com</t>
  </si>
  <si>
    <t>Zamora</t>
  </si>
  <si>
    <t>fernanda0zamora@gmail.com</t>
  </si>
  <si>
    <t>Lovera</t>
  </si>
  <si>
    <t>magocard@gmail.com</t>
  </si>
  <si>
    <t>Cristobal</t>
  </si>
  <si>
    <t>tobal-diaz@hotmail.com</t>
  </si>
  <si>
    <t>karen</t>
  </si>
  <si>
    <t>rubilar</t>
  </si>
  <si>
    <t>karen.dym19@gmail.com</t>
  </si>
  <si>
    <t>María Lourdes</t>
  </si>
  <si>
    <t>Pérez Meneses</t>
  </si>
  <si>
    <t>lulita_193@hotmail.com</t>
  </si>
  <si>
    <t>froilan oriel</t>
  </si>
  <si>
    <t>Duran Inocente</t>
  </si>
  <si>
    <t>frodicancer_19@hotmail.com</t>
  </si>
  <si>
    <t>Ricardo</t>
  </si>
  <si>
    <t>rick.progressive@hotmail.com</t>
  </si>
  <si>
    <t>Neciosup</t>
  </si>
  <si>
    <t>paolagranados185@gmail.com</t>
  </si>
  <si>
    <t>luisa</t>
  </si>
  <si>
    <t>cousiño</t>
  </si>
  <si>
    <t>luisa21@live.cl</t>
  </si>
  <si>
    <t>JUDITH</t>
  </si>
  <si>
    <t>WISTER RAMOS</t>
  </si>
  <si>
    <t>judith_wister@hotmail.com</t>
  </si>
  <si>
    <t>oscar fabricio</t>
  </si>
  <si>
    <t>lara Ramirez</t>
  </si>
  <si>
    <t>oscarlara7@hotmail.com</t>
  </si>
  <si>
    <t>gail</t>
  </si>
  <si>
    <t>bielich</t>
  </si>
  <si>
    <t>gailbielich@hotmail.com</t>
  </si>
  <si>
    <t>marina</t>
  </si>
  <si>
    <t>poch</t>
  </si>
  <si>
    <t>marinapoch@hotmail.com</t>
  </si>
  <si>
    <t>AIRY</t>
  </si>
  <si>
    <t>Dagnino</t>
  </si>
  <si>
    <t>airydagnino@gmail.com</t>
  </si>
  <si>
    <t>isabel</t>
  </si>
  <si>
    <t>rojas</t>
  </si>
  <si>
    <t>soledad_@live.com</t>
  </si>
  <si>
    <t>Grecia</t>
  </si>
  <si>
    <t>Garcia</t>
  </si>
  <si>
    <t>garcia_grecia@hotmail.com</t>
  </si>
  <si>
    <t>Espejo</t>
  </si>
  <si>
    <t>valentinaespejo.v@gmail.com</t>
  </si>
  <si>
    <t>Joao</t>
  </si>
  <si>
    <t>jpsmoura95@hotmail.com</t>
  </si>
  <si>
    <t>ignacio</t>
  </si>
  <si>
    <t>palencia</t>
  </si>
  <si>
    <t>nachopalencia@hotmail.com</t>
  </si>
  <si>
    <t>Blanca Rosario</t>
  </si>
  <si>
    <t>Vizarreta Vega</t>
  </si>
  <si>
    <t>blarosvv@hotmail.com</t>
  </si>
  <si>
    <t>Nuria Elena</t>
  </si>
  <si>
    <t>Pubill Pubill</t>
  </si>
  <si>
    <t>nuriap_pubill@yahoo.es</t>
  </si>
  <si>
    <t>Muñoz-Osorio</t>
  </si>
  <si>
    <t>lacuerdala@hotmail.com</t>
  </si>
  <si>
    <t>ELISABET</t>
  </si>
  <si>
    <t>SABATE</t>
  </si>
  <si>
    <t>elisabetsbd@gmail.com</t>
  </si>
  <si>
    <t>Montserrat</t>
  </si>
  <si>
    <t>Farres Clavell</t>
  </si>
  <si>
    <t>baletas4@gmail.com</t>
  </si>
  <si>
    <t>Roser</t>
  </si>
  <si>
    <t>Crosas</t>
  </si>
  <si>
    <t>roserjoana@gmail.com</t>
  </si>
  <si>
    <t>alejandro</t>
  </si>
  <si>
    <t>pineda</t>
  </si>
  <si>
    <t>jhonnypineda@ymail.com</t>
  </si>
  <si>
    <t>Salvatierra</t>
  </si>
  <si>
    <t>vimesajoluro@gmail.com</t>
  </si>
  <si>
    <t>VERÓNICA</t>
  </si>
  <si>
    <t>solis</t>
  </si>
  <si>
    <t>vcsa2005@hotmail.com</t>
  </si>
  <si>
    <t>Pavez</t>
  </si>
  <si>
    <t>cpavez.torres@gmaiil.com</t>
  </si>
  <si>
    <t>Olea Quinteros</t>
  </si>
  <si>
    <t>andres-olea@live.com</t>
  </si>
  <si>
    <t>Michele</t>
  </si>
  <si>
    <t>Kientz</t>
  </si>
  <si>
    <t>mika.kientz@yahoo.fr</t>
  </si>
  <si>
    <t>Marin Caceres</t>
  </si>
  <si>
    <t>matiasmarin71@gmail.com</t>
  </si>
  <si>
    <t>cristian</t>
  </si>
  <si>
    <t>hernandez</t>
  </si>
  <si>
    <t>xispa2493@hotmail.com</t>
  </si>
  <si>
    <t>Brañas</t>
  </si>
  <si>
    <t>danielaodette.bl@gmail.com</t>
  </si>
  <si>
    <t>Emilio</t>
  </si>
  <si>
    <t>Sandoval Rubilar</t>
  </si>
  <si>
    <t>piyoemilio@gmail.com</t>
  </si>
  <si>
    <t>Kimberly</t>
  </si>
  <si>
    <t>rodriguez</t>
  </si>
  <si>
    <t>kiimrodriguez16@hotmail.com</t>
  </si>
  <si>
    <t>pamela</t>
  </si>
  <si>
    <t>troncoso</t>
  </si>
  <si>
    <t>gustavomedel2@gmail.com</t>
  </si>
  <si>
    <t>Soledad</t>
  </si>
  <si>
    <t>Sánchez</t>
  </si>
  <si>
    <t>benitasoledadsanchezbelmar@gmail.com</t>
  </si>
  <si>
    <t>Michael</t>
  </si>
  <si>
    <t>Galvez</t>
  </si>
  <si>
    <t>mai_galvez_monsalve@hotmail.com</t>
  </si>
  <si>
    <t>vicente</t>
  </si>
  <si>
    <t>7a.rodriguez.vicente@gmail.com</t>
  </si>
  <si>
    <t>Mauricio</t>
  </si>
  <si>
    <t>mauricioperzm@gmail.com</t>
  </si>
  <si>
    <t>Raul</t>
  </si>
  <si>
    <t>Campillay beltran</t>
  </si>
  <si>
    <t>raulcampillay@live.com</t>
  </si>
  <si>
    <t>nvm_18@hotmail.es</t>
  </si>
  <si>
    <t>nickole.jofre.96@gmail.com</t>
  </si>
  <si>
    <t>Felipe</t>
  </si>
  <si>
    <t>Cabrera</t>
  </si>
  <si>
    <t>adm.english@gmail.com</t>
  </si>
  <si>
    <t>fabrizio</t>
  </si>
  <si>
    <t>santibañez</t>
  </si>
  <si>
    <t>fabrizioauditore2680@gmail.com</t>
  </si>
  <si>
    <t>jonathan gonzalo</t>
  </si>
  <si>
    <t>marinay marinay</t>
  </si>
  <si>
    <t>vicente.yota@gmail.com</t>
  </si>
  <si>
    <t>Victor</t>
  </si>
  <si>
    <t>vpobletesoto@gmail.com</t>
  </si>
  <si>
    <t>Maritza</t>
  </si>
  <si>
    <t>Jimenez</t>
  </si>
  <si>
    <t>marisu8973@hotmail.com</t>
  </si>
  <si>
    <t>Maria José</t>
  </si>
  <si>
    <t>Nova agurto</t>
  </si>
  <si>
    <t>cottenova@hotmail.com</t>
  </si>
  <si>
    <t>franciscambarrera@gmail.com</t>
  </si>
  <si>
    <t>Antonio</t>
  </si>
  <si>
    <t>Goicovich</t>
  </si>
  <si>
    <t>antoniogoicovich@gmail.com</t>
  </si>
  <si>
    <t>Olguin Alvarez</t>
  </si>
  <si>
    <t>tamara.olguin@live.cl</t>
  </si>
  <si>
    <t>alemargaral118@gamil.com</t>
  </si>
  <si>
    <t>Sonia</t>
  </si>
  <si>
    <t>Espinoza</t>
  </si>
  <si>
    <t>esflopa@gmail.com</t>
  </si>
  <si>
    <t>Cristobal Alejandro</t>
  </si>
  <si>
    <t>Ramirez Sanhueza</t>
  </si>
  <si>
    <t>cris.fashiny@gmail.com</t>
  </si>
  <si>
    <t>Chong</t>
  </si>
  <si>
    <t>fran.chong123.com@gmail.com</t>
  </si>
  <si>
    <t>yanina y allinson</t>
  </si>
  <si>
    <t>lastra y gonzalez</t>
  </si>
  <si>
    <t>yanina32008@hotmail.es</t>
  </si>
  <si>
    <t>mario</t>
  </si>
  <si>
    <t>mmolina_72@hotmail.es</t>
  </si>
  <si>
    <t>salvador</t>
  </si>
  <si>
    <t>marchant</t>
  </si>
  <si>
    <t>salvador.soni@gmail.com</t>
  </si>
  <si>
    <t>Cesar</t>
  </si>
  <si>
    <t>Muñoz</t>
  </si>
  <si>
    <t>cercom2015@gmail.com</t>
  </si>
  <si>
    <t>nelson</t>
  </si>
  <si>
    <t>npinedapino71@hotmail.com</t>
  </si>
  <si>
    <t>cristobal</t>
  </si>
  <si>
    <t>mallea</t>
  </si>
  <si>
    <t>cristobalmallea@gmail.com</t>
  </si>
  <si>
    <t>aravena</t>
  </si>
  <si>
    <t>caranarbr@yahoo.es</t>
  </si>
  <si>
    <t>vilched</t>
  </si>
  <si>
    <t>yeyosama@hotmail.com</t>
  </si>
  <si>
    <t>chiton091@gmail.com</t>
  </si>
  <si>
    <t>Esteban Ignacio</t>
  </si>
  <si>
    <t>Méndez Castro</t>
  </si>
  <si>
    <t>keroxan@gmail.com</t>
  </si>
  <si>
    <t>giselle</t>
  </si>
  <si>
    <t>cuevas</t>
  </si>
  <si>
    <t>giselleymaitte@gmail.com</t>
  </si>
  <si>
    <t>camilo</t>
  </si>
  <si>
    <t>sebasz.diesel@gmail.com</t>
  </si>
  <si>
    <t>Olea</t>
  </si>
  <si>
    <t>paulina.olea@live.cl</t>
  </si>
  <si>
    <t>Yessenia</t>
  </si>
  <si>
    <t>Novoa</t>
  </si>
  <si>
    <t>yessy.cst@gmail.com</t>
  </si>
  <si>
    <t>Bulask</t>
  </si>
  <si>
    <t>bulask.natalia@gmail.com</t>
  </si>
  <si>
    <t>García</t>
  </si>
  <si>
    <t>adrianaga18@yahoo.com</t>
  </si>
  <si>
    <t>Briones</t>
  </si>
  <si>
    <t>brio.edi@gmail.com</t>
  </si>
  <si>
    <t>Ana nineth</t>
  </si>
  <si>
    <t>Choque tola</t>
  </si>
  <si>
    <t>shessid_ananineth15@hotmail.com</t>
  </si>
  <si>
    <t>marcia</t>
  </si>
  <si>
    <t>persona</t>
  </si>
  <si>
    <t>personamarcia@gmail.com</t>
  </si>
  <si>
    <t>Cynthia</t>
  </si>
  <si>
    <t>Aranda</t>
  </si>
  <si>
    <t>carandaa1969@gmail.com</t>
  </si>
  <si>
    <t>Valdebenito Mujica</t>
  </si>
  <si>
    <t>jpvaldebenito@hotmail.com</t>
  </si>
  <si>
    <t>laura</t>
  </si>
  <si>
    <t>fuentes</t>
  </si>
  <si>
    <t>fuentessotolaura@gmail.com</t>
  </si>
  <si>
    <t>margarita  de las mercedes</t>
  </si>
  <si>
    <t>carvajal hernandez</t>
  </si>
  <si>
    <t>mcarvajalh-55@hotmail.com</t>
  </si>
  <si>
    <t>Rayen</t>
  </si>
  <si>
    <t>Quilaleo</t>
  </si>
  <si>
    <t>rayen.quilaleo@gmail.com</t>
  </si>
  <si>
    <t>Maximo</t>
  </si>
  <si>
    <t>Cid</t>
  </si>
  <si>
    <t>maximo.manuel1990@gmail.com</t>
  </si>
  <si>
    <t>canales</t>
  </si>
  <si>
    <t>lowisquin@live.com</t>
  </si>
  <si>
    <t>Fabian</t>
  </si>
  <si>
    <t>fabian.gs19a@gmail.com</t>
  </si>
  <si>
    <t>Ana laura</t>
  </si>
  <si>
    <t>Paredes gonzalez</t>
  </si>
  <si>
    <t>pg_anitha_20@hotmail.com</t>
  </si>
  <si>
    <t>Edinson</t>
  </si>
  <si>
    <t>Bahamondes</t>
  </si>
  <si>
    <t>edinson.bahamondes23@gmail.com</t>
  </si>
  <si>
    <t>Alvarez</t>
  </si>
  <si>
    <t>valentinaalvarezvalentinaj@gmail.com</t>
  </si>
  <si>
    <t>claudio Romero</t>
  </si>
  <si>
    <t>Romero</t>
  </si>
  <si>
    <t>claudio_romeror@hotmail.com</t>
  </si>
  <si>
    <t>sebastian</t>
  </si>
  <si>
    <t>palma</t>
  </si>
  <si>
    <t>sebaztiiian_xx@hotmail.com</t>
  </si>
  <si>
    <t>dahayan</t>
  </si>
  <si>
    <t>roa</t>
  </si>
  <si>
    <t>lauries_6@hotmail.com</t>
  </si>
  <si>
    <t>j.rodrigotorres@hotmail.com</t>
  </si>
  <si>
    <t>rodrigo_cornejo@live.cl</t>
  </si>
  <si>
    <t>Santander</t>
  </si>
  <si>
    <t>santander.andre@hotmail.com</t>
  </si>
  <si>
    <t>oscar</t>
  </si>
  <si>
    <t>cubillos</t>
  </si>
  <si>
    <t>oscarivan251@hotmail.com</t>
  </si>
  <si>
    <t>Rojas</t>
  </si>
  <si>
    <t>elizabeth.rd.66@hotmail.es</t>
  </si>
  <si>
    <t>Paloma</t>
  </si>
  <si>
    <t>Pizarro</t>
  </si>
  <si>
    <t>palomapizarro91@gmail.com</t>
  </si>
  <si>
    <t>beatriz</t>
  </si>
  <si>
    <t>beatriz_sepulveda1989@hotmail.com</t>
  </si>
  <si>
    <t>ricardocontreras885@gmail.com</t>
  </si>
  <si>
    <t>Dieguez</t>
  </si>
  <si>
    <t>Manriquez''</t>
  </si>
  <si>
    <t>dieguez.manriquez@gmail.com</t>
  </si>
  <si>
    <t>Camilo</t>
  </si>
  <si>
    <t>camilosilvagodoy@hotmail.com</t>
  </si>
  <si>
    <t>Israel</t>
  </si>
  <si>
    <t>israel.navarro.andrade@gmail.com</t>
  </si>
  <si>
    <t>Bugueño Gaete</t>
  </si>
  <si>
    <t>k.buguenogaete@gmail.com</t>
  </si>
  <si>
    <t>Erick</t>
  </si>
  <si>
    <t>Fernandez</t>
  </si>
  <si>
    <t>verserkier@gmail.com</t>
  </si>
  <si>
    <t>Jonatan</t>
  </si>
  <si>
    <t>Lopez</t>
  </si>
  <si>
    <t>jonataanloopez@gmail.com</t>
  </si>
  <si>
    <t>janopmp@gmail.com</t>
  </si>
  <si>
    <t>julio alejandro</t>
  </si>
  <si>
    <t>tapia villalobos</t>
  </si>
  <si>
    <t>julio.archile@gmail.com</t>
  </si>
  <si>
    <t>Alvaro Ignacio</t>
  </si>
  <si>
    <t>Torrealba Escobedo</t>
  </si>
  <si>
    <t>bitw.alvaro19@gmail.com</t>
  </si>
  <si>
    <t>Vicente</t>
  </si>
  <si>
    <t>Zamorano</t>
  </si>
  <si>
    <t>vicentezamo_567@gmail.com</t>
  </si>
  <si>
    <t>Aldo</t>
  </si>
  <si>
    <t>Ancan</t>
  </si>
  <si>
    <t>aldoancan1985@gmail.com</t>
  </si>
  <si>
    <t>joel</t>
  </si>
  <si>
    <t>joelisrael77@gmail.com</t>
  </si>
  <si>
    <t>kurt</t>
  </si>
  <si>
    <t>schwerter</t>
  </si>
  <si>
    <t>kurtsch95@hotmail.com</t>
  </si>
  <si>
    <t>veronica</t>
  </si>
  <si>
    <t>llanten</t>
  </si>
  <si>
    <t>veronicallantenfer@gmail.com</t>
  </si>
  <si>
    <t>juangalvez2001@hotmail.com</t>
  </si>
  <si>
    <t>Daniela Alejandra</t>
  </si>
  <si>
    <t>Castro Navarro</t>
  </si>
  <si>
    <t>rai.lao.dc@gmail.com</t>
  </si>
  <si>
    <t>Denise</t>
  </si>
  <si>
    <t>Aguilante</t>
  </si>
  <si>
    <t>aranza_19980627@hotmail.com</t>
  </si>
  <si>
    <t>Yonatan Eduardo</t>
  </si>
  <si>
    <t>Mansilla Montaña</t>
  </si>
  <si>
    <t>huarkan@hotmail.com</t>
  </si>
  <si>
    <t>Hermosilla</t>
  </si>
  <si>
    <t>telasnancy_36@hotmail.com</t>
  </si>
  <si>
    <t>agamita@hotmail.com</t>
  </si>
  <si>
    <t>Serey</t>
  </si>
  <si>
    <t>diegho.alejano@gmail.com</t>
  </si>
  <si>
    <t>jaime</t>
  </si>
  <si>
    <t>betancourt</t>
  </si>
  <si>
    <t>pelao_betancourt@hotmail.com</t>
  </si>
  <si>
    <t>jeraldine</t>
  </si>
  <si>
    <t>ramos</t>
  </si>
  <si>
    <t>jeraldine549@gmail.com</t>
  </si>
  <si>
    <t>cesariko13@gmail.com</t>
  </si>
  <si>
    <t>n_llamados</t>
  </si>
  <si>
    <t>correo_1</t>
  </si>
  <si>
    <t>estado_registro</t>
  </si>
  <si>
    <t>132</t>
  </si>
  <si>
    <t>321</t>
  </si>
  <si>
    <t>31343356</t>
  </si>
  <si>
    <t>16</t>
  </si>
  <si>
    <t>6</t>
  </si>
  <si>
    <t>616</t>
  </si>
  <si>
    <t>6434</t>
  </si>
  <si>
    <t>13</t>
  </si>
  <si>
    <t>1323541</t>
  </si>
  <si>
    <t>313131313</t>
  </si>
  <si>
    <t>1</t>
  </si>
  <si>
    <t>131</t>
  </si>
  <si>
    <t>313</t>
  </si>
  <si>
    <t>3</t>
  </si>
  <si>
    <t>32</t>
  </si>
  <si>
    <t>33</t>
  </si>
  <si>
    <t>12131</t>
  </si>
  <si>
    <t>31</t>
  </si>
  <si>
    <t>campana</t>
  </si>
  <si>
    <t>ballena 3 mix</t>
  </si>
  <si>
    <t>id_fundacion</t>
  </si>
  <si>
    <t>greenpeace</t>
  </si>
  <si>
    <t>nom_fundacion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</si>
</sst>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49" fontId="0" fillId="33" borderId="10" xfId="0" applyNumberForma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quotePrefix="1" applyProtection="1"/>
    <xf numFmtId="0" fontId="16" fillId="0" borderId="0" xfId="0" applyFont="1"/>
    <xf numFmtId="0" fontId="24" fillId="0" borderId="0" xfId="0" applyFont="1"/>
    <xf numFmtId="9" fontId="0" fillId="0" borderId="0" xfId="85" applyFont="1"/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49" fontId="16" fillId="33" borderId="10" xfId="0" applyNumberFormat="1" applyFont="1" applyFill="1" applyBorder="1" applyAlignment="1" applyProtection="1">
      <alignment horizontal="center" vertical="center" wrapText="1"/>
    </xf>
    <xf numFmtId="0" fontId="21" fillId="0" borderId="17" xfId="0" applyNumberFormat="1" applyFont="1" applyFill="1" applyBorder="1" applyProtection="1"/>
    <xf numFmtId="0" fontId="21" fillId="0" borderId="18" xfId="0" applyNumberFormat="1" applyFont="1" applyFill="1" applyBorder="1" applyProtection="1"/>
    <xf numFmtId="49" fontId="21" fillId="0" borderId="18" xfId="0" applyNumberFormat="1" applyFont="1" applyBorder="1" applyProtection="1"/>
    <xf numFmtId="164" fontId="20" fillId="33" borderId="18" xfId="42" applyNumberFormat="1" applyFont="1" applyFill="1" applyBorder="1" applyAlignment="1" applyProtection="1">
      <alignment horizontal="left"/>
      <protection locked="0"/>
    </xf>
    <xf numFmtId="14" fontId="20" fillId="36" borderId="18" xfId="42" applyNumberFormat="1" applyFont="1" applyFill="1" applyBorder="1" applyAlignment="1" applyProtection="1">
      <alignment horizontal="center" vertical="center"/>
      <protection locked="0"/>
    </xf>
    <xf numFmtId="0" fontId="0" fillId="34" borderId="18" xfId="0" applyFill="1" applyBorder="1" applyProtection="1">
      <protection locked="0"/>
    </xf>
    <xf numFmtId="49" fontId="21" fillId="0" borderId="17" xfId="0" applyNumberFormat="1" applyFont="1" applyFill="1" applyBorder="1" applyProtection="1"/>
    <xf numFmtId="49" fontId="21" fillId="0" borderId="18" xfId="0" applyNumberFormat="1" applyFont="1" applyFill="1" applyBorder="1" applyProtection="1"/>
    <xf numFmtId="0" fontId="0" fillId="0" borderId="0" xfId="0" applyAlignment="1"/>
    <xf numFmtId="0" fontId="20" fillId="0" borderId="0" xfId="0" applyFont="1" applyAlignment="1"/>
    <xf numFmtId="3" fontId="0" fillId="35" borderId="14" xfId="0" applyNumberFormat="1" applyFill="1" applyBorder="1" applyAlignment="1">
      <alignment horizontal="center" vertical="center"/>
    </xf>
    <xf numFmtId="3" fontId="0" fillId="35" borderId="15" xfId="0" applyNumberFormat="1" applyFill="1" applyBorder="1" applyAlignment="1">
      <alignment horizontal="center" vertical="center"/>
    </xf>
    <xf numFmtId="3" fontId="0" fillId="0" borderId="15" xfId="42" applyNumberFormat="1" applyFont="1" applyBorder="1" applyAlignment="1">
      <alignment horizontal="center" vertical="center"/>
    </xf>
    <xf numFmtId="3" fontId="0" fillId="0" borderId="16" xfId="42" applyNumberFormat="1" applyFont="1" applyBorder="1" applyAlignment="1">
      <alignment horizontal="center" vertical="center"/>
    </xf>
    <xf numFmtId="0" fontId="21" fillId="0" borderId="18" xfId="0" applyNumberFormat="1" applyFont="1" applyFill="1" applyBorder="1" applyAlignment="1" applyProtection="1">
      <alignment horizontal="right" vertical="center"/>
    </xf>
    <xf numFmtId="14" fontId="21" fillId="0" borderId="18" xfId="0" applyNumberFormat="1" applyFont="1" applyBorder="1" applyAlignment="1" applyProtection="1">
      <alignment horizontal="center"/>
    </xf>
    <xf numFmtId="0" fontId="0" fillId="0" borderId="0" xfId="0" applyFill="1" applyProtection="1"/>
    <xf numFmtId="0" fontId="0" fillId="0" borderId="0" xfId="0" quotePrefix="1" applyFill="1" applyProtection="1"/>
    <xf numFmtId="0" fontId="16" fillId="35" borderId="19" xfId="0" applyFont="1" applyFill="1" applyBorder="1" applyAlignment="1">
      <alignment horizontal="center" vertical="center"/>
    </xf>
    <xf numFmtId="3" fontId="0" fillId="35" borderId="21" xfId="0" applyNumberForma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5" borderId="27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9" fontId="0" fillId="0" borderId="14" xfId="85" applyFont="1" applyBorder="1" applyAlignment="1">
      <alignment horizontal="center"/>
    </xf>
    <xf numFmtId="9" fontId="0" fillId="0" borderId="16" xfId="85" applyFont="1" applyBorder="1" applyAlignment="1">
      <alignment horizontal="center"/>
    </xf>
    <xf numFmtId="49" fontId="0" fillId="36" borderId="10" xfId="0" applyNumberFormat="1" applyFill="1" applyBorder="1" applyAlignment="1" applyProtection="1">
      <alignment horizontal="center" vertical="center" wrapText="1"/>
    </xf>
    <xf numFmtId="49" fontId="21" fillId="36" borderId="18" xfId="0" applyNumberFormat="1" applyFont="1" applyFill="1" applyBorder="1" applyProtection="1">
      <protection locked="0"/>
    </xf>
    <xf numFmtId="3" fontId="0" fillId="0" borderId="16" xfId="42" quotePrefix="1" applyNumberFormat="1" applyFont="1" applyBorder="1" applyAlignment="1">
      <alignment horizontal="center" vertical="center"/>
    </xf>
    <xf numFmtId="3" fontId="0" fillId="37" borderId="15" xfId="0" applyNumberFormat="1" applyFill="1" applyBorder="1" applyAlignment="1">
      <alignment horizontal="center" vertical="center"/>
    </xf>
    <xf numFmtId="0" fontId="16" fillId="38" borderId="12" xfId="0" applyFont="1" applyFill="1" applyBorder="1" applyAlignment="1">
      <alignment horizontal="center" vertical="center"/>
    </xf>
    <xf numFmtId="3" fontId="0" fillId="36" borderId="15" xfId="0" applyNumberFormat="1" applyFill="1" applyBorder="1" applyAlignment="1">
      <alignment horizontal="center" vertical="center"/>
    </xf>
    <xf numFmtId="0" fontId="16" fillId="39" borderId="20" xfId="0" applyFont="1" applyFill="1" applyBorder="1" applyAlignment="1">
      <alignment horizontal="center" vertical="center"/>
    </xf>
    <xf numFmtId="3" fontId="0" fillId="40" borderId="15" xfId="0" applyNumberFormat="1" applyFill="1" applyBorder="1" applyAlignment="1">
      <alignment horizontal="center" vertical="center"/>
    </xf>
    <xf numFmtId="3" fontId="0" fillId="40" borderId="22" xfId="0" applyNumberFormat="1" applyFill="1" applyBorder="1" applyAlignment="1">
      <alignment horizontal="center" vertical="center"/>
    </xf>
    <xf numFmtId="0" fontId="16" fillId="38" borderId="23" xfId="0" applyFont="1" applyFill="1" applyBorder="1" applyAlignment="1">
      <alignment horizontal="center" vertical="center"/>
    </xf>
    <xf numFmtId="0" fontId="16" fillId="38" borderId="24" xfId="0" applyFont="1" applyFill="1" applyBorder="1" applyAlignment="1">
      <alignment horizontal="center" vertical="center"/>
    </xf>
    <xf numFmtId="3" fontId="0" fillId="36" borderId="14" xfId="0" applyNumberFormat="1" applyFill="1" applyBorder="1" applyAlignment="1">
      <alignment horizontal="center" vertical="center"/>
    </xf>
    <xf numFmtId="3" fontId="0" fillId="36" borderId="16" xfId="0" applyNumberFormat="1" applyFill="1" applyBorder="1" applyAlignment="1">
      <alignment horizontal="center" vertical="center"/>
    </xf>
    <xf numFmtId="3" fontId="0" fillId="37" borderId="14" xfId="0" applyNumberFormat="1" applyFill="1" applyBorder="1" applyAlignment="1">
      <alignment horizontal="center" vertical="center"/>
    </xf>
    <xf numFmtId="3" fontId="0" fillId="37" borderId="16" xfId="0" applyNumberFormat="1" applyFill="1" applyBorder="1" applyAlignment="1">
      <alignment horizontal="center" vertical="center"/>
    </xf>
    <xf numFmtId="0" fontId="20" fillId="0" borderId="18" xfId="42" applyNumberFormat="1" applyFont="1" applyFill="1" applyBorder="1" applyAlignment="1" applyProtection="1">
      <alignment horizontal="left" vertical="center"/>
    </xf>
    <xf numFmtId="0" fontId="16" fillId="41" borderId="28" xfId="0" applyFont="1" applyFill="1" applyBorder="1" applyAlignment="1">
      <alignment horizontal="center"/>
    </xf>
    <xf numFmtId="0" fontId="16" fillId="41" borderId="29" xfId="0" applyFont="1" applyFill="1" applyBorder="1" applyAlignment="1">
      <alignment horizontal="center"/>
    </xf>
    <xf numFmtId="0" fontId="16" fillId="33" borderId="29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16" fillId="41" borderId="31" xfId="0" applyFont="1" applyFill="1" applyBorder="1" applyAlignment="1">
      <alignment horizontal="left" vertical="center"/>
    </xf>
    <xf numFmtId="3" fontId="0" fillId="42" borderId="32" xfId="0" applyNumberFormat="1" applyFill="1" applyBorder="1" applyAlignment="1">
      <alignment horizontal="center" vertical="center"/>
    </xf>
    <xf numFmtId="9" fontId="16" fillId="42" borderId="32" xfId="85" applyFont="1" applyFill="1" applyBorder="1" applyAlignment="1">
      <alignment horizontal="center" vertical="center"/>
    </xf>
    <xf numFmtId="3" fontId="16" fillId="0" borderId="32" xfId="0" applyNumberFormat="1" applyFon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4" fontId="16" fillId="0" borderId="32" xfId="0" applyNumberFormat="1" applyFont="1" applyBorder="1" applyAlignment="1">
      <alignment horizontal="right" vertical="center"/>
    </xf>
    <xf numFmtId="3" fontId="0" fillId="0" borderId="33" xfId="0" applyNumberFormat="1" applyBorder="1" applyAlignment="1">
      <alignment horizontal="right" vertical="center"/>
    </xf>
    <xf numFmtId="0" fontId="16" fillId="41" borderId="34" xfId="0" applyFont="1" applyFill="1" applyBorder="1" applyAlignment="1">
      <alignment horizontal="left" vertical="center"/>
    </xf>
    <xf numFmtId="3" fontId="0" fillId="42" borderId="35" xfId="0" applyNumberFormat="1" applyFill="1" applyBorder="1" applyAlignment="1">
      <alignment horizontal="center" vertical="center"/>
    </xf>
    <xf numFmtId="9" fontId="16" fillId="42" borderId="35" xfId="85" applyFont="1" applyFill="1" applyBorder="1" applyAlignment="1">
      <alignment horizontal="center" vertical="center"/>
    </xf>
    <xf numFmtId="3" fontId="16" fillId="0" borderId="35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4" fontId="16" fillId="0" borderId="35" xfId="0" applyNumberFormat="1" applyFont="1" applyBorder="1" applyAlignment="1">
      <alignment horizontal="right" vertical="center"/>
    </xf>
    <xf numFmtId="3" fontId="0" fillId="0" borderId="36" xfId="0" applyNumberFormat="1" applyBorder="1" applyAlignment="1">
      <alignment horizontal="right" vertical="center"/>
    </xf>
    <xf numFmtId="0" fontId="16" fillId="41" borderId="37" xfId="0" applyFont="1" applyFill="1" applyBorder="1" applyAlignment="1">
      <alignment horizontal="left" vertical="center"/>
    </xf>
    <xf numFmtId="3" fontId="0" fillId="42" borderId="38" xfId="0" applyNumberFormat="1" applyFill="1" applyBorder="1" applyAlignment="1">
      <alignment horizontal="center" vertical="center"/>
    </xf>
    <xf numFmtId="9" fontId="16" fillId="42" borderId="38" xfId="85" applyFont="1" applyFill="1" applyBorder="1" applyAlignment="1">
      <alignment horizontal="center" vertical="center"/>
    </xf>
    <xf numFmtId="3" fontId="16" fillId="0" borderId="38" xfId="0" applyNumberFormat="1" applyFont="1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4" fontId="16" fillId="0" borderId="38" xfId="0" applyNumberFormat="1" applyFont="1" applyBorder="1" applyAlignment="1">
      <alignment horizontal="right" vertical="center"/>
    </xf>
    <xf numFmtId="3" fontId="0" fillId="0" borderId="39" xfId="0" applyNumberFormat="1" applyBorder="1" applyAlignment="1">
      <alignment horizontal="right" vertical="center"/>
    </xf>
    <xf numFmtId="14" fontId="20" fillId="0" borderId="24" xfId="0" applyNumberFormat="1" applyFont="1" applyBorder="1" applyProtection="1">
      <protection locked="0"/>
    </xf>
    <xf numFmtId="14" fontId="30" fillId="0" borderId="16" xfId="0" applyNumberFormat="1" applyFont="1" applyBorder="1" applyProtection="1">
      <protection locked="0"/>
    </xf>
    <xf numFmtId="2" fontId="0" fillId="0" borderId="0" xfId="0" applyNumberFormat="1" applyProtection="1"/>
    <xf numFmtId="2" fontId="29" fillId="0" borderId="11" xfId="0" applyNumberFormat="1" applyFont="1" applyBorder="1" applyProtection="1"/>
    <xf numFmtId="2" fontId="20" fillId="0" borderId="23" xfId="0" applyNumberFormat="1" applyFont="1" applyBorder="1" applyProtection="1"/>
    <xf numFmtId="2" fontId="30" fillId="0" borderId="14" xfId="0" applyNumberFormat="1" applyFont="1" applyBorder="1" applyProtection="1"/>
    <xf numFmtId="2" fontId="16" fillId="0" borderId="40" xfId="0" applyNumberFormat="1" applyFont="1" applyBorder="1" applyProtection="1"/>
    <xf numFmtId="2" fontId="16" fillId="0" borderId="0" xfId="0" applyNumberFormat="1" applyFont="1" applyProtection="1"/>
    <xf numFmtId="2" fontId="26" fillId="0" borderId="0" xfId="0" applyNumberFormat="1" applyFont="1" applyAlignment="1" applyProtection="1">
      <alignment horizontal="left" vertical="center"/>
    </xf>
    <xf numFmtId="2" fontId="28" fillId="0" borderId="0" xfId="0" applyNumberFormat="1" applyFont="1" applyAlignment="1" applyProtection="1">
      <alignment horizontal="left" vertical="center"/>
    </xf>
    <xf numFmtId="2" fontId="20" fillId="0" borderId="0" xfId="0" applyNumberFormat="1" applyFont="1" applyAlignment="1" applyProtection="1"/>
    <xf numFmtId="2" fontId="0" fillId="0" borderId="0" xfId="0" applyNumberFormat="1" applyAlignment="1" applyProtection="1"/>
    <xf numFmtId="14" fontId="29" fillId="0" borderId="13" xfId="0" applyNumberFormat="1" applyFont="1" applyBorder="1" applyProtection="1"/>
    <xf numFmtId="0" fontId="16" fillId="0" borderId="0" xfId="0" applyFont="1" applyAlignment="1">
      <alignment horizontal="center"/>
    </xf>
    <xf numFmtId="0" fontId="25" fillId="0" borderId="10" xfId="0" applyFont="1" applyBorder="1" applyAlignment="1">
      <alignment horizontal="center"/>
    </xf>
    <xf numFmtId="164" fontId="16" fillId="0" borderId="10" xfId="42" applyNumberFormat="1" applyFont="1" applyBorder="1" applyAlignment="1">
      <alignment horizontal="center" vertical="center"/>
    </xf>
    <xf numFmtId="164" fontId="25" fillId="0" borderId="10" xfId="42" applyNumberFormat="1" applyFont="1" applyBorder="1" applyAlignment="1">
      <alignment horizontal="center" vertical="center"/>
    </xf>
    <xf numFmtId="9" fontId="16" fillId="0" borderId="10" xfId="85" applyFont="1" applyBorder="1" applyAlignment="1">
      <alignment horizontal="center" vertical="center"/>
    </xf>
    <xf numFmtId="9" fontId="25" fillId="0" borderId="10" xfId="85" applyFont="1" applyBorder="1" applyAlignment="1">
      <alignment horizontal="center" vertical="center"/>
    </xf>
    <xf numFmtId="0" fontId="25" fillId="0" borderId="10" xfId="0" applyFont="1" applyBorder="1"/>
    <xf numFmtId="0" fontId="25" fillId="0" borderId="0" xfId="0" applyFont="1" applyBorder="1"/>
    <xf numFmtId="9" fontId="16" fillId="0" borderId="0" xfId="85" applyFont="1" applyBorder="1" applyAlignment="1">
      <alignment horizontal="center" vertical="center"/>
    </xf>
    <xf numFmtId="9" fontId="25" fillId="0" borderId="0" xfId="85" applyFont="1" applyBorder="1" applyAlignment="1">
      <alignment horizontal="center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64" fontId="18" fillId="0" borderId="10" xfId="42" applyNumberFormat="1" applyFont="1" applyBorder="1" applyAlignment="1">
      <alignment horizontal="center" vertical="center"/>
    </xf>
    <xf numFmtId="9" fontId="18" fillId="0" borderId="10" xfId="85" applyFont="1" applyBorder="1" applyAlignment="1">
      <alignment horizontal="center" vertic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164" fontId="31" fillId="0" borderId="10" xfId="42" applyNumberFormat="1" applyFont="1" applyBorder="1" applyAlignment="1">
      <alignment horizontal="center" vertical="center"/>
    </xf>
    <xf numFmtId="9" fontId="31" fillId="0" borderId="10" xfId="85" applyFont="1" applyBorder="1" applyAlignment="1">
      <alignment horizontal="center" vertical="center"/>
    </xf>
    <xf numFmtId="0" fontId="25" fillId="33" borderId="1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horizontal="left" vertical="center" wrapText="1"/>
    </xf>
    <xf numFmtId="0" fontId="18" fillId="38" borderId="10" xfId="0" applyFont="1" applyFill="1" applyBorder="1" applyAlignment="1">
      <alignment horizontal="center" vertical="center" wrapText="1"/>
    </xf>
    <xf numFmtId="0" fontId="31" fillId="39" borderId="10" xfId="0" applyFont="1" applyFill="1" applyBorder="1" applyAlignment="1">
      <alignment horizontal="left" vertical="center" wrapText="1"/>
    </xf>
    <xf numFmtId="0" fontId="31" fillId="39" borderId="10" xfId="0" applyFont="1" applyFill="1" applyBorder="1" applyAlignment="1">
      <alignment horizontal="center" vertical="center" wrapText="1"/>
    </xf>
    <xf numFmtId="0" fontId="18" fillId="0" borderId="10" xfId="0" quotePrefix="1" applyFont="1" applyBorder="1" applyAlignment="1">
      <alignment horizontal="center"/>
    </xf>
    <xf numFmtId="164" fontId="18" fillId="0" borderId="10" xfId="42" quotePrefix="1" applyNumberFormat="1" applyFont="1" applyBorder="1" applyAlignment="1">
      <alignment horizontal="center" vertical="center"/>
    </xf>
    <xf numFmtId="49" fontId="16" fillId="43" borderId="10" xfId="0" applyNumberFormat="1" applyFont="1" applyFill="1" applyBorder="1" applyAlignment="1" applyProtection="1">
      <alignment horizontal="center" vertical="center" wrapText="1"/>
    </xf>
    <xf numFmtId="14" fontId="20" fillId="44" borderId="18" xfId="42" applyNumberFormat="1" applyFont="1" applyFill="1" applyBorder="1" applyAlignment="1" applyProtection="1">
      <alignment horizontal="center" vertical="center"/>
      <protection locked="0"/>
    </xf>
    <xf numFmtId="3" fontId="18" fillId="33" borderId="10" xfId="0" applyNumberFormat="1" applyFont="1" applyFill="1" applyBorder="1" applyAlignment="1" applyProtection="1">
      <alignment horizontal="center" vertical="center" wrapText="1"/>
    </xf>
    <xf numFmtId="3" fontId="19" fillId="33" borderId="18" xfId="42" applyNumberFormat="1" applyFont="1" applyFill="1" applyBorder="1" applyAlignment="1" applyProtection="1">
      <alignment horizontal="right"/>
      <protection locked="0"/>
    </xf>
    <xf numFmtId="3" fontId="0" fillId="0" borderId="0" xfId="0" applyNumberFormat="1" applyAlignment="1" applyProtection="1"/>
    <xf numFmtId="0" fontId="21" fillId="45" borderId="18" xfId="0" applyNumberFormat="1" applyFont="1" applyFill="1" applyBorder="1" applyAlignment="1" applyProtection="1">
      <alignment horizontal="right" vertical="center"/>
    </xf>
    <xf numFmtId="0" fontId="32" fillId="0" borderId="18" xfId="0" applyNumberFormat="1" applyFont="1" applyFill="1" applyBorder="1" applyAlignment="1" applyProtection="1">
      <alignment horizontal="right" vertical="center"/>
    </xf>
    <xf numFmtId="0" fontId="21" fillId="33" borderId="18" xfId="0" applyNumberFormat="1" applyFont="1" applyFill="1" applyBorder="1" applyAlignment="1" applyProtection="1">
      <alignment horizontal="right" vertical="center"/>
    </xf>
    <xf numFmtId="0" fontId="33" fillId="45" borderId="18" xfId="0" applyNumberFormat="1" applyFont="1" applyFill="1" applyBorder="1" applyAlignment="1" applyProtection="1">
      <alignment horizontal="right" vertical="center"/>
    </xf>
    <xf numFmtId="3" fontId="0" fillId="0" borderId="0" xfId="0" applyNumberFormat="1"/>
    <xf numFmtId="3" fontId="0" fillId="0" borderId="0" xfId="0" applyNumberFormat="1" applyBorder="1"/>
    <xf numFmtId="9" fontId="0" fillId="0" borderId="24" xfId="85" applyFont="1" applyBorder="1" applyAlignment="1">
      <alignment horizontal="right" vertical="center"/>
    </xf>
    <xf numFmtId="3" fontId="0" fillId="0" borderId="45" xfId="0" applyNumberFormat="1" applyBorder="1" applyAlignment="1">
      <alignment horizontal="right"/>
    </xf>
    <xf numFmtId="9" fontId="0" fillId="0" borderId="45" xfId="85" applyFont="1" applyBorder="1" applyAlignment="1">
      <alignment horizontal="right" vertical="center"/>
    </xf>
    <xf numFmtId="9" fontId="1" fillId="0" borderId="16" xfId="85" applyFont="1" applyBorder="1" applyAlignment="1">
      <alignment horizontal="right" vertical="center"/>
    </xf>
    <xf numFmtId="3" fontId="0" fillId="0" borderId="23" xfId="0" applyNumberFormat="1" applyBorder="1" applyAlignment="1">
      <alignment horizontal="right" vertical="center"/>
    </xf>
    <xf numFmtId="3" fontId="0" fillId="0" borderId="44" xfId="0" applyNumberFormat="1" applyBorder="1" applyAlignment="1">
      <alignment horizontal="right"/>
    </xf>
    <xf numFmtId="3" fontId="0" fillId="0" borderId="44" xfId="0" applyNumberFormat="1" applyBorder="1" applyAlignment="1">
      <alignment horizontal="right" vertical="center"/>
    </xf>
    <xf numFmtId="3" fontId="0" fillId="0" borderId="14" xfId="0" applyNumberFormat="1" applyFont="1" applyBorder="1" applyAlignment="1">
      <alignment horizontal="right" vertical="center"/>
    </xf>
    <xf numFmtId="3" fontId="0" fillId="0" borderId="46" xfId="0" applyNumberFormat="1" applyBorder="1"/>
    <xf numFmtId="3" fontId="0" fillId="0" borderId="47" xfId="0" applyNumberFormat="1" applyBorder="1"/>
    <xf numFmtId="3" fontId="0" fillId="0" borderId="48" xfId="0" applyNumberFormat="1" applyBorder="1"/>
    <xf numFmtId="3" fontId="0" fillId="0" borderId="11" xfId="0" applyNumberFormat="1" applyBorder="1" applyAlignment="1">
      <alignment horizontal="right" vertical="center"/>
    </xf>
    <xf numFmtId="9" fontId="0" fillId="0" borderId="13" xfId="85" applyFon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/>
    </xf>
    <xf numFmtId="9" fontId="0" fillId="0" borderId="16" xfId="85" applyFont="1" applyBorder="1" applyAlignment="1">
      <alignment horizontal="right" vertical="center"/>
    </xf>
    <xf numFmtId="3" fontId="0" fillId="39" borderId="11" xfId="0" applyNumberFormat="1" applyFill="1" applyBorder="1" applyAlignment="1">
      <alignment horizontal="right" vertical="center"/>
    </xf>
    <xf numFmtId="9" fontId="0" fillId="39" borderId="13" xfId="85" applyFont="1" applyFill="1" applyBorder="1" applyAlignment="1">
      <alignment horizontal="right" vertical="center"/>
    </xf>
    <xf numFmtId="3" fontId="0" fillId="39" borderId="23" xfId="0" applyNumberFormat="1" applyFill="1" applyBorder="1" applyAlignment="1">
      <alignment horizontal="right" vertical="center"/>
    </xf>
    <xf numFmtId="9" fontId="0" fillId="39" borderId="24" xfId="85" applyFont="1" applyFill="1" applyBorder="1" applyAlignment="1">
      <alignment horizontal="right" vertical="center"/>
    </xf>
    <xf numFmtId="3" fontId="0" fillId="39" borderId="44" xfId="0" applyNumberFormat="1" applyFill="1" applyBorder="1" applyAlignment="1">
      <alignment horizontal="right"/>
    </xf>
    <xf numFmtId="3" fontId="0" fillId="39" borderId="45" xfId="0" applyNumberFormat="1" applyFill="1" applyBorder="1" applyAlignment="1">
      <alignment horizontal="right"/>
    </xf>
    <xf numFmtId="3" fontId="0" fillId="39" borderId="14" xfId="0" applyNumberFormat="1" applyFill="1" applyBorder="1" applyAlignment="1">
      <alignment horizontal="right" vertical="center"/>
    </xf>
    <xf numFmtId="9" fontId="0" fillId="39" borderId="16" xfId="85" applyFont="1" applyFill="1" applyBorder="1" applyAlignment="1">
      <alignment horizontal="right" vertical="center"/>
    </xf>
    <xf numFmtId="3" fontId="0" fillId="39" borderId="44" xfId="0" applyNumberFormat="1" applyFill="1" applyBorder="1" applyAlignment="1">
      <alignment horizontal="right" vertical="center"/>
    </xf>
    <xf numFmtId="9" fontId="0" fillId="39" borderId="45" xfId="85" applyFont="1" applyFill="1" applyBorder="1" applyAlignment="1">
      <alignment horizontal="right" vertical="center"/>
    </xf>
    <xf numFmtId="3" fontId="0" fillId="39" borderId="14" xfId="0" applyNumberFormat="1" applyFont="1" applyFill="1" applyBorder="1" applyAlignment="1">
      <alignment horizontal="right" vertical="center"/>
    </xf>
    <xf numFmtId="9" fontId="1" fillId="39" borderId="16" xfId="85" applyFont="1" applyFill="1" applyBorder="1" applyAlignment="1">
      <alignment horizontal="right" vertical="center"/>
    </xf>
    <xf numFmtId="3" fontId="0" fillId="0" borderId="51" xfId="0" applyNumberFormat="1" applyBorder="1"/>
    <xf numFmtId="3" fontId="0" fillId="0" borderId="49" xfId="0" applyNumberFormat="1" applyBorder="1" applyAlignment="1">
      <alignment horizontal="right" vertical="center"/>
    </xf>
    <xf numFmtId="9" fontId="0" fillId="0" borderId="50" xfId="85" applyFont="1" applyBorder="1" applyAlignment="1">
      <alignment horizontal="right" vertical="center"/>
    </xf>
    <xf numFmtId="3" fontId="0" fillId="39" borderId="49" xfId="0" applyNumberFormat="1" applyFill="1" applyBorder="1" applyAlignment="1">
      <alignment horizontal="right" vertical="center"/>
    </xf>
    <xf numFmtId="9" fontId="0" fillId="39" borderId="50" xfId="85" applyFont="1" applyFill="1" applyBorder="1" applyAlignment="1">
      <alignment horizontal="right" vertical="center"/>
    </xf>
    <xf numFmtId="3" fontId="16" fillId="0" borderId="43" xfId="0" applyNumberFormat="1" applyFont="1" applyBorder="1"/>
    <xf numFmtId="3" fontId="16" fillId="0" borderId="52" xfId="0" applyNumberFormat="1" applyFont="1" applyBorder="1" applyAlignment="1">
      <alignment horizontal="right" vertical="center"/>
    </xf>
    <xf numFmtId="9" fontId="16" fillId="0" borderId="53" xfId="85" applyFont="1" applyBorder="1" applyAlignment="1">
      <alignment horizontal="right" vertical="center"/>
    </xf>
    <xf numFmtId="3" fontId="16" fillId="39" borderId="52" xfId="0" applyNumberFormat="1" applyFont="1" applyFill="1" applyBorder="1" applyAlignment="1">
      <alignment horizontal="right" vertical="center"/>
    </xf>
    <xf numFmtId="9" fontId="16" fillId="39" borderId="53" xfId="85" applyFont="1" applyFill="1" applyBorder="1" applyAlignment="1">
      <alignment horizontal="right" vertical="center"/>
    </xf>
    <xf numFmtId="3" fontId="16" fillId="0" borderId="46" xfId="0" applyNumberFormat="1" applyFont="1" applyBorder="1" applyAlignment="1">
      <alignment horizontal="center"/>
    </xf>
    <xf numFmtId="3" fontId="16" fillId="0" borderId="47" xfId="0" applyNumberFormat="1" applyFont="1" applyBorder="1" applyAlignment="1">
      <alignment horizontal="center"/>
    </xf>
    <xf numFmtId="3" fontId="16" fillId="0" borderId="48" xfId="0" applyNumberFormat="1" applyFont="1" applyBorder="1" applyAlignment="1">
      <alignment horizontal="center"/>
    </xf>
    <xf numFmtId="49" fontId="0" fillId="33" borderId="63" xfId="0" applyNumberForma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Protection="1"/>
    <xf numFmtId="2" fontId="26" fillId="0" borderId="0" xfId="0" applyNumberFormat="1" applyFont="1" applyAlignment="1">
      <alignment horizontal="left" vertical="center"/>
    </xf>
    <xf numFmtId="2" fontId="28" fillId="0" borderId="0" xfId="0" applyNumberFormat="1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8" borderId="25" xfId="0" applyFont="1" applyFill="1" applyBorder="1" applyAlignment="1">
      <alignment horizontal="center"/>
    </xf>
    <xf numFmtId="0" fontId="16" fillId="38" borderId="26" xfId="0" applyFont="1" applyFill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6" fillId="0" borderId="41" xfId="0" applyNumberFormat="1" applyFont="1" applyBorder="1" applyAlignment="1" applyProtection="1">
      <alignment horizontal="left" vertical="center"/>
    </xf>
    <xf numFmtId="2" fontId="26" fillId="0" borderId="42" xfId="0" applyNumberFormat="1" applyFont="1" applyBorder="1" applyAlignment="1" applyProtection="1">
      <alignment horizontal="left" vertical="center"/>
    </xf>
    <xf numFmtId="2" fontId="28" fillId="0" borderId="41" xfId="0" applyNumberFormat="1" applyFont="1" applyBorder="1" applyAlignment="1" applyProtection="1">
      <alignment horizontal="left" vertical="center"/>
    </xf>
    <xf numFmtId="2" fontId="28" fillId="0" borderId="42" xfId="0" applyNumberFormat="1" applyFont="1" applyBorder="1" applyAlignment="1" applyProtection="1">
      <alignment horizontal="left" vertical="center"/>
    </xf>
    <xf numFmtId="2" fontId="27" fillId="0" borderId="41" xfId="0" applyNumberFormat="1" applyFont="1" applyBorder="1" applyAlignment="1" applyProtection="1">
      <alignment horizontal="left" vertical="center"/>
    </xf>
    <xf numFmtId="2" fontId="27" fillId="0" borderId="42" xfId="0" applyNumberFormat="1" applyFont="1" applyBorder="1" applyAlignment="1" applyProtection="1">
      <alignment horizontal="left" vertical="center"/>
    </xf>
    <xf numFmtId="0" fontId="0" fillId="39" borderId="11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9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39" borderId="49" xfId="0" applyNumberFormat="1" applyFill="1" applyBorder="1" applyAlignment="1">
      <alignment horizontal="center" vertical="center"/>
    </xf>
    <xf numFmtId="14" fontId="0" fillId="39" borderId="50" xfId="0" applyNumberFormat="1" applyFill="1" applyBorder="1" applyAlignment="1">
      <alignment horizontal="center" vertical="center"/>
    </xf>
    <xf numFmtId="3" fontId="17" fillId="0" borderId="57" xfId="0" applyNumberFormat="1" applyFont="1" applyBorder="1" applyAlignment="1">
      <alignment horizontal="center"/>
    </xf>
    <xf numFmtId="3" fontId="17" fillId="0" borderId="58" xfId="0" applyNumberFormat="1" applyFont="1" applyBorder="1" applyAlignment="1">
      <alignment horizontal="center"/>
    </xf>
    <xf numFmtId="3" fontId="17" fillId="0" borderId="60" xfId="0" applyNumberFormat="1" applyFont="1" applyBorder="1" applyAlignment="1">
      <alignment horizontal="center"/>
    </xf>
    <xf numFmtId="3" fontId="17" fillId="0" borderId="61" xfId="0" applyNumberFormat="1" applyFont="1" applyBorder="1" applyAlignment="1">
      <alignment horizontal="center"/>
    </xf>
    <xf numFmtId="0" fontId="0" fillId="0" borderId="45" xfId="0" applyBorder="1" applyAlignment="1">
      <alignment horizontal="center"/>
    </xf>
    <xf numFmtId="3" fontId="17" fillId="0" borderId="54" xfId="0" applyNumberFormat="1" applyFont="1" applyBorder="1" applyAlignment="1">
      <alignment horizontal="center"/>
    </xf>
    <xf numFmtId="3" fontId="17" fillId="0" borderId="55" xfId="0" applyNumberFormat="1" applyFont="1" applyBorder="1" applyAlignment="1">
      <alignment horizontal="center"/>
    </xf>
    <xf numFmtId="3" fontId="34" fillId="39" borderId="55" xfId="0" applyNumberFormat="1" applyFont="1" applyFill="1" applyBorder="1" applyAlignment="1">
      <alignment horizontal="center"/>
    </xf>
    <xf numFmtId="3" fontId="34" fillId="39" borderId="58" xfId="0" applyNumberFormat="1" applyFont="1" applyFill="1" applyBorder="1" applyAlignment="1">
      <alignment horizontal="center"/>
    </xf>
    <xf numFmtId="3" fontId="17" fillId="0" borderId="56" xfId="0" applyNumberFormat="1" applyFont="1" applyBorder="1" applyAlignment="1">
      <alignment horizontal="center"/>
    </xf>
    <xf numFmtId="3" fontId="17" fillId="0" borderId="59" xfId="0" applyNumberFormat="1" applyFont="1" applyBorder="1" applyAlignment="1">
      <alignment horizontal="center"/>
    </xf>
    <xf numFmtId="3" fontId="34" fillId="39" borderId="61" xfId="0" applyNumberFormat="1" applyFont="1" applyFill="1" applyBorder="1" applyAlignment="1">
      <alignment horizontal="center"/>
    </xf>
    <xf numFmtId="3" fontId="17" fillId="0" borderId="62" xfId="0" applyNumberFormat="1" applyFont="1" applyBorder="1" applyAlignment="1">
      <alignment horizontal="center"/>
    </xf>
  </cellXfs>
  <cellStyles count="8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8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theme="3" tint="0.39994506668294322"/>
      </font>
      <fill>
        <patternFill>
          <bgColor rgb="FF0070C0"/>
        </pattern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FFCC"/>
      <color rgb="FFFFFFFF"/>
      <color rgb="FFFCBAEE"/>
      <color rgb="FFC176E6"/>
      <color rgb="FFFF9999"/>
      <color rgb="FFAA72D4"/>
      <color rgb="FFC88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0"/>
  <sheetViews>
    <sheetView tabSelected="1" zoomScale="85" zoomScaleNormal="85" zoomScalePageLayoutView="90" workbookViewId="0">
      <pane ySplit="1" topLeftCell="A2" activePane="bottomLeft" state="frozen"/>
      <selection pane="bottomLeft" activeCell="AH8" sqref="AH8"/>
    </sheetView>
  </sheetViews>
  <sheetFormatPr baseColWidth="10" defaultColWidth="11.42578125" defaultRowHeight="15" x14ac:dyDescent="0.25"/>
  <cols>
    <col min="1" max="1" width="11.42578125" style="2"/>
    <col min="2" max="4" width="17" style="2" customWidth="1"/>
    <col min="5" max="5" width="28.42578125" style="2" customWidth="1"/>
    <col min="6" max="6" width="18.85546875" style="2" customWidth="1"/>
    <col min="7" max="7" width="18.42578125" style="2" customWidth="1"/>
    <col min="8" max="8" width="13.140625" style="2" customWidth="1"/>
    <col min="9" max="9" width="9.28515625" style="2" bestFit="1" customWidth="1"/>
    <col min="10" max="10" width="23.85546875" style="2" bestFit="1" customWidth="1"/>
    <col min="11" max="11" width="24.7109375" style="2" bestFit="1" customWidth="1"/>
    <col min="12" max="12" width="46.28515625" style="2" bestFit="1" customWidth="1"/>
    <col min="13" max="13" width="46.7109375" style="2" customWidth="1"/>
    <col min="14" max="14" width="15.5703125" style="2" customWidth="1"/>
    <col min="15" max="15" width="24.28515625" style="2" customWidth="1"/>
    <col min="16" max="16" width="11.140625" style="122" customWidth="1"/>
    <col min="17" max="17" width="35" style="2" customWidth="1"/>
    <col min="18" max="18" width="15.28515625" style="2" customWidth="1"/>
    <col min="19" max="19" width="49.85546875" style="2" customWidth="1"/>
    <col min="20" max="20" width="36.5703125" style="2" customWidth="1"/>
    <col min="21" max="21" width="10.5703125" style="2" customWidth="1"/>
    <col min="22" max="24" width="17.42578125" style="2" customWidth="1"/>
    <col min="25" max="25" width="11.42578125" style="2" customWidth="1"/>
    <col min="26" max="26" width="24.42578125" style="2" customWidth="1"/>
    <col min="27" max="28" width="11.42578125" style="2" customWidth="1"/>
    <col min="29" max="29" width="32.7109375" customWidth="1"/>
    <col min="30" max="30" width="24.42578125" customWidth="1"/>
    <col min="31" max="31" width="10" customWidth="1"/>
    <col min="32" max="32" width="11.42578125" customWidth="1"/>
    <col min="33" max="33" width="12.7109375" customWidth="1"/>
    <col min="34" max="34" width="37.85546875" customWidth="1"/>
    <col min="35" max="35" width="11.42578125" style="2" customWidth="1"/>
    <col min="36" max="16384" width="11.42578125" style="2"/>
  </cols>
  <sheetData>
    <row r="1" spans="1:35" ht="45" customHeight="1" x14ac:dyDescent="0.25">
      <c r="A1" s="2" t="s">
        <v>1441</v>
      </c>
      <c r="B1" s="1" t="s">
        <v>82</v>
      </c>
      <c r="C1" s="169" t="s">
        <v>1445</v>
      </c>
      <c r="D1" s="169" t="s">
        <v>1422</v>
      </c>
      <c r="E1" s="1" t="s">
        <v>1443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38" t="s">
        <v>1421</v>
      </c>
      <c r="M1" s="38" t="s">
        <v>89</v>
      </c>
      <c r="N1" s="1" t="s">
        <v>90</v>
      </c>
      <c r="O1" s="1" t="s">
        <v>91</v>
      </c>
      <c r="P1" s="120" t="s">
        <v>92</v>
      </c>
      <c r="Q1" s="1" t="s">
        <v>93</v>
      </c>
      <c r="R1" s="118" t="s">
        <v>94</v>
      </c>
      <c r="S1" s="1" t="s">
        <v>95</v>
      </c>
      <c r="T1" s="1" t="s">
        <v>96</v>
      </c>
      <c r="U1" s="1" t="s">
        <v>1420</v>
      </c>
      <c r="V1" s="11" t="s">
        <v>97</v>
      </c>
      <c r="W1" s="11" t="s">
        <v>98</v>
      </c>
      <c r="X1" s="11" t="s">
        <v>99</v>
      </c>
      <c r="Z1" s="1" t="s">
        <v>30</v>
      </c>
      <c r="AA1" s="1" t="s">
        <v>31</v>
      </c>
      <c r="AG1" t="s">
        <v>38</v>
      </c>
      <c r="AI1" s="2" t="s">
        <v>40</v>
      </c>
    </row>
    <row r="2" spans="1:35" ht="21" x14ac:dyDescent="0.35">
      <c r="A2" s="2" t="s">
        <v>1442</v>
      </c>
      <c r="B2" s="12">
        <v>1</v>
      </c>
      <c r="C2" s="170" t="s">
        <v>1444</v>
      </c>
      <c r="D2" s="170">
        <v>0</v>
      </c>
      <c r="E2" s="18" t="s">
        <v>1423</v>
      </c>
      <c r="F2" s="26">
        <v>964171866</v>
      </c>
      <c r="G2" s="26"/>
      <c r="H2" s="26"/>
      <c r="I2" s="26"/>
      <c r="J2" s="14" t="s">
        <v>100</v>
      </c>
      <c r="K2" s="14" t="s">
        <v>101</v>
      </c>
      <c r="L2" s="39" t="s">
        <v>102</v>
      </c>
      <c r="M2" s="39"/>
      <c r="N2" s="27"/>
      <c r="O2" s="14"/>
      <c r="P2" s="121">
        <v>0</v>
      </c>
      <c r="Q2" s="15"/>
      <c r="R2" s="119"/>
      <c r="S2" s="53" t="str">
        <f t="shared" ref="S2:S3" si="0">IF(LEN(Q2)&gt;0,IF(VLOOKUP(Q2,estadogp,4,0)=10,"",VLOOKUP(VLOOKUP(Q2,estadogp,4,0),MENSAJE,2,0)),"")</f>
        <v/>
      </c>
      <c r="T2" s="17"/>
      <c r="U2" s="15"/>
      <c r="V2" s="16"/>
      <c r="W2" s="16"/>
      <c r="X2" s="16"/>
      <c r="Y2" s="2">
        <f t="shared" ref="Y2:Y65" si="1">IF(OR(AND(LEFT(Q2,6)="ACEPTA",P2=0),AND(LEFT(Q2,6)&lt;&gt;"ACEPTA",P2&gt;0)),1,0)</f>
        <v>0</v>
      </c>
      <c r="Z2" s="3" t="str">
        <f>IF(Q2="","",VLOOKUP(Q2,estadogp,2,0))</f>
        <v/>
      </c>
      <c r="AA2" s="3" t="str">
        <f>IF(Q2="","",VLOOKUP(Q2,estadogp,3,0))</f>
        <v/>
      </c>
      <c r="AC2" t="s">
        <v>47</v>
      </c>
      <c r="AD2" t="s">
        <v>46</v>
      </c>
      <c r="AE2" t="s">
        <v>1</v>
      </c>
      <c r="AF2">
        <v>1</v>
      </c>
      <c r="AG2">
        <v>1</v>
      </c>
      <c r="AH2" t="s">
        <v>64</v>
      </c>
      <c r="AI2">
        <v>0</v>
      </c>
    </row>
    <row r="3" spans="1:35" ht="21" x14ac:dyDescent="0.35">
      <c r="A3" s="2" t="s">
        <v>1442</v>
      </c>
      <c r="B3" s="13">
        <v>2</v>
      </c>
      <c r="C3" s="170" t="s">
        <v>1444</v>
      </c>
      <c r="D3" s="170">
        <v>0</v>
      </c>
      <c r="E3" s="19" t="s">
        <v>1424</v>
      </c>
      <c r="F3" s="26">
        <v>989016792</v>
      </c>
      <c r="G3" s="26"/>
      <c r="H3" s="26"/>
      <c r="I3" s="26"/>
      <c r="J3" s="14" t="s">
        <v>103</v>
      </c>
      <c r="K3" s="14" t="s">
        <v>104</v>
      </c>
      <c r="L3" s="39" t="s">
        <v>105</v>
      </c>
      <c r="M3" s="39"/>
      <c r="N3" s="27"/>
      <c r="O3" s="14"/>
      <c r="P3" s="121">
        <v>0</v>
      </c>
      <c r="Q3" s="15"/>
      <c r="R3" s="119"/>
      <c r="S3" s="53" t="str">
        <f t="shared" si="0"/>
        <v/>
      </c>
      <c r="T3" s="17"/>
      <c r="U3" s="15"/>
      <c r="V3" s="16"/>
      <c r="W3" s="16"/>
      <c r="X3" s="16"/>
      <c r="Y3" s="2">
        <f t="shared" si="1"/>
        <v>0</v>
      </c>
      <c r="Z3" s="3" t="str">
        <f t="shared" ref="Z3:Z66" si="2">IF(Q3="","",VLOOKUP(Q3,estadogp,2,0))</f>
        <v/>
      </c>
      <c r="AA3" s="3" t="str">
        <f t="shared" ref="AA3:AA66" si="3">IF(Q3="","",VLOOKUP(Q3,estadogp,3,0))</f>
        <v/>
      </c>
      <c r="AC3" t="s">
        <v>49</v>
      </c>
      <c r="AD3" t="s">
        <v>3</v>
      </c>
      <c r="AE3" t="s">
        <v>2</v>
      </c>
      <c r="AF3">
        <v>1</v>
      </c>
      <c r="AG3">
        <v>2</v>
      </c>
      <c r="AH3" t="s">
        <v>65</v>
      </c>
      <c r="AI3">
        <v>1</v>
      </c>
    </row>
    <row r="4" spans="1:35" ht="21" x14ac:dyDescent="0.35">
      <c r="A4" s="2" t="s">
        <v>1442</v>
      </c>
      <c r="B4" s="13">
        <v>3</v>
      </c>
      <c r="C4" s="170" t="s">
        <v>1444</v>
      </c>
      <c r="D4" s="170">
        <v>0</v>
      </c>
      <c r="E4" s="19" t="s">
        <v>1424</v>
      </c>
      <c r="F4" s="26">
        <v>993376468</v>
      </c>
      <c r="G4" s="26"/>
      <c r="H4" s="26"/>
      <c r="I4" s="26"/>
      <c r="J4" s="14" t="s">
        <v>106</v>
      </c>
      <c r="K4" s="14" t="s">
        <v>107</v>
      </c>
      <c r="L4" s="39" t="s">
        <v>108</v>
      </c>
      <c r="M4" s="39"/>
      <c r="N4" s="27"/>
      <c r="O4" s="14"/>
      <c r="P4" s="121">
        <v>0</v>
      </c>
      <c r="Q4" s="15"/>
      <c r="R4" s="119"/>
      <c r="S4" s="53" t="str">
        <f t="shared" ref="S4:S67" si="4">IF(LEN(Q4)&gt;0,IF(VLOOKUP(Q4,estadogp,4,0)=10,"",VLOOKUP(VLOOKUP(Q4,estadogp,4,0),MENSAJE,2,0)),"")</f>
        <v/>
      </c>
      <c r="T4" s="17"/>
      <c r="U4" s="15"/>
      <c r="V4" s="16"/>
      <c r="W4" s="16"/>
      <c r="X4" s="16"/>
      <c r="Y4" s="2">
        <f t="shared" si="1"/>
        <v>0</v>
      </c>
      <c r="Z4" s="3" t="str">
        <f t="shared" si="2"/>
        <v/>
      </c>
      <c r="AA4" s="3" t="str">
        <f t="shared" si="3"/>
        <v/>
      </c>
      <c r="AC4" t="s">
        <v>61</v>
      </c>
      <c r="AD4" t="s">
        <v>3</v>
      </c>
      <c r="AE4" t="s">
        <v>2</v>
      </c>
      <c r="AF4">
        <v>3</v>
      </c>
      <c r="AG4">
        <v>3</v>
      </c>
      <c r="AH4" t="s">
        <v>63</v>
      </c>
      <c r="AI4">
        <v>2</v>
      </c>
    </row>
    <row r="5" spans="1:35" ht="21" x14ac:dyDescent="0.35">
      <c r="A5" s="2" t="s">
        <v>1442</v>
      </c>
      <c r="B5" s="13">
        <v>4</v>
      </c>
      <c r="C5" s="170" t="s">
        <v>1444</v>
      </c>
      <c r="D5" s="170">
        <v>0</v>
      </c>
      <c r="E5" s="19" t="s">
        <v>1424</v>
      </c>
      <c r="F5" s="26">
        <v>991280077</v>
      </c>
      <c r="G5" s="26"/>
      <c r="H5" s="26"/>
      <c r="I5" s="26"/>
      <c r="J5" s="14" t="s">
        <v>109</v>
      </c>
      <c r="K5" s="14" t="s">
        <v>110</v>
      </c>
      <c r="L5" s="39" t="s">
        <v>111</v>
      </c>
      <c r="M5" s="39"/>
      <c r="N5" s="27"/>
      <c r="O5" s="14"/>
      <c r="P5" s="121">
        <v>0</v>
      </c>
      <c r="Q5" s="15"/>
      <c r="R5" s="119"/>
      <c r="S5" s="53" t="str">
        <f t="shared" si="4"/>
        <v/>
      </c>
      <c r="T5" s="17"/>
      <c r="U5" s="15"/>
      <c r="V5" s="16"/>
      <c r="W5" s="16"/>
      <c r="X5" s="16"/>
      <c r="Y5" s="2">
        <f t="shared" si="1"/>
        <v>0</v>
      </c>
      <c r="Z5" s="3" t="str">
        <f t="shared" si="2"/>
        <v/>
      </c>
      <c r="AA5" s="3" t="str">
        <f t="shared" si="3"/>
        <v/>
      </c>
      <c r="AC5" t="s">
        <v>57</v>
      </c>
      <c r="AD5" t="s">
        <v>3</v>
      </c>
      <c r="AE5" t="s">
        <v>2</v>
      </c>
      <c r="AF5">
        <v>2</v>
      </c>
      <c r="AG5">
        <v>10</v>
      </c>
      <c r="AH5" t="s">
        <v>62</v>
      </c>
      <c r="AI5">
        <v>3</v>
      </c>
    </row>
    <row r="6" spans="1:35" ht="21" x14ac:dyDescent="0.35">
      <c r="A6" s="2" t="s">
        <v>1442</v>
      </c>
      <c r="B6" s="13">
        <v>5</v>
      </c>
      <c r="C6" s="170" t="s">
        <v>1444</v>
      </c>
      <c r="D6" s="170">
        <v>0</v>
      </c>
      <c r="E6" s="19" t="s">
        <v>1424</v>
      </c>
      <c r="F6" s="26">
        <v>972930378</v>
      </c>
      <c r="G6" s="26"/>
      <c r="H6" s="26"/>
      <c r="I6" s="26"/>
      <c r="J6" s="14" t="s">
        <v>112</v>
      </c>
      <c r="K6" s="14" t="s">
        <v>113</v>
      </c>
      <c r="L6" s="39" t="s">
        <v>114</v>
      </c>
      <c r="M6" s="39"/>
      <c r="N6" s="27"/>
      <c r="O6" s="14"/>
      <c r="P6" s="121">
        <v>0</v>
      </c>
      <c r="Q6" s="15"/>
      <c r="R6" s="119"/>
      <c r="S6" s="53" t="str">
        <f t="shared" si="4"/>
        <v/>
      </c>
      <c r="T6" s="17"/>
      <c r="U6" s="15"/>
      <c r="V6" s="16"/>
      <c r="W6" s="16"/>
      <c r="X6" s="16"/>
      <c r="Y6" s="2">
        <f t="shared" si="1"/>
        <v>0</v>
      </c>
      <c r="Z6" s="3" t="str">
        <f t="shared" si="2"/>
        <v/>
      </c>
      <c r="AA6" s="3" t="str">
        <f t="shared" si="3"/>
        <v/>
      </c>
      <c r="AC6" t="s">
        <v>35</v>
      </c>
      <c r="AD6" t="s">
        <v>3</v>
      </c>
      <c r="AE6" t="s">
        <v>2</v>
      </c>
      <c r="AF6">
        <v>10</v>
      </c>
      <c r="AI6">
        <v>4</v>
      </c>
    </row>
    <row r="7" spans="1:35" ht="21" x14ac:dyDescent="0.35">
      <c r="A7" s="2" t="s">
        <v>1442</v>
      </c>
      <c r="B7" s="13">
        <v>6</v>
      </c>
      <c r="C7" s="170" t="s">
        <v>1444</v>
      </c>
      <c r="D7" s="170">
        <v>0</v>
      </c>
      <c r="E7" s="19" t="s">
        <v>1424</v>
      </c>
      <c r="F7" s="26">
        <v>996993161</v>
      </c>
      <c r="G7" s="26"/>
      <c r="H7" s="26"/>
      <c r="I7" s="26"/>
      <c r="J7" s="14" t="s">
        <v>115</v>
      </c>
      <c r="K7" s="14" t="s">
        <v>116</v>
      </c>
      <c r="L7" s="39" t="s">
        <v>117</v>
      </c>
      <c r="M7" s="39"/>
      <c r="N7" s="27"/>
      <c r="O7" s="14"/>
      <c r="P7" s="121">
        <v>0</v>
      </c>
      <c r="Q7" s="15"/>
      <c r="R7" s="119"/>
      <c r="S7" s="53" t="str">
        <f t="shared" si="4"/>
        <v/>
      </c>
      <c r="T7" s="17"/>
      <c r="U7" s="15"/>
      <c r="V7" s="16"/>
      <c r="W7" s="16"/>
      <c r="X7" s="16"/>
      <c r="Y7" s="2">
        <f t="shared" si="1"/>
        <v>0</v>
      </c>
      <c r="Z7" s="3" t="str">
        <f t="shared" si="2"/>
        <v/>
      </c>
      <c r="AA7" s="3" t="str">
        <f t="shared" si="3"/>
        <v/>
      </c>
      <c r="AC7" t="s">
        <v>43</v>
      </c>
      <c r="AD7" t="s">
        <v>3</v>
      </c>
      <c r="AE7" t="s">
        <v>2</v>
      </c>
      <c r="AF7">
        <v>10</v>
      </c>
      <c r="AI7">
        <v>5</v>
      </c>
    </row>
    <row r="8" spans="1:35" ht="21" x14ac:dyDescent="0.35">
      <c r="A8" s="2" t="s">
        <v>1442</v>
      </c>
      <c r="B8" s="13">
        <v>7</v>
      </c>
      <c r="C8" s="170" t="s">
        <v>1444</v>
      </c>
      <c r="D8" s="170">
        <v>0</v>
      </c>
      <c r="E8" s="19" t="s">
        <v>1424</v>
      </c>
      <c r="F8" s="26">
        <v>983692282</v>
      </c>
      <c r="G8" s="26"/>
      <c r="H8" s="26"/>
      <c r="I8" s="26"/>
      <c r="J8" s="14" t="s">
        <v>118</v>
      </c>
      <c r="K8" s="14" t="s">
        <v>119</v>
      </c>
      <c r="L8" s="39" t="s">
        <v>120</v>
      </c>
      <c r="M8" s="39"/>
      <c r="N8" s="27"/>
      <c r="O8" s="14"/>
      <c r="P8" s="121">
        <v>0</v>
      </c>
      <c r="Q8" s="15"/>
      <c r="R8" s="119"/>
      <c r="S8" s="53" t="str">
        <f t="shared" si="4"/>
        <v/>
      </c>
      <c r="T8" s="17"/>
      <c r="U8" s="15"/>
      <c r="V8" s="16"/>
      <c r="W8" s="16"/>
      <c r="X8" s="16"/>
      <c r="Y8" s="2">
        <f t="shared" si="1"/>
        <v>0</v>
      </c>
      <c r="Z8" s="3" t="str">
        <f t="shared" si="2"/>
        <v/>
      </c>
      <c r="AA8" s="3" t="str">
        <f t="shared" si="3"/>
        <v/>
      </c>
      <c r="AC8" t="s">
        <v>44</v>
      </c>
      <c r="AD8" t="s">
        <v>3</v>
      </c>
      <c r="AE8" t="s">
        <v>2</v>
      </c>
      <c r="AF8">
        <v>10</v>
      </c>
    </row>
    <row r="9" spans="1:35" ht="21" x14ac:dyDescent="0.35">
      <c r="A9" s="2" t="s">
        <v>1442</v>
      </c>
      <c r="B9" s="13">
        <v>8</v>
      </c>
      <c r="C9" s="170" t="s">
        <v>1444</v>
      </c>
      <c r="D9" s="170">
        <v>0</v>
      </c>
      <c r="E9" s="19" t="s">
        <v>1424</v>
      </c>
      <c r="F9" s="26">
        <v>999173307</v>
      </c>
      <c r="G9" s="26"/>
      <c r="H9" s="26"/>
      <c r="I9" s="26"/>
      <c r="J9" s="14" t="s">
        <v>121</v>
      </c>
      <c r="K9" s="14" t="s">
        <v>122</v>
      </c>
      <c r="L9" s="39" t="s">
        <v>123</v>
      </c>
      <c r="M9" s="39"/>
      <c r="N9" s="27"/>
      <c r="O9" s="14"/>
      <c r="P9" s="121">
        <v>0</v>
      </c>
      <c r="Q9" s="15"/>
      <c r="R9" s="119"/>
      <c r="S9" s="53" t="str">
        <f t="shared" si="4"/>
        <v/>
      </c>
      <c r="T9" s="17"/>
      <c r="U9" s="15"/>
      <c r="V9" s="16"/>
      <c r="W9" s="16"/>
      <c r="X9" s="16"/>
      <c r="Y9" s="2">
        <f t="shared" si="1"/>
        <v>0</v>
      </c>
      <c r="Z9" s="3" t="str">
        <f t="shared" si="2"/>
        <v/>
      </c>
      <c r="AA9" s="3" t="str">
        <f t="shared" si="3"/>
        <v/>
      </c>
      <c r="AC9" t="s">
        <v>6</v>
      </c>
      <c r="AD9" t="s">
        <v>21</v>
      </c>
      <c r="AE9" t="s">
        <v>0</v>
      </c>
      <c r="AF9">
        <v>10</v>
      </c>
    </row>
    <row r="10" spans="1:35" ht="21" x14ac:dyDescent="0.35">
      <c r="A10" s="2" t="s">
        <v>1442</v>
      </c>
      <c r="B10" s="13">
        <v>9</v>
      </c>
      <c r="C10" s="170" t="s">
        <v>1444</v>
      </c>
      <c r="D10" s="170">
        <v>0</v>
      </c>
      <c r="E10" s="19" t="s">
        <v>1425</v>
      </c>
      <c r="F10" s="26">
        <v>991281322</v>
      </c>
      <c r="G10" s="26"/>
      <c r="H10" s="26"/>
      <c r="I10" s="26"/>
      <c r="J10" s="14" t="s">
        <v>124</v>
      </c>
      <c r="K10" s="14" t="s">
        <v>125</v>
      </c>
      <c r="L10" s="39" t="s">
        <v>126</v>
      </c>
      <c r="M10" s="39"/>
      <c r="N10" s="27"/>
      <c r="O10" s="14"/>
      <c r="P10" s="121">
        <v>0</v>
      </c>
      <c r="Q10" s="15"/>
      <c r="R10" s="119"/>
      <c r="S10" s="53" t="str">
        <f t="shared" si="4"/>
        <v/>
      </c>
      <c r="T10" s="17"/>
      <c r="U10" s="15"/>
      <c r="V10" s="16"/>
      <c r="W10" s="16"/>
      <c r="X10" s="16"/>
      <c r="Y10" s="2">
        <f t="shared" si="1"/>
        <v>0</v>
      </c>
      <c r="Z10" s="3" t="str">
        <f t="shared" si="2"/>
        <v/>
      </c>
      <c r="AA10" s="3" t="str">
        <f t="shared" si="3"/>
        <v/>
      </c>
      <c r="AC10" t="s">
        <v>4</v>
      </c>
      <c r="AD10" t="s">
        <v>5</v>
      </c>
      <c r="AE10" t="s">
        <v>0</v>
      </c>
      <c r="AF10">
        <v>10</v>
      </c>
    </row>
    <row r="11" spans="1:35" ht="21" x14ac:dyDescent="0.35">
      <c r="A11" s="2" t="s">
        <v>1442</v>
      </c>
      <c r="B11" s="13">
        <v>10</v>
      </c>
      <c r="C11" s="170" t="s">
        <v>1444</v>
      </c>
      <c r="D11" s="170">
        <v>0</v>
      </c>
      <c r="E11" s="19" t="s">
        <v>1426</v>
      </c>
      <c r="F11" s="26">
        <v>976196912</v>
      </c>
      <c r="G11" s="26"/>
      <c r="H11" s="26"/>
      <c r="I11" s="26"/>
      <c r="J11" s="14" t="s">
        <v>127</v>
      </c>
      <c r="K11" s="14" t="s">
        <v>128</v>
      </c>
      <c r="L11" s="39" t="s">
        <v>129</v>
      </c>
      <c r="M11" s="39"/>
      <c r="N11" s="27"/>
      <c r="O11" s="14"/>
      <c r="P11" s="121">
        <v>0</v>
      </c>
      <c r="Q11" s="15"/>
      <c r="R11" s="119"/>
      <c r="S11" s="53" t="str">
        <f t="shared" si="4"/>
        <v/>
      </c>
      <c r="T11" s="17"/>
      <c r="U11" s="15"/>
      <c r="V11" s="16"/>
      <c r="W11" s="16"/>
      <c r="X11" s="16"/>
      <c r="Y11" s="2">
        <f t="shared" si="1"/>
        <v>0</v>
      </c>
      <c r="Z11" s="3" t="str">
        <f t="shared" si="2"/>
        <v/>
      </c>
      <c r="AA11" s="3" t="str">
        <f t="shared" si="3"/>
        <v/>
      </c>
      <c r="AC11" t="s">
        <v>20</v>
      </c>
      <c r="AD11" t="s">
        <v>21</v>
      </c>
      <c r="AE11" t="s">
        <v>0</v>
      </c>
      <c r="AF11">
        <v>10</v>
      </c>
    </row>
    <row r="12" spans="1:35" ht="21" x14ac:dyDescent="0.35">
      <c r="A12" s="2" t="s">
        <v>1442</v>
      </c>
      <c r="B12" s="13">
        <v>11</v>
      </c>
      <c r="C12" s="170" t="s">
        <v>1444</v>
      </c>
      <c r="D12" s="170">
        <v>0</v>
      </c>
      <c r="E12" s="19" t="s">
        <v>1427</v>
      </c>
      <c r="F12" s="26">
        <v>978656496</v>
      </c>
      <c r="G12" s="124"/>
      <c r="H12" s="26"/>
      <c r="I12" s="26"/>
      <c r="J12" s="14" t="s">
        <v>130</v>
      </c>
      <c r="K12" s="14" t="s">
        <v>131</v>
      </c>
      <c r="L12" s="39" t="s">
        <v>132</v>
      </c>
      <c r="M12" s="39"/>
      <c r="N12" s="27"/>
      <c r="O12" s="14"/>
      <c r="P12" s="121">
        <v>0</v>
      </c>
      <c r="Q12" s="15"/>
      <c r="R12" s="119"/>
      <c r="S12" s="53" t="str">
        <f t="shared" si="4"/>
        <v/>
      </c>
      <c r="T12" s="17"/>
      <c r="U12" s="15"/>
      <c r="V12" s="16"/>
      <c r="W12" s="16"/>
      <c r="X12" s="16"/>
      <c r="Y12" s="2">
        <f t="shared" si="1"/>
        <v>0</v>
      </c>
      <c r="Z12" s="3" t="str">
        <f t="shared" si="2"/>
        <v/>
      </c>
      <c r="AA12" s="3" t="str">
        <f t="shared" si="3"/>
        <v/>
      </c>
      <c r="AC12" t="s">
        <v>22</v>
      </c>
      <c r="AD12" t="s">
        <v>21</v>
      </c>
      <c r="AE12" t="s">
        <v>0</v>
      </c>
      <c r="AF12">
        <v>10</v>
      </c>
    </row>
    <row r="13" spans="1:35" ht="21" x14ac:dyDescent="0.35">
      <c r="A13" s="2" t="s">
        <v>1442</v>
      </c>
      <c r="B13" s="13">
        <v>12</v>
      </c>
      <c r="C13" s="170" t="s">
        <v>1444</v>
      </c>
      <c r="D13" s="170">
        <v>0</v>
      </c>
      <c r="E13" s="19" t="s">
        <v>1428</v>
      </c>
      <c r="F13" s="26">
        <v>977738413</v>
      </c>
      <c r="G13" s="26"/>
      <c r="H13" s="26"/>
      <c r="I13" s="26"/>
      <c r="J13" s="14" t="s">
        <v>133</v>
      </c>
      <c r="K13" s="14" t="s">
        <v>134</v>
      </c>
      <c r="L13" s="39" t="s">
        <v>135</v>
      </c>
      <c r="M13" s="39"/>
      <c r="N13" s="27"/>
      <c r="O13" s="14"/>
      <c r="P13" s="121">
        <v>0</v>
      </c>
      <c r="Q13" s="15"/>
      <c r="R13" s="119"/>
      <c r="S13" s="53" t="str">
        <f t="shared" si="4"/>
        <v/>
      </c>
      <c r="T13" s="17"/>
      <c r="U13" s="15"/>
      <c r="V13" s="16"/>
      <c r="W13" s="16"/>
      <c r="X13" s="16"/>
      <c r="Y13" s="2">
        <f t="shared" si="1"/>
        <v>0</v>
      </c>
      <c r="Z13" s="3" t="str">
        <f t="shared" si="2"/>
        <v/>
      </c>
      <c r="AA13" s="3" t="str">
        <f t="shared" si="3"/>
        <v/>
      </c>
      <c r="AC13" t="s">
        <v>23</v>
      </c>
      <c r="AD13" t="s">
        <v>21</v>
      </c>
      <c r="AE13" t="s">
        <v>0</v>
      </c>
      <c r="AF13">
        <v>10</v>
      </c>
    </row>
    <row r="14" spans="1:35" ht="21" x14ac:dyDescent="0.35">
      <c r="A14" s="2" t="s">
        <v>1442</v>
      </c>
      <c r="B14" s="13">
        <v>13</v>
      </c>
      <c r="C14" s="170" t="s">
        <v>1444</v>
      </c>
      <c r="D14" s="170">
        <v>0</v>
      </c>
      <c r="E14" s="19" t="s">
        <v>1429</v>
      </c>
      <c r="F14" s="26">
        <v>988985968</v>
      </c>
      <c r="G14" s="26"/>
      <c r="H14" s="26"/>
      <c r="I14" s="26"/>
      <c r="J14" s="14" t="s">
        <v>136</v>
      </c>
      <c r="K14" s="14" t="s">
        <v>137</v>
      </c>
      <c r="L14" s="39" t="s">
        <v>138</v>
      </c>
      <c r="M14" s="39"/>
      <c r="N14" s="27"/>
      <c r="O14" s="14"/>
      <c r="P14" s="121">
        <v>0</v>
      </c>
      <c r="Q14" s="15"/>
      <c r="R14" s="119"/>
      <c r="S14" s="53" t="str">
        <f t="shared" si="4"/>
        <v/>
      </c>
      <c r="T14" s="17"/>
      <c r="U14" s="15"/>
      <c r="V14" s="16"/>
      <c r="W14" s="16"/>
      <c r="X14" s="16"/>
      <c r="Y14" s="2">
        <f t="shared" si="1"/>
        <v>0</v>
      </c>
      <c r="Z14" s="3" t="str">
        <f t="shared" si="2"/>
        <v/>
      </c>
      <c r="AA14" s="3" t="str">
        <f t="shared" si="3"/>
        <v/>
      </c>
      <c r="AC14" t="s">
        <v>24</v>
      </c>
      <c r="AD14" t="s">
        <v>25</v>
      </c>
      <c r="AE14" t="s">
        <v>0</v>
      </c>
      <c r="AF14">
        <v>10</v>
      </c>
    </row>
    <row r="15" spans="1:35" ht="21" x14ac:dyDescent="0.35">
      <c r="A15" s="2" t="s">
        <v>1442</v>
      </c>
      <c r="B15" s="13">
        <v>14</v>
      </c>
      <c r="C15" s="170" t="s">
        <v>1444</v>
      </c>
      <c r="D15" s="170">
        <v>0</v>
      </c>
      <c r="E15" s="19" t="s">
        <v>1430</v>
      </c>
      <c r="F15" s="26">
        <v>977974903</v>
      </c>
      <c r="G15" s="26"/>
      <c r="H15" s="26"/>
      <c r="I15" s="26"/>
      <c r="J15" s="14" t="s">
        <v>139</v>
      </c>
      <c r="K15" s="14" t="s">
        <v>140</v>
      </c>
      <c r="L15" s="39" t="s">
        <v>141</v>
      </c>
      <c r="M15" s="39"/>
      <c r="N15" s="27"/>
      <c r="O15" s="14"/>
      <c r="P15" s="121">
        <v>0</v>
      </c>
      <c r="Q15" s="15"/>
      <c r="R15" s="119"/>
      <c r="S15" s="53" t="str">
        <f t="shared" si="4"/>
        <v/>
      </c>
      <c r="T15" s="17"/>
      <c r="U15" s="15"/>
      <c r="V15" s="16"/>
      <c r="W15" s="16"/>
      <c r="X15" s="16"/>
      <c r="Y15" s="2">
        <f t="shared" si="1"/>
        <v>0</v>
      </c>
      <c r="Z15" s="3" t="str">
        <f t="shared" si="2"/>
        <v/>
      </c>
      <c r="AA15" s="3" t="str">
        <f t="shared" si="3"/>
        <v/>
      </c>
      <c r="AC15" t="s">
        <v>26</v>
      </c>
      <c r="AD15" t="s">
        <v>21</v>
      </c>
      <c r="AE15" t="s">
        <v>0</v>
      </c>
      <c r="AF15">
        <v>10</v>
      </c>
    </row>
    <row r="16" spans="1:35" ht="21" x14ac:dyDescent="0.35">
      <c r="A16" s="2" t="s">
        <v>1442</v>
      </c>
      <c r="B16" s="13">
        <v>15</v>
      </c>
      <c r="C16" s="170" t="s">
        <v>1444</v>
      </c>
      <c r="D16" s="170">
        <v>0</v>
      </c>
      <c r="E16" s="19" t="s">
        <v>1431</v>
      </c>
      <c r="F16" s="26">
        <v>984296900</v>
      </c>
      <c r="G16" s="26"/>
      <c r="H16" s="26"/>
      <c r="I16" s="26"/>
      <c r="J16" s="14" t="s">
        <v>142</v>
      </c>
      <c r="K16" s="14" t="s">
        <v>143</v>
      </c>
      <c r="L16" s="39" t="s">
        <v>144</v>
      </c>
      <c r="M16" s="39"/>
      <c r="N16" s="27"/>
      <c r="O16" s="14"/>
      <c r="P16" s="121">
        <v>0</v>
      </c>
      <c r="Q16" s="15"/>
      <c r="R16" s="119"/>
      <c r="S16" s="53" t="str">
        <f t="shared" si="4"/>
        <v/>
      </c>
      <c r="T16" s="17"/>
      <c r="U16" s="15"/>
      <c r="V16" s="16"/>
      <c r="W16" s="16"/>
      <c r="X16" s="16"/>
      <c r="Y16" s="2">
        <f t="shared" si="1"/>
        <v>0</v>
      </c>
      <c r="Z16" s="3" t="str">
        <f t="shared" si="2"/>
        <v/>
      </c>
      <c r="AA16" s="3" t="str">
        <f t="shared" si="3"/>
        <v/>
      </c>
      <c r="AC16" t="s">
        <v>27</v>
      </c>
      <c r="AD16" t="s">
        <v>28</v>
      </c>
      <c r="AE16" t="s">
        <v>0</v>
      </c>
      <c r="AF16">
        <v>10</v>
      </c>
    </row>
    <row r="17" spans="1:32" ht="21" x14ac:dyDescent="0.35">
      <c r="A17" s="2" t="s">
        <v>1442</v>
      </c>
      <c r="B17" s="13">
        <v>16</v>
      </c>
      <c r="C17" s="170" t="s">
        <v>1444</v>
      </c>
      <c r="D17" s="170">
        <v>0</v>
      </c>
      <c r="E17" s="19" t="s">
        <v>1432</v>
      </c>
      <c r="F17" s="26">
        <v>996154281</v>
      </c>
      <c r="G17" s="26"/>
      <c r="H17" s="26"/>
      <c r="I17" s="26"/>
      <c r="J17" s="14" t="s">
        <v>145</v>
      </c>
      <c r="K17" s="14" t="s">
        <v>146</v>
      </c>
      <c r="L17" s="39" t="s">
        <v>147</v>
      </c>
      <c r="M17" s="39"/>
      <c r="N17" s="27"/>
      <c r="O17" s="14"/>
      <c r="P17" s="121">
        <v>0</v>
      </c>
      <c r="Q17" s="15"/>
      <c r="R17" s="119"/>
      <c r="S17" s="53" t="str">
        <f t="shared" si="4"/>
        <v/>
      </c>
      <c r="T17" s="17"/>
      <c r="U17" s="15"/>
      <c r="V17" s="16"/>
      <c r="W17" s="16"/>
      <c r="X17" s="16"/>
      <c r="Y17" s="2">
        <f t="shared" si="1"/>
        <v>0</v>
      </c>
      <c r="Z17" s="3" t="str">
        <f t="shared" si="2"/>
        <v/>
      </c>
      <c r="AA17" s="3" t="str">
        <f t="shared" si="3"/>
        <v/>
      </c>
      <c r="AC17" t="s">
        <v>29</v>
      </c>
      <c r="AD17" t="s">
        <v>28</v>
      </c>
      <c r="AE17" t="s">
        <v>0</v>
      </c>
      <c r="AF17">
        <v>10</v>
      </c>
    </row>
    <row r="18" spans="1:32" ht="21" x14ac:dyDescent="0.35">
      <c r="A18" s="2" t="s">
        <v>1442</v>
      </c>
      <c r="B18" s="13">
        <v>17</v>
      </c>
      <c r="C18" s="170" t="s">
        <v>1444</v>
      </c>
      <c r="D18" s="170">
        <v>0</v>
      </c>
      <c r="E18" s="19" t="s">
        <v>1433</v>
      </c>
      <c r="F18" s="26">
        <v>998420486</v>
      </c>
      <c r="G18" s="26"/>
      <c r="H18" s="26"/>
      <c r="I18" s="26"/>
      <c r="J18" s="14" t="s">
        <v>148</v>
      </c>
      <c r="K18" s="14" t="s">
        <v>149</v>
      </c>
      <c r="L18" s="39" t="s">
        <v>150</v>
      </c>
      <c r="M18" s="39"/>
      <c r="N18" s="27"/>
      <c r="O18" s="14"/>
      <c r="P18" s="121">
        <v>0</v>
      </c>
      <c r="Q18" s="15"/>
      <c r="R18" s="119"/>
      <c r="S18" s="53" t="str">
        <f t="shared" si="4"/>
        <v/>
      </c>
      <c r="T18" s="17"/>
      <c r="U18" s="15"/>
      <c r="V18" s="16"/>
      <c r="W18" s="16"/>
      <c r="X18" s="16"/>
      <c r="Y18" s="2">
        <f t="shared" si="1"/>
        <v>0</v>
      </c>
      <c r="Z18" s="3" t="str">
        <f t="shared" si="2"/>
        <v/>
      </c>
      <c r="AA18" s="3" t="str">
        <f t="shared" si="3"/>
        <v/>
      </c>
      <c r="AC18" t="s">
        <v>18</v>
      </c>
      <c r="AD18" t="s">
        <v>19</v>
      </c>
      <c r="AE18" t="s">
        <v>1</v>
      </c>
      <c r="AF18">
        <v>10</v>
      </c>
    </row>
    <row r="19" spans="1:32" ht="21" x14ac:dyDescent="0.35">
      <c r="A19" s="2" t="s">
        <v>1442</v>
      </c>
      <c r="B19" s="13">
        <v>18</v>
      </c>
      <c r="C19" s="170" t="s">
        <v>1444</v>
      </c>
      <c r="D19" s="170">
        <v>0</v>
      </c>
      <c r="E19" s="19" t="s">
        <v>1434</v>
      </c>
      <c r="F19" s="26">
        <v>988084628</v>
      </c>
      <c r="G19" s="26"/>
      <c r="H19" s="26"/>
      <c r="I19" s="26"/>
      <c r="J19" s="14" t="s">
        <v>151</v>
      </c>
      <c r="K19" s="14" t="s">
        <v>152</v>
      </c>
      <c r="L19" s="39" t="s">
        <v>153</v>
      </c>
      <c r="M19" s="39"/>
      <c r="N19" s="27"/>
      <c r="O19" s="14"/>
      <c r="P19" s="121">
        <v>0</v>
      </c>
      <c r="Q19" s="15"/>
      <c r="R19" s="119"/>
      <c r="S19" s="53" t="str">
        <f t="shared" si="4"/>
        <v/>
      </c>
      <c r="T19" s="17"/>
      <c r="U19" s="15"/>
      <c r="V19" s="16"/>
      <c r="W19" s="16"/>
      <c r="X19" s="16"/>
      <c r="Y19" s="2">
        <f t="shared" si="1"/>
        <v>0</v>
      </c>
      <c r="Z19" s="3" t="str">
        <f t="shared" si="2"/>
        <v/>
      </c>
      <c r="AA19" s="3" t="str">
        <f t="shared" si="3"/>
        <v/>
      </c>
      <c r="AC19" t="s">
        <v>7</v>
      </c>
      <c r="AD19" t="s">
        <v>8</v>
      </c>
      <c r="AE19" t="s">
        <v>1</v>
      </c>
      <c r="AF19">
        <v>10</v>
      </c>
    </row>
    <row r="20" spans="1:32" ht="21" x14ac:dyDescent="0.35">
      <c r="A20" s="2" t="s">
        <v>1442</v>
      </c>
      <c r="B20" s="13">
        <v>19</v>
      </c>
      <c r="C20" s="170" t="s">
        <v>1444</v>
      </c>
      <c r="D20" s="170">
        <v>0</v>
      </c>
      <c r="E20" s="19" t="s">
        <v>1423</v>
      </c>
      <c r="F20" s="26">
        <v>963940121</v>
      </c>
      <c r="G20" s="26"/>
      <c r="H20" s="26"/>
      <c r="I20" s="26"/>
      <c r="J20" s="14" t="s">
        <v>154</v>
      </c>
      <c r="K20" s="14" t="s">
        <v>155</v>
      </c>
      <c r="L20" s="39" t="s">
        <v>156</v>
      </c>
      <c r="M20" s="39"/>
      <c r="N20" s="27"/>
      <c r="O20" s="14"/>
      <c r="P20" s="121">
        <v>0</v>
      </c>
      <c r="Q20" s="15"/>
      <c r="R20" s="119"/>
      <c r="S20" s="53" t="str">
        <f t="shared" si="4"/>
        <v/>
      </c>
      <c r="T20" s="17"/>
      <c r="U20" s="15"/>
      <c r="V20" s="16"/>
      <c r="W20" s="16"/>
      <c r="X20" s="16"/>
      <c r="Y20" s="2">
        <f t="shared" si="1"/>
        <v>0</v>
      </c>
      <c r="Z20" s="3" t="str">
        <f t="shared" si="2"/>
        <v/>
      </c>
      <c r="AA20" s="3" t="str">
        <f t="shared" si="3"/>
        <v/>
      </c>
      <c r="AC20" t="s">
        <v>9</v>
      </c>
      <c r="AD20" t="s">
        <v>8</v>
      </c>
      <c r="AE20" t="s">
        <v>1</v>
      </c>
      <c r="AF20">
        <v>10</v>
      </c>
    </row>
    <row r="21" spans="1:32" ht="21" x14ac:dyDescent="0.35">
      <c r="A21" s="2" t="s">
        <v>1442</v>
      </c>
      <c r="B21" s="13">
        <v>20</v>
      </c>
      <c r="C21" s="170" t="s">
        <v>1444</v>
      </c>
      <c r="D21" s="170">
        <v>0</v>
      </c>
      <c r="E21" s="19" t="s">
        <v>1435</v>
      </c>
      <c r="F21" s="26">
        <v>999125897</v>
      </c>
      <c r="G21" s="26"/>
      <c r="H21" s="26"/>
      <c r="I21" s="26"/>
      <c r="J21" s="14" t="s">
        <v>157</v>
      </c>
      <c r="K21" s="14" t="s">
        <v>158</v>
      </c>
      <c r="L21" s="39" t="s">
        <v>159</v>
      </c>
      <c r="M21" s="39"/>
      <c r="N21" s="27"/>
      <c r="O21" s="14"/>
      <c r="P21" s="121">
        <v>0</v>
      </c>
      <c r="Q21" s="15"/>
      <c r="R21" s="119"/>
      <c r="S21" s="53" t="str">
        <f t="shared" si="4"/>
        <v/>
      </c>
      <c r="T21" s="17"/>
      <c r="U21" s="15"/>
      <c r="V21" s="16"/>
      <c r="W21" s="16"/>
      <c r="X21" s="16"/>
      <c r="Y21" s="2">
        <f t="shared" si="1"/>
        <v>0</v>
      </c>
      <c r="Z21" s="3" t="str">
        <f t="shared" si="2"/>
        <v/>
      </c>
      <c r="AA21" s="3" t="str">
        <f t="shared" si="3"/>
        <v/>
      </c>
      <c r="AC21" t="s">
        <v>10</v>
      </c>
      <c r="AD21" t="s">
        <v>8</v>
      </c>
      <c r="AE21" t="s">
        <v>1</v>
      </c>
      <c r="AF21">
        <v>10</v>
      </c>
    </row>
    <row r="22" spans="1:32" ht="21" x14ac:dyDescent="0.35">
      <c r="A22" s="2" t="s">
        <v>1442</v>
      </c>
      <c r="B22" s="13">
        <v>21</v>
      </c>
      <c r="C22" s="170" t="s">
        <v>1444</v>
      </c>
      <c r="D22" s="170">
        <v>0</v>
      </c>
      <c r="E22" s="19" t="s">
        <v>1436</v>
      </c>
      <c r="F22" s="26">
        <v>997378178</v>
      </c>
      <c r="G22" s="26"/>
      <c r="H22" s="26"/>
      <c r="I22" s="26"/>
      <c r="J22" s="14" t="s">
        <v>160</v>
      </c>
      <c r="K22" s="14" t="s">
        <v>161</v>
      </c>
      <c r="L22" s="39" t="s">
        <v>162</v>
      </c>
      <c r="M22" s="39"/>
      <c r="N22" s="27"/>
      <c r="O22" s="14"/>
      <c r="P22" s="121">
        <v>0</v>
      </c>
      <c r="Q22" s="15"/>
      <c r="R22" s="119"/>
      <c r="S22" s="53" t="str">
        <f t="shared" si="4"/>
        <v/>
      </c>
      <c r="T22" s="17"/>
      <c r="U22" s="15"/>
      <c r="V22" s="16"/>
      <c r="W22" s="16"/>
      <c r="X22" s="16"/>
      <c r="Y22" s="2">
        <f t="shared" si="1"/>
        <v>0</v>
      </c>
      <c r="Z22" s="3" t="str">
        <f t="shared" si="2"/>
        <v/>
      </c>
      <c r="AA22" s="3" t="str">
        <f t="shared" si="3"/>
        <v/>
      </c>
      <c r="AC22" t="s">
        <v>11</v>
      </c>
      <c r="AD22" t="s">
        <v>8</v>
      </c>
      <c r="AE22" t="s">
        <v>1</v>
      </c>
      <c r="AF22">
        <v>10</v>
      </c>
    </row>
    <row r="23" spans="1:32" ht="21" x14ac:dyDescent="0.35">
      <c r="A23" s="2" t="s">
        <v>1442</v>
      </c>
      <c r="B23" s="13">
        <v>22</v>
      </c>
      <c r="C23" s="170" t="s">
        <v>1444</v>
      </c>
      <c r="D23" s="170">
        <v>0</v>
      </c>
      <c r="E23" s="19" t="s">
        <v>1437</v>
      </c>
      <c r="F23" s="26">
        <v>978715760</v>
      </c>
      <c r="G23" s="26"/>
      <c r="H23" s="26"/>
      <c r="I23" s="26"/>
      <c r="J23" s="14" t="s">
        <v>163</v>
      </c>
      <c r="K23" s="14" t="s">
        <v>164</v>
      </c>
      <c r="L23" s="39" t="s">
        <v>165</v>
      </c>
      <c r="M23" s="39"/>
      <c r="N23" s="27"/>
      <c r="O23" s="14"/>
      <c r="P23" s="121">
        <v>0</v>
      </c>
      <c r="Q23" s="15"/>
      <c r="R23" s="119"/>
      <c r="S23" s="53" t="str">
        <f t="shared" si="4"/>
        <v/>
      </c>
      <c r="T23" s="17"/>
      <c r="U23" s="15"/>
      <c r="V23" s="16"/>
      <c r="W23" s="16"/>
      <c r="X23" s="16"/>
      <c r="Y23" s="2">
        <f t="shared" si="1"/>
        <v>0</v>
      </c>
      <c r="Z23" s="3" t="str">
        <f t="shared" si="2"/>
        <v/>
      </c>
      <c r="AA23" s="3" t="str">
        <f t="shared" si="3"/>
        <v/>
      </c>
      <c r="AC23" t="s">
        <v>12</v>
      </c>
      <c r="AD23" t="s">
        <v>8</v>
      </c>
      <c r="AE23" t="s">
        <v>1</v>
      </c>
      <c r="AF23">
        <v>10</v>
      </c>
    </row>
    <row r="24" spans="1:32" ht="21" x14ac:dyDescent="0.35">
      <c r="A24" s="2" t="s">
        <v>1442</v>
      </c>
      <c r="B24" s="13">
        <v>23</v>
      </c>
      <c r="C24" s="170" t="s">
        <v>1444</v>
      </c>
      <c r="D24" s="170">
        <v>0</v>
      </c>
      <c r="E24" s="19" t="s">
        <v>1433</v>
      </c>
      <c r="F24" s="26">
        <v>993467833</v>
      </c>
      <c r="G24" s="26"/>
      <c r="H24" s="26"/>
      <c r="I24" s="26"/>
      <c r="J24" s="14" t="s">
        <v>166</v>
      </c>
      <c r="K24" s="14" t="s">
        <v>167</v>
      </c>
      <c r="L24" s="39" t="s">
        <v>168</v>
      </c>
      <c r="M24" s="39"/>
      <c r="N24" s="27"/>
      <c r="O24" s="14"/>
      <c r="P24" s="121">
        <v>0</v>
      </c>
      <c r="Q24" s="15"/>
      <c r="R24" s="119"/>
      <c r="S24" s="53" t="str">
        <f t="shared" si="4"/>
        <v/>
      </c>
      <c r="T24" s="17"/>
      <c r="U24" s="15"/>
      <c r="V24" s="16"/>
      <c r="W24" s="16"/>
      <c r="X24" s="16"/>
      <c r="Y24" s="2">
        <f t="shared" si="1"/>
        <v>0</v>
      </c>
      <c r="Z24" s="3" t="str">
        <f t="shared" si="2"/>
        <v/>
      </c>
      <c r="AA24" s="3" t="str">
        <f t="shared" si="3"/>
        <v/>
      </c>
      <c r="AC24" t="s">
        <v>13</v>
      </c>
      <c r="AD24" t="s">
        <v>8</v>
      </c>
      <c r="AE24" t="s">
        <v>1</v>
      </c>
      <c r="AF24">
        <v>10</v>
      </c>
    </row>
    <row r="25" spans="1:32" ht="21" x14ac:dyDescent="0.35">
      <c r="A25" s="2" t="s">
        <v>1442</v>
      </c>
      <c r="B25" s="13">
        <v>24</v>
      </c>
      <c r="C25" s="170" t="s">
        <v>1444</v>
      </c>
      <c r="D25" s="170">
        <v>0</v>
      </c>
      <c r="E25" s="19" t="s">
        <v>1436</v>
      </c>
      <c r="F25" s="26">
        <v>969155088</v>
      </c>
      <c r="G25" s="26"/>
      <c r="H25" s="26"/>
      <c r="I25" s="26"/>
      <c r="J25" s="14" t="s">
        <v>169</v>
      </c>
      <c r="K25" s="14" t="s">
        <v>170</v>
      </c>
      <c r="L25" s="39" t="s">
        <v>171</v>
      </c>
      <c r="M25" s="39"/>
      <c r="N25" s="27"/>
      <c r="O25" s="14"/>
      <c r="P25" s="121">
        <v>0</v>
      </c>
      <c r="Q25" s="15"/>
      <c r="R25" s="119"/>
      <c r="S25" s="53" t="str">
        <f t="shared" si="4"/>
        <v/>
      </c>
      <c r="T25" s="17"/>
      <c r="U25" s="15"/>
      <c r="V25" s="16"/>
      <c r="W25" s="16"/>
      <c r="X25" s="16"/>
      <c r="Y25" s="2">
        <f t="shared" si="1"/>
        <v>0</v>
      </c>
      <c r="Z25" s="3" t="str">
        <f t="shared" si="2"/>
        <v/>
      </c>
      <c r="AA25" s="3" t="str">
        <f t="shared" si="3"/>
        <v/>
      </c>
      <c r="AC25" t="s">
        <v>14</v>
      </c>
      <c r="AD25" t="s">
        <v>8</v>
      </c>
      <c r="AE25" t="s">
        <v>1</v>
      </c>
      <c r="AF25">
        <v>10</v>
      </c>
    </row>
    <row r="26" spans="1:32" ht="21" x14ac:dyDescent="0.35">
      <c r="A26" s="2" t="s">
        <v>1442</v>
      </c>
      <c r="B26" s="13">
        <v>25</v>
      </c>
      <c r="C26" s="170" t="s">
        <v>1444</v>
      </c>
      <c r="D26" s="170">
        <v>0</v>
      </c>
      <c r="E26" s="19" t="s">
        <v>1436</v>
      </c>
      <c r="F26" s="26">
        <v>999190213</v>
      </c>
      <c r="G26" s="26"/>
      <c r="H26" s="26"/>
      <c r="I26" s="26"/>
      <c r="J26" s="14" t="s">
        <v>172</v>
      </c>
      <c r="K26" s="14" t="s">
        <v>173</v>
      </c>
      <c r="L26" s="39" t="s">
        <v>174</v>
      </c>
      <c r="M26" s="39"/>
      <c r="N26" s="27"/>
      <c r="O26" s="14"/>
      <c r="P26" s="121">
        <v>0</v>
      </c>
      <c r="Q26" s="15"/>
      <c r="R26" s="119"/>
      <c r="S26" s="53" t="str">
        <f t="shared" si="4"/>
        <v/>
      </c>
      <c r="T26" s="17"/>
      <c r="U26" s="15"/>
      <c r="V26" s="16"/>
      <c r="W26" s="16"/>
      <c r="X26" s="16"/>
      <c r="Y26" s="2">
        <f t="shared" si="1"/>
        <v>0</v>
      </c>
      <c r="Z26" s="3" t="str">
        <f t="shared" si="2"/>
        <v/>
      </c>
      <c r="AA26" s="3" t="str">
        <f t="shared" si="3"/>
        <v/>
      </c>
      <c r="AC26" t="s">
        <v>15</v>
      </c>
      <c r="AD26" t="s">
        <v>8</v>
      </c>
      <c r="AE26" t="s">
        <v>1</v>
      </c>
      <c r="AF26">
        <v>10</v>
      </c>
    </row>
    <row r="27" spans="1:32" ht="21" x14ac:dyDescent="0.35">
      <c r="A27" s="2" t="s">
        <v>1442</v>
      </c>
      <c r="B27" s="13">
        <v>26</v>
      </c>
      <c r="C27" s="170" t="s">
        <v>1444</v>
      </c>
      <c r="D27" s="170">
        <v>0</v>
      </c>
      <c r="E27" s="19" t="s">
        <v>1430</v>
      </c>
      <c r="F27" s="26">
        <v>961584526</v>
      </c>
      <c r="G27" s="26"/>
      <c r="H27" s="26"/>
      <c r="I27" s="26"/>
      <c r="J27" s="14" t="s">
        <v>175</v>
      </c>
      <c r="K27" s="14" t="s">
        <v>176</v>
      </c>
      <c r="L27" s="39" t="s">
        <v>177</v>
      </c>
      <c r="M27" s="39"/>
      <c r="N27" s="27"/>
      <c r="O27" s="14"/>
      <c r="P27" s="121">
        <v>0</v>
      </c>
      <c r="Q27" s="15"/>
      <c r="R27" s="119"/>
      <c r="S27" s="53" t="str">
        <f t="shared" si="4"/>
        <v/>
      </c>
      <c r="T27" s="17"/>
      <c r="U27" s="15"/>
      <c r="V27" s="16"/>
      <c r="W27" s="16"/>
      <c r="X27" s="16"/>
      <c r="Y27" s="2">
        <f t="shared" si="1"/>
        <v>0</v>
      </c>
      <c r="Z27" s="3" t="str">
        <f t="shared" si="2"/>
        <v/>
      </c>
      <c r="AA27" s="3" t="str">
        <f t="shared" si="3"/>
        <v/>
      </c>
      <c r="AC27" t="s">
        <v>16</v>
      </c>
      <c r="AD27" t="s">
        <v>8</v>
      </c>
      <c r="AE27" t="s">
        <v>1</v>
      </c>
      <c r="AF27">
        <v>10</v>
      </c>
    </row>
    <row r="28" spans="1:32" ht="21" x14ac:dyDescent="0.35">
      <c r="A28" s="2" t="s">
        <v>1442</v>
      </c>
      <c r="B28" s="13">
        <v>27</v>
      </c>
      <c r="C28" s="170" t="s">
        <v>1444</v>
      </c>
      <c r="D28" s="170">
        <v>0</v>
      </c>
      <c r="E28" s="19" t="s">
        <v>1433</v>
      </c>
      <c r="F28" s="26">
        <v>957218910</v>
      </c>
      <c r="G28" s="26"/>
      <c r="H28" s="26"/>
      <c r="I28" s="26"/>
      <c r="J28" s="14" t="s">
        <v>178</v>
      </c>
      <c r="K28" s="14" t="s">
        <v>179</v>
      </c>
      <c r="L28" s="39" t="s">
        <v>180</v>
      </c>
      <c r="M28" s="39"/>
      <c r="N28" s="27"/>
      <c r="O28" s="14"/>
      <c r="P28" s="121">
        <v>0</v>
      </c>
      <c r="Q28" s="15"/>
      <c r="R28" s="119"/>
      <c r="S28" s="53" t="str">
        <f t="shared" si="4"/>
        <v/>
      </c>
      <c r="T28" s="17"/>
      <c r="U28" s="15"/>
      <c r="V28" s="16"/>
      <c r="W28" s="16"/>
      <c r="X28" s="16"/>
      <c r="Y28" s="2">
        <f t="shared" si="1"/>
        <v>0</v>
      </c>
      <c r="Z28" s="3" t="str">
        <f t="shared" si="2"/>
        <v/>
      </c>
      <c r="AA28" s="3" t="str">
        <f t="shared" si="3"/>
        <v/>
      </c>
      <c r="AC28" t="s">
        <v>17</v>
      </c>
      <c r="AD28" t="s">
        <v>8</v>
      </c>
      <c r="AE28" t="s">
        <v>1</v>
      </c>
      <c r="AF28">
        <v>10</v>
      </c>
    </row>
    <row r="29" spans="1:32" ht="21" x14ac:dyDescent="0.35">
      <c r="A29" s="2" t="s">
        <v>1442</v>
      </c>
      <c r="B29" s="13">
        <v>28</v>
      </c>
      <c r="C29" s="170" t="s">
        <v>1444</v>
      </c>
      <c r="D29" s="170">
        <v>0</v>
      </c>
      <c r="E29" s="19" t="s">
        <v>1438</v>
      </c>
      <c r="F29" s="26">
        <v>994506555</v>
      </c>
      <c r="G29" s="26"/>
      <c r="H29" s="26"/>
      <c r="I29" s="26"/>
      <c r="J29" s="14" t="s">
        <v>181</v>
      </c>
      <c r="K29" s="14" t="s">
        <v>182</v>
      </c>
      <c r="L29" s="39" t="s">
        <v>183</v>
      </c>
      <c r="M29" s="39"/>
      <c r="N29" s="27"/>
      <c r="O29" s="14"/>
      <c r="P29" s="121">
        <v>0</v>
      </c>
      <c r="Q29" s="15"/>
      <c r="R29" s="119"/>
      <c r="S29" s="53" t="str">
        <f t="shared" si="4"/>
        <v/>
      </c>
      <c r="T29" s="17"/>
      <c r="U29" s="15"/>
      <c r="V29" s="16"/>
      <c r="W29" s="16"/>
      <c r="X29" s="16"/>
      <c r="Y29" s="2">
        <f t="shared" si="1"/>
        <v>0</v>
      </c>
      <c r="Z29" s="3" t="str">
        <f t="shared" si="2"/>
        <v/>
      </c>
      <c r="AA29" s="3" t="str">
        <f t="shared" si="3"/>
        <v/>
      </c>
      <c r="AC29" t="s">
        <v>81</v>
      </c>
      <c r="AD29" t="s">
        <v>8</v>
      </c>
      <c r="AE29" t="s">
        <v>1</v>
      </c>
      <c r="AF29">
        <v>10</v>
      </c>
    </row>
    <row r="30" spans="1:32" ht="21" x14ac:dyDescent="0.35">
      <c r="A30" s="2" t="s">
        <v>1442</v>
      </c>
      <c r="B30" s="13">
        <v>29</v>
      </c>
      <c r="C30" s="170" t="s">
        <v>1444</v>
      </c>
      <c r="D30" s="170">
        <v>0</v>
      </c>
      <c r="E30" s="19" t="s">
        <v>1436</v>
      </c>
      <c r="F30" s="26">
        <v>995382292</v>
      </c>
      <c r="G30" s="26"/>
      <c r="H30" s="26"/>
      <c r="I30" s="26"/>
      <c r="J30" s="14" t="s">
        <v>184</v>
      </c>
      <c r="K30" s="14" t="s">
        <v>185</v>
      </c>
      <c r="L30" s="39" t="s">
        <v>186</v>
      </c>
      <c r="M30" s="39"/>
      <c r="N30" s="27"/>
      <c r="O30" s="14"/>
      <c r="P30" s="121">
        <v>0</v>
      </c>
      <c r="Q30" s="15"/>
      <c r="R30" s="119"/>
      <c r="S30" s="53" t="str">
        <f t="shared" si="4"/>
        <v/>
      </c>
      <c r="T30" s="17"/>
      <c r="U30" s="15"/>
      <c r="V30" s="16"/>
      <c r="W30" s="16"/>
      <c r="X30" s="16"/>
      <c r="Y30" s="2">
        <f t="shared" si="1"/>
        <v>0</v>
      </c>
      <c r="Z30" s="3" t="str">
        <f t="shared" si="2"/>
        <v/>
      </c>
      <c r="AA30" s="3" t="str">
        <f t="shared" si="3"/>
        <v/>
      </c>
      <c r="AC30" t="s">
        <v>58</v>
      </c>
      <c r="AD30" t="s">
        <v>59</v>
      </c>
      <c r="AE30" t="s">
        <v>1</v>
      </c>
      <c r="AF30">
        <v>10</v>
      </c>
    </row>
    <row r="31" spans="1:32" ht="21" x14ac:dyDescent="0.35">
      <c r="A31" s="2" t="s">
        <v>1442</v>
      </c>
      <c r="B31" s="13">
        <v>30</v>
      </c>
      <c r="C31" s="170" t="s">
        <v>1444</v>
      </c>
      <c r="D31" s="170">
        <v>0</v>
      </c>
      <c r="E31" s="19" t="s">
        <v>1430</v>
      </c>
      <c r="F31" s="26">
        <v>975166862</v>
      </c>
      <c r="G31" s="26"/>
      <c r="H31" s="26"/>
      <c r="I31" s="26"/>
      <c r="J31" s="14" t="s">
        <v>187</v>
      </c>
      <c r="K31" s="14" t="s">
        <v>188</v>
      </c>
      <c r="L31" s="39" t="s">
        <v>189</v>
      </c>
      <c r="M31" s="39"/>
      <c r="N31" s="27"/>
      <c r="O31" s="14"/>
      <c r="P31" s="121">
        <v>0</v>
      </c>
      <c r="Q31" s="15"/>
      <c r="R31" s="119"/>
      <c r="S31" s="53" t="str">
        <f t="shared" si="4"/>
        <v/>
      </c>
      <c r="T31" s="17"/>
      <c r="U31" s="15"/>
      <c r="V31" s="16"/>
      <c r="W31" s="16"/>
      <c r="X31" s="16"/>
      <c r="Y31" s="2">
        <f t="shared" si="1"/>
        <v>0</v>
      </c>
      <c r="Z31" s="3" t="str">
        <f t="shared" si="2"/>
        <v/>
      </c>
      <c r="AA31" s="3" t="str">
        <f t="shared" si="3"/>
        <v/>
      </c>
      <c r="AC31" t="s">
        <v>60</v>
      </c>
      <c r="AD31" t="s">
        <v>59</v>
      </c>
      <c r="AE31" t="s">
        <v>1</v>
      </c>
      <c r="AF31">
        <v>2</v>
      </c>
    </row>
    <row r="32" spans="1:32" ht="21" x14ac:dyDescent="0.35">
      <c r="A32" s="2" t="s">
        <v>1442</v>
      </c>
      <c r="B32" s="13">
        <v>31</v>
      </c>
      <c r="C32" s="170" t="s">
        <v>1444</v>
      </c>
      <c r="D32" s="170">
        <v>0</v>
      </c>
      <c r="E32" s="19" t="s">
        <v>1436</v>
      </c>
      <c r="F32" s="123">
        <v>997520766</v>
      </c>
      <c r="G32" s="26"/>
      <c r="H32" s="26"/>
      <c r="I32" s="26"/>
      <c r="J32" s="14" t="s">
        <v>160</v>
      </c>
      <c r="K32" s="14" t="s">
        <v>190</v>
      </c>
      <c r="L32" s="39" t="s">
        <v>191</v>
      </c>
      <c r="M32" s="39"/>
      <c r="N32" s="27"/>
      <c r="O32" s="14"/>
      <c r="P32" s="121">
        <v>0</v>
      </c>
      <c r="Q32" s="15"/>
      <c r="R32" s="119"/>
      <c r="S32" s="53" t="str">
        <f t="shared" si="4"/>
        <v/>
      </c>
      <c r="T32" s="17"/>
      <c r="U32" s="15"/>
      <c r="V32" s="16"/>
      <c r="W32" s="16"/>
      <c r="X32" s="16"/>
      <c r="Y32" s="2">
        <f t="shared" si="1"/>
        <v>0</v>
      </c>
      <c r="Z32" s="3" t="str">
        <f t="shared" si="2"/>
        <v/>
      </c>
      <c r="AA32" s="3" t="str">
        <f t="shared" si="3"/>
        <v/>
      </c>
    </row>
    <row r="33" spans="1:27" ht="21" x14ac:dyDescent="0.35">
      <c r="A33" s="2" t="s">
        <v>1442</v>
      </c>
      <c r="B33" s="13">
        <v>32</v>
      </c>
      <c r="C33" s="170" t="s">
        <v>1444</v>
      </c>
      <c r="D33" s="170">
        <v>0</v>
      </c>
      <c r="E33" s="19" t="s">
        <v>1436</v>
      </c>
      <c r="F33" s="26">
        <v>961935362</v>
      </c>
      <c r="G33" s="26"/>
      <c r="H33" s="26"/>
      <c r="I33" s="26"/>
      <c r="J33" s="14" t="s">
        <v>192</v>
      </c>
      <c r="K33" s="14" t="s">
        <v>193</v>
      </c>
      <c r="L33" s="39" t="s">
        <v>194</v>
      </c>
      <c r="M33" s="39"/>
      <c r="N33" s="27"/>
      <c r="O33" s="14"/>
      <c r="P33" s="121">
        <v>0</v>
      </c>
      <c r="Q33" s="15"/>
      <c r="R33" s="119"/>
      <c r="S33" s="53" t="str">
        <f t="shared" si="4"/>
        <v/>
      </c>
      <c r="T33" s="17"/>
      <c r="U33" s="15"/>
      <c r="V33" s="16"/>
      <c r="W33" s="16"/>
      <c r="X33" s="16"/>
      <c r="Y33" s="2">
        <f t="shared" si="1"/>
        <v>0</v>
      </c>
      <c r="Z33" s="3" t="str">
        <f t="shared" si="2"/>
        <v/>
      </c>
      <c r="AA33" s="3" t="str">
        <f t="shared" si="3"/>
        <v/>
      </c>
    </row>
    <row r="34" spans="1:27" ht="21" x14ac:dyDescent="0.35">
      <c r="A34" s="2" t="s">
        <v>1442</v>
      </c>
      <c r="B34" s="13">
        <v>33</v>
      </c>
      <c r="C34" s="170" t="s">
        <v>1444</v>
      </c>
      <c r="D34" s="170">
        <v>0</v>
      </c>
      <c r="E34" s="19" t="s">
        <v>1436</v>
      </c>
      <c r="F34" s="26">
        <v>997044710</v>
      </c>
      <c r="G34" s="26"/>
      <c r="H34" s="26"/>
      <c r="I34" s="26"/>
      <c r="J34" s="14" t="s">
        <v>195</v>
      </c>
      <c r="K34" s="14" t="s">
        <v>196</v>
      </c>
      <c r="L34" s="39" t="s">
        <v>197</v>
      </c>
      <c r="M34" s="39"/>
      <c r="N34" s="27"/>
      <c r="O34" s="14"/>
      <c r="P34" s="121">
        <v>0</v>
      </c>
      <c r="Q34" s="15"/>
      <c r="R34" s="119"/>
      <c r="S34" s="53" t="str">
        <f t="shared" si="4"/>
        <v/>
      </c>
      <c r="T34" s="17"/>
      <c r="U34" s="15"/>
      <c r="V34" s="16"/>
      <c r="W34" s="16"/>
      <c r="X34" s="16"/>
      <c r="Y34" s="2">
        <f t="shared" si="1"/>
        <v>0</v>
      </c>
      <c r="Z34" s="3" t="str">
        <f t="shared" si="2"/>
        <v/>
      </c>
      <c r="AA34" s="3" t="str">
        <f t="shared" si="3"/>
        <v/>
      </c>
    </row>
    <row r="35" spans="1:27" ht="21" x14ac:dyDescent="0.35">
      <c r="A35" s="2" t="s">
        <v>1442</v>
      </c>
      <c r="B35" s="13">
        <v>34</v>
      </c>
      <c r="C35" s="170" t="s">
        <v>1444</v>
      </c>
      <c r="D35" s="170">
        <v>0</v>
      </c>
      <c r="E35" s="19" t="s">
        <v>1423</v>
      </c>
      <c r="F35" s="26">
        <v>998252742</v>
      </c>
      <c r="G35" s="26"/>
      <c r="H35" s="26"/>
      <c r="I35" s="26"/>
      <c r="J35" s="14" t="s">
        <v>198</v>
      </c>
      <c r="K35" s="14" t="s">
        <v>199</v>
      </c>
      <c r="L35" s="39" t="s">
        <v>200</v>
      </c>
      <c r="M35" s="39"/>
      <c r="N35" s="27"/>
      <c r="O35" s="14"/>
      <c r="P35" s="121">
        <v>0</v>
      </c>
      <c r="Q35" s="15"/>
      <c r="R35" s="119"/>
      <c r="S35" s="53" t="str">
        <f t="shared" si="4"/>
        <v/>
      </c>
      <c r="T35" s="17"/>
      <c r="U35" s="15"/>
      <c r="V35" s="16"/>
      <c r="W35" s="16"/>
      <c r="X35" s="16"/>
      <c r="Y35" s="2">
        <f t="shared" si="1"/>
        <v>0</v>
      </c>
      <c r="Z35" s="3" t="str">
        <f t="shared" si="2"/>
        <v/>
      </c>
      <c r="AA35" s="3" t="str">
        <f t="shared" si="3"/>
        <v/>
      </c>
    </row>
    <row r="36" spans="1:27" ht="21" x14ac:dyDescent="0.35">
      <c r="A36" s="2" t="s">
        <v>1442</v>
      </c>
      <c r="B36" s="13">
        <v>35</v>
      </c>
      <c r="C36" s="170" t="s">
        <v>1444</v>
      </c>
      <c r="D36" s="170">
        <v>0</v>
      </c>
      <c r="E36" s="19" t="s">
        <v>1439</v>
      </c>
      <c r="F36" s="26">
        <v>974892192</v>
      </c>
      <c r="G36" s="26"/>
      <c r="H36" s="26"/>
      <c r="I36" s="26"/>
      <c r="J36" s="14" t="s">
        <v>201</v>
      </c>
      <c r="K36" s="14" t="s">
        <v>202</v>
      </c>
      <c r="L36" s="39" t="s">
        <v>203</v>
      </c>
      <c r="M36" s="39"/>
      <c r="N36" s="27"/>
      <c r="O36" s="14"/>
      <c r="P36" s="121">
        <v>0</v>
      </c>
      <c r="Q36" s="15"/>
      <c r="R36" s="119"/>
      <c r="S36" s="53" t="str">
        <f t="shared" si="4"/>
        <v/>
      </c>
      <c r="T36" s="17"/>
      <c r="U36" s="15"/>
      <c r="V36" s="16"/>
      <c r="W36" s="16"/>
      <c r="X36" s="16"/>
      <c r="Y36" s="2">
        <f t="shared" si="1"/>
        <v>0</v>
      </c>
      <c r="Z36" s="3" t="str">
        <f t="shared" si="2"/>
        <v/>
      </c>
      <c r="AA36" s="3" t="str">
        <f t="shared" si="3"/>
        <v/>
      </c>
    </row>
    <row r="37" spans="1:27" ht="21" x14ac:dyDescent="0.35">
      <c r="A37" s="2" t="s">
        <v>1442</v>
      </c>
      <c r="B37" s="13">
        <v>36</v>
      </c>
      <c r="C37" s="170" t="s">
        <v>1444</v>
      </c>
      <c r="D37" s="170">
        <v>0</v>
      </c>
      <c r="E37" s="19" t="s">
        <v>1435</v>
      </c>
      <c r="F37" s="26">
        <v>972603392</v>
      </c>
      <c r="G37" s="26"/>
      <c r="H37" s="26"/>
      <c r="I37" s="26"/>
      <c r="J37" s="14" t="s">
        <v>204</v>
      </c>
      <c r="K37" s="14" t="s">
        <v>205</v>
      </c>
      <c r="L37" s="39" t="s">
        <v>206</v>
      </c>
      <c r="M37" s="39"/>
      <c r="N37" s="27"/>
      <c r="O37" s="14"/>
      <c r="P37" s="121">
        <v>0</v>
      </c>
      <c r="Q37" s="15"/>
      <c r="R37" s="119"/>
      <c r="S37" s="53" t="str">
        <f t="shared" si="4"/>
        <v/>
      </c>
      <c r="T37" s="17"/>
      <c r="U37" s="15"/>
      <c r="V37" s="16"/>
      <c r="W37" s="16"/>
      <c r="X37" s="16"/>
      <c r="Y37" s="2">
        <f t="shared" si="1"/>
        <v>0</v>
      </c>
      <c r="Z37" s="3" t="str">
        <f t="shared" si="2"/>
        <v/>
      </c>
      <c r="AA37" s="3" t="str">
        <f t="shared" si="3"/>
        <v/>
      </c>
    </row>
    <row r="38" spans="1:27" ht="21" x14ac:dyDescent="0.35">
      <c r="A38" s="2" t="s">
        <v>1442</v>
      </c>
      <c r="B38" s="13">
        <v>37</v>
      </c>
      <c r="C38" s="170" t="s">
        <v>1444</v>
      </c>
      <c r="D38" s="170">
        <v>0</v>
      </c>
      <c r="E38" s="19" t="s">
        <v>1436</v>
      </c>
      <c r="F38" s="26">
        <v>982482811</v>
      </c>
      <c r="G38" s="26"/>
      <c r="H38" s="26"/>
      <c r="I38" s="26"/>
      <c r="J38" s="14" t="s">
        <v>207</v>
      </c>
      <c r="K38" s="14" t="s">
        <v>208</v>
      </c>
      <c r="L38" s="39" t="s">
        <v>209</v>
      </c>
      <c r="M38" s="39"/>
      <c r="N38" s="27"/>
      <c r="O38" s="14"/>
      <c r="P38" s="121">
        <v>0</v>
      </c>
      <c r="Q38" s="15"/>
      <c r="R38" s="119"/>
      <c r="S38" s="53" t="str">
        <f t="shared" si="4"/>
        <v/>
      </c>
      <c r="T38" s="17"/>
      <c r="U38" s="15"/>
      <c r="V38" s="16"/>
      <c r="W38" s="16"/>
      <c r="X38" s="16"/>
      <c r="Y38" s="2">
        <f t="shared" si="1"/>
        <v>0</v>
      </c>
      <c r="Z38" s="3" t="str">
        <f t="shared" si="2"/>
        <v/>
      </c>
      <c r="AA38" s="3" t="str">
        <f t="shared" si="3"/>
        <v/>
      </c>
    </row>
    <row r="39" spans="1:27" ht="21" x14ac:dyDescent="0.35">
      <c r="A39" s="2" t="s">
        <v>1442</v>
      </c>
      <c r="B39" s="13">
        <v>38</v>
      </c>
      <c r="C39" s="170" t="s">
        <v>1444</v>
      </c>
      <c r="D39" s="170">
        <v>0</v>
      </c>
      <c r="E39" s="19" t="s">
        <v>1436</v>
      </c>
      <c r="F39" s="26">
        <v>995005006</v>
      </c>
      <c r="G39" s="26"/>
      <c r="H39" s="26"/>
      <c r="I39" s="26"/>
      <c r="J39" s="14" t="s">
        <v>210</v>
      </c>
      <c r="K39" s="14" t="s">
        <v>211</v>
      </c>
      <c r="L39" s="39" t="s">
        <v>212</v>
      </c>
      <c r="M39" s="39"/>
      <c r="N39" s="27"/>
      <c r="O39" s="14"/>
      <c r="P39" s="121">
        <v>0</v>
      </c>
      <c r="Q39" s="15"/>
      <c r="R39" s="119"/>
      <c r="S39" s="53" t="str">
        <f t="shared" si="4"/>
        <v/>
      </c>
      <c r="T39" s="17"/>
      <c r="U39" s="15"/>
      <c r="V39" s="16"/>
      <c r="W39" s="16"/>
      <c r="X39" s="16"/>
      <c r="Y39" s="2">
        <f t="shared" si="1"/>
        <v>0</v>
      </c>
      <c r="Z39" s="3" t="str">
        <f t="shared" si="2"/>
        <v/>
      </c>
      <c r="AA39" s="3" t="str">
        <f t="shared" si="3"/>
        <v/>
      </c>
    </row>
    <row r="40" spans="1:27" ht="21" x14ac:dyDescent="0.35">
      <c r="A40" s="2" t="s">
        <v>1442</v>
      </c>
      <c r="B40" s="13">
        <v>39</v>
      </c>
      <c r="C40" s="170" t="s">
        <v>1444</v>
      </c>
      <c r="D40" s="170">
        <v>0</v>
      </c>
      <c r="E40" s="19" t="s">
        <v>1440</v>
      </c>
      <c r="F40" s="26">
        <v>985960646</v>
      </c>
      <c r="G40" s="26"/>
      <c r="H40" s="26"/>
      <c r="I40" s="26"/>
      <c r="J40" s="14" t="s">
        <v>213</v>
      </c>
      <c r="K40" s="14" t="s">
        <v>214</v>
      </c>
      <c r="L40" s="39" t="s">
        <v>215</v>
      </c>
      <c r="M40" s="39"/>
      <c r="N40" s="27"/>
      <c r="O40" s="14"/>
      <c r="P40" s="121">
        <v>0</v>
      </c>
      <c r="Q40" s="15"/>
      <c r="R40" s="119"/>
      <c r="S40" s="53" t="str">
        <f t="shared" si="4"/>
        <v/>
      </c>
      <c r="T40" s="17"/>
      <c r="U40" s="15"/>
      <c r="V40" s="16"/>
      <c r="W40" s="16"/>
      <c r="X40" s="16"/>
      <c r="Y40" s="2">
        <f t="shared" si="1"/>
        <v>0</v>
      </c>
      <c r="Z40" s="3" t="str">
        <f t="shared" si="2"/>
        <v/>
      </c>
      <c r="AA40" s="3" t="str">
        <f t="shared" si="3"/>
        <v/>
      </c>
    </row>
    <row r="41" spans="1:27" ht="21" x14ac:dyDescent="0.35">
      <c r="A41" s="2" t="s">
        <v>1442</v>
      </c>
      <c r="B41" s="13">
        <v>40</v>
      </c>
      <c r="C41" s="170" t="s">
        <v>1444</v>
      </c>
      <c r="D41" s="170">
        <v>0</v>
      </c>
      <c r="E41" s="19" t="s">
        <v>1436</v>
      </c>
      <c r="F41" s="26">
        <v>975180023</v>
      </c>
      <c r="G41" s="26"/>
      <c r="H41" s="26"/>
      <c r="I41" s="26"/>
      <c r="J41" s="14" t="s">
        <v>216</v>
      </c>
      <c r="K41" s="14" t="s">
        <v>217</v>
      </c>
      <c r="L41" s="39" t="s">
        <v>218</v>
      </c>
      <c r="M41" s="39"/>
      <c r="N41" s="27"/>
      <c r="O41" s="14"/>
      <c r="P41" s="121">
        <v>0</v>
      </c>
      <c r="Q41" s="15"/>
      <c r="R41" s="119"/>
      <c r="S41" s="53" t="str">
        <f t="shared" si="4"/>
        <v/>
      </c>
      <c r="T41" s="17"/>
      <c r="U41" s="15"/>
      <c r="V41" s="16"/>
      <c r="W41" s="16"/>
      <c r="X41" s="16"/>
      <c r="Y41" s="2">
        <f t="shared" si="1"/>
        <v>0</v>
      </c>
      <c r="Z41" s="3" t="str">
        <f t="shared" si="2"/>
        <v/>
      </c>
      <c r="AA41" s="3" t="str">
        <f t="shared" si="3"/>
        <v/>
      </c>
    </row>
    <row r="42" spans="1:27" ht="21" x14ac:dyDescent="0.35">
      <c r="A42" s="2" t="s">
        <v>1442</v>
      </c>
      <c r="B42" s="13">
        <v>41</v>
      </c>
      <c r="C42" s="170" t="s">
        <v>1444</v>
      </c>
      <c r="D42" s="170">
        <v>0</v>
      </c>
      <c r="E42" s="19" t="s">
        <v>1438</v>
      </c>
      <c r="F42" s="26">
        <v>993719287</v>
      </c>
      <c r="G42" s="26"/>
      <c r="H42" s="26"/>
      <c r="I42" s="26"/>
      <c r="J42" s="14" t="s">
        <v>219</v>
      </c>
      <c r="K42" s="14" t="s">
        <v>220</v>
      </c>
      <c r="L42" s="39" t="s">
        <v>221</v>
      </c>
      <c r="M42" s="39"/>
      <c r="N42" s="27"/>
      <c r="O42" s="14"/>
      <c r="P42" s="121">
        <v>0</v>
      </c>
      <c r="Q42" s="15"/>
      <c r="R42" s="119"/>
      <c r="S42" s="53" t="str">
        <f t="shared" si="4"/>
        <v/>
      </c>
      <c r="T42" s="17"/>
      <c r="U42" s="15"/>
      <c r="V42" s="16"/>
      <c r="W42" s="16"/>
      <c r="X42" s="16"/>
      <c r="Y42" s="2">
        <f t="shared" si="1"/>
        <v>0</v>
      </c>
      <c r="Z42" s="3" t="str">
        <f t="shared" si="2"/>
        <v/>
      </c>
      <c r="AA42" s="3" t="str">
        <f t="shared" si="3"/>
        <v/>
      </c>
    </row>
    <row r="43" spans="1:27" ht="21" x14ac:dyDescent="0.35">
      <c r="A43" s="2" t="s">
        <v>1442</v>
      </c>
      <c r="B43" s="13">
        <v>42</v>
      </c>
      <c r="C43" s="170" t="s">
        <v>1444</v>
      </c>
      <c r="D43" s="170">
        <v>0</v>
      </c>
      <c r="E43" s="19"/>
      <c r="F43" s="26">
        <v>983583402</v>
      </c>
      <c r="G43" s="26"/>
      <c r="H43" s="26"/>
      <c r="I43" s="26"/>
      <c r="J43" s="14" t="s">
        <v>222</v>
      </c>
      <c r="K43" s="14" t="s">
        <v>223</v>
      </c>
      <c r="L43" s="39" t="s">
        <v>224</v>
      </c>
      <c r="M43" s="39"/>
      <c r="N43" s="27"/>
      <c r="O43" s="14"/>
      <c r="P43" s="121">
        <v>0</v>
      </c>
      <c r="Q43" s="15"/>
      <c r="R43" s="119"/>
      <c r="S43" s="53" t="str">
        <f t="shared" si="4"/>
        <v/>
      </c>
      <c r="T43" s="17"/>
      <c r="U43" s="15"/>
      <c r="V43" s="16"/>
      <c r="W43" s="16"/>
      <c r="X43" s="16"/>
      <c r="Y43" s="2">
        <f t="shared" si="1"/>
        <v>0</v>
      </c>
      <c r="Z43" s="3" t="str">
        <f t="shared" si="2"/>
        <v/>
      </c>
      <c r="AA43" s="3" t="str">
        <f t="shared" si="3"/>
        <v/>
      </c>
    </row>
    <row r="44" spans="1:27" ht="21" x14ac:dyDescent="0.35">
      <c r="A44" s="2" t="s">
        <v>1442</v>
      </c>
      <c r="B44" s="13">
        <v>43</v>
      </c>
      <c r="C44" s="170" t="s">
        <v>1444</v>
      </c>
      <c r="D44" s="170">
        <v>0</v>
      </c>
      <c r="E44" s="19"/>
      <c r="F44" s="26">
        <v>993598564</v>
      </c>
      <c r="G44" s="26"/>
      <c r="H44" s="26"/>
      <c r="I44" s="26"/>
      <c r="J44" s="14" t="s">
        <v>225</v>
      </c>
      <c r="K44" s="14" t="s">
        <v>226</v>
      </c>
      <c r="L44" s="39" t="s">
        <v>227</v>
      </c>
      <c r="M44" s="39"/>
      <c r="N44" s="27"/>
      <c r="O44" s="14"/>
      <c r="P44" s="121">
        <v>0</v>
      </c>
      <c r="Q44" s="15"/>
      <c r="R44" s="119"/>
      <c r="S44" s="53" t="str">
        <f t="shared" si="4"/>
        <v/>
      </c>
      <c r="T44" s="17"/>
      <c r="U44" s="15"/>
      <c r="V44" s="16"/>
      <c r="W44" s="16"/>
      <c r="X44" s="16"/>
      <c r="Y44" s="2">
        <f t="shared" si="1"/>
        <v>0</v>
      </c>
      <c r="Z44" s="3" t="str">
        <f t="shared" si="2"/>
        <v/>
      </c>
      <c r="AA44" s="3" t="str">
        <f t="shared" si="3"/>
        <v/>
      </c>
    </row>
    <row r="45" spans="1:27" ht="21" x14ac:dyDescent="0.35">
      <c r="A45" s="2" t="s">
        <v>1442</v>
      </c>
      <c r="B45" s="13">
        <v>44</v>
      </c>
      <c r="C45" s="170" t="s">
        <v>1444</v>
      </c>
      <c r="D45" s="170">
        <v>0</v>
      </c>
      <c r="E45" s="19"/>
      <c r="F45" s="26">
        <v>954183536</v>
      </c>
      <c r="G45" s="26"/>
      <c r="H45" s="26"/>
      <c r="I45" s="26"/>
      <c r="J45" s="14" t="s">
        <v>228</v>
      </c>
      <c r="K45" s="14" t="s">
        <v>229</v>
      </c>
      <c r="L45" s="39" t="s">
        <v>230</v>
      </c>
      <c r="M45" s="39"/>
      <c r="N45" s="27"/>
      <c r="O45" s="14"/>
      <c r="P45" s="121">
        <v>0</v>
      </c>
      <c r="Q45" s="15"/>
      <c r="R45" s="119"/>
      <c r="S45" s="53" t="str">
        <f t="shared" si="4"/>
        <v/>
      </c>
      <c r="T45" s="17"/>
      <c r="U45" s="15"/>
      <c r="V45" s="16"/>
      <c r="W45" s="16"/>
      <c r="X45" s="16"/>
      <c r="Y45" s="2">
        <f t="shared" si="1"/>
        <v>0</v>
      </c>
      <c r="Z45" s="3" t="str">
        <f t="shared" si="2"/>
        <v/>
      </c>
      <c r="AA45" s="3" t="str">
        <f t="shared" si="3"/>
        <v/>
      </c>
    </row>
    <row r="46" spans="1:27" ht="21" x14ac:dyDescent="0.35">
      <c r="A46" s="2" t="s">
        <v>1442</v>
      </c>
      <c r="B46" s="13">
        <v>45</v>
      </c>
      <c r="C46" s="170" t="s">
        <v>1444</v>
      </c>
      <c r="D46" s="170">
        <v>0</v>
      </c>
      <c r="E46" s="19"/>
      <c r="F46" s="26">
        <v>957349855</v>
      </c>
      <c r="G46" s="26"/>
      <c r="H46" s="26"/>
      <c r="I46" s="26"/>
      <c r="J46" s="14" t="s">
        <v>172</v>
      </c>
      <c r="K46" s="14" t="s">
        <v>231</v>
      </c>
      <c r="L46" s="39" t="s">
        <v>232</v>
      </c>
      <c r="M46" s="39"/>
      <c r="N46" s="27"/>
      <c r="O46" s="14"/>
      <c r="P46" s="121">
        <v>0</v>
      </c>
      <c r="Q46" s="15"/>
      <c r="R46" s="119"/>
      <c r="S46" s="53" t="str">
        <f t="shared" si="4"/>
        <v/>
      </c>
      <c r="T46" s="17"/>
      <c r="U46" s="15"/>
      <c r="V46" s="16"/>
      <c r="W46" s="16"/>
      <c r="X46" s="16"/>
      <c r="Y46" s="2">
        <f t="shared" si="1"/>
        <v>0</v>
      </c>
      <c r="Z46" s="3" t="str">
        <f t="shared" si="2"/>
        <v/>
      </c>
      <c r="AA46" s="3" t="str">
        <f t="shared" si="3"/>
        <v/>
      </c>
    </row>
    <row r="47" spans="1:27" ht="21" x14ac:dyDescent="0.35">
      <c r="A47" s="2" t="s">
        <v>1442</v>
      </c>
      <c r="B47" s="13">
        <v>46</v>
      </c>
      <c r="C47" s="170" t="s">
        <v>1444</v>
      </c>
      <c r="D47" s="170">
        <v>0</v>
      </c>
      <c r="E47" s="19"/>
      <c r="F47" s="26">
        <v>996094265</v>
      </c>
      <c r="G47" s="26"/>
      <c r="H47" s="26"/>
      <c r="I47" s="26"/>
      <c r="J47" s="14" t="s">
        <v>233</v>
      </c>
      <c r="K47" s="14" t="s">
        <v>234</v>
      </c>
      <c r="L47" s="39" t="s">
        <v>235</v>
      </c>
      <c r="M47" s="39"/>
      <c r="N47" s="27"/>
      <c r="O47" s="14"/>
      <c r="P47" s="121">
        <v>0</v>
      </c>
      <c r="Q47" s="15"/>
      <c r="R47" s="119"/>
      <c r="S47" s="53" t="str">
        <f t="shared" si="4"/>
        <v/>
      </c>
      <c r="T47" s="17"/>
      <c r="U47" s="15"/>
      <c r="V47" s="16"/>
      <c r="W47" s="16"/>
      <c r="X47" s="16"/>
      <c r="Y47" s="2">
        <f t="shared" si="1"/>
        <v>0</v>
      </c>
      <c r="Z47" s="3" t="str">
        <f t="shared" si="2"/>
        <v/>
      </c>
      <c r="AA47" s="3" t="str">
        <f t="shared" si="3"/>
        <v/>
      </c>
    </row>
    <row r="48" spans="1:27" ht="21" x14ac:dyDescent="0.35">
      <c r="A48" s="2" t="s">
        <v>1442</v>
      </c>
      <c r="B48" s="13">
        <v>47</v>
      </c>
      <c r="C48" s="170" t="s">
        <v>1444</v>
      </c>
      <c r="D48" s="170">
        <v>0</v>
      </c>
      <c r="E48" s="19"/>
      <c r="F48" s="26">
        <v>973286381</v>
      </c>
      <c r="G48" s="26"/>
      <c r="H48" s="26"/>
      <c r="I48" s="26"/>
      <c r="J48" s="14" t="s">
        <v>236</v>
      </c>
      <c r="K48" s="14" t="s">
        <v>237</v>
      </c>
      <c r="L48" s="39" t="s">
        <v>238</v>
      </c>
      <c r="M48" s="39"/>
      <c r="N48" s="27"/>
      <c r="O48" s="14"/>
      <c r="P48" s="121">
        <v>0</v>
      </c>
      <c r="Q48" s="15"/>
      <c r="R48" s="119"/>
      <c r="S48" s="53" t="str">
        <f t="shared" si="4"/>
        <v/>
      </c>
      <c r="T48" s="17"/>
      <c r="U48" s="15"/>
      <c r="V48" s="16"/>
      <c r="W48" s="16"/>
      <c r="X48" s="16"/>
      <c r="Y48" s="2">
        <f t="shared" si="1"/>
        <v>0</v>
      </c>
      <c r="Z48" s="3" t="str">
        <f t="shared" si="2"/>
        <v/>
      </c>
      <c r="AA48" s="3" t="str">
        <f t="shared" si="3"/>
        <v/>
      </c>
    </row>
    <row r="49" spans="1:27" ht="21" x14ac:dyDescent="0.35">
      <c r="A49" s="2" t="s">
        <v>1442</v>
      </c>
      <c r="B49" s="13">
        <v>48</v>
      </c>
      <c r="C49" s="170" t="s">
        <v>1444</v>
      </c>
      <c r="D49" s="170">
        <v>0</v>
      </c>
      <c r="E49" s="19"/>
      <c r="F49" s="26">
        <v>982932530</v>
      </c>
      <c r="G49" s="26"/>
      <c r="H49" s="26"/>
      <c r="I49" s="26"/>
      <c r="J49" s="14" t="s">
        <v>239</v>
      </c>
      <c r="K49" s="14" t="s">
        <v>240</v>
      </c>
      <c r="L49" s="39" t="s">
        <v>241</v>
      </c>
      <c r="M49" s="39"/>
      <c r="N49" s="27"/>
      <c r="O49" s="14"/>
      <c r="P49" s="121">
        <v>0</v>
      </c>
      <c r="Q49" s="15"/>
      <c r="R49" s="119"/>
      <c r="S49" s="53" t="str">
        <f t="shared" si="4"/>
        <v/>
      </c>
      <c r="T49" s="17"/>
      <c r="U49" s="15"/>
      <c r="V49" s="16"/>
      <c r="W49" s="16"/>
      <c r="X49" s="16"/>
      <c r="Y49" s="2">
        <f t="shared" si="1"/>
        <v>0</v>
      </c>
      <c r="Z49" s="3" t="str">
        <f t="shared" si="2"/>
        <v/>
      </c>
      <c r="AA49" s="3" t="str">
        <f t="shared" si="3"/>
        <v/>
      </c>
    </row>
    <row r="50" spans="1:27" ht="21" x14ac:dyDescent="0.35">
      <c r="A50" s="2" t="s">
        <v>1442</v>
      </c>
      <c r="B50" s="13">
        <v>49</v>
      </c>
      <c r="C50" s="170" t="s">
        <v>1444</v>
      </c>
      <c r="D50" s="170">
        <v>0</v>
      </c>
      <c r="E50" s="19"/>
      <c r="F50" s="26">
        <v>977578859</v>
      </c>
      <c r="G50" s="26"/>
      <c r="H50" s="26"/>
      <c r="I50" s="26"/>
      <c r="J50" s="14" t="s">
        <v>242</v>
      </c>
      <c r="K50" s="14" t="s">
        <v>243</v>
      </c>
      <c r="L50" s="39" t="s">
        <v>244</v>
      </c>
      <c r="M50" s="39"/>
      <c r="N50" s="27"/>
      <c r="O50" s="14"/>
      <c r="P50" s="121">
        <v>0</v>
      </c>
      <c r="Q50" s="15"/>
      <c r="R50" s="119"/>
      <c r="S50" s="53" t="str">
        <f t="shared" si="4"/>
        <v/>
      </c>
      <c r="T50" s="17"/>
      <c r="U50" s="15"/>
      <c r="V50" s="16"/>
      <c r="W50" s="16"/>
      <c r="X50" s="16"/>
      <c r="Y50" s="2">
        <f t="shared" si="1"/>
        <v>0</v>
      </c>
      <c r="Z50" s="3" t="str">
        <f t="shared" si="2"/>
        <v/>
      </c>
      <c r="AA50" s="3" t="str">
        <f t="shared" si="3"/>
        <v/>
      </c>
    </row>
    <row r="51" spans="1:27" ht="21" x14ac:dyDescent="0.35">
      <c r="A51" s="2" t="s">
        <v>1442</v>
      </c>
      <c r="B51" s="13">
        <v>50</v>
      </c>
      <c r="C51" s="170" t="s">
        <v>1444</v>
      </c>
      <c r="D51" s="170">
        <v>0</v>
      </c>
      <c r="E51" s="19"/>
      <c r="F51" s="26">
        <v>993194157</v>
      </c>
      <c r="G51" s="26"/>
      <c r="H51" s="26"/>
      <c r="I51" s="26"/>
      <c r="J51" s="14" t="s">
        <v>245</v>
      </c>
      <c r="K51" s="14" t="s">
        <v>246</v>
      </c>
      <c r="L51" s="39" t="s">
        <v>247</v>
      </c>
      <c r="M51" s="39"/>
      <c r="N51" s="27"/>
      <c r="O51" s="14"/>
      <c r="P51" s="121">
        <v>0</v>
      </c>
      <c r="Q51" s="15"/>
      <c r="R51" s="119"/>
      <c r="S51" s="53" t="str">
        <f t="shared" si="4"/>
        <v/>
      </c>
      <c r="T51" s="17"/>
      <c r="U51" s="15"/>
      <c r="V51" s="16"/>
      <c r="W51" s="16"/>
      <c r="X51" s="16"/>
      <c r="Y51" s="2">
        <f t="shared" si="1"/>
        <v>0</v>
      </c>
      <c r="Z51" s="3" t="str">
        <f t="shared" si="2"/>
        <v/>
      </c>
      <c r="AA51" s="3" t="str">
        <f t="shared" si="3"/>
        <v/>
      </c>
    </row>
    <row r="52" spans="1:27" ht="21" x14ac:dyDescent="0.35">
      <c r="A52" s="2" t="s">
        <v>1442</v>
      </c>
      <c r="B52" s="13">
        <v>51</v>
      </c>
      <c r="C52" s="170" t="s">
        <v>1444</v>
      </c>
      <c r="D52" s="170">
        <v>0</v>
      </c>
      <c r="E52" s="19"/>
      <c r="F52" s="26">
        <v>977669654</v>
      </c>
      <c r="G52" s="26"/>
      <c r="H52" s="26"/>
      <c r="I52" s="26"/>
      <c r="J52" s="14" t="s">
        <v>139</v>
      </c>
      <c r="K52" s="14" t="s">
        <v>248</v>
      </c>
      <c r="L52" s="39" t="s">
        <v>249</v>
      </c>
      <c r="M52" s="39"/>
      <c r="N52" s="27"/>
      <c r="O52" s="14"/>
      <c r="P52" s="121">
        <v>0</v>
      </c>
      <c r="Q52" s="15"/>
      <c r="R52" s="119"/>
      <c r="S52" s="53" t="str">
        <f t="shared" si="4"/>
        <v/>
      </c>
      <c r="T52" s="17"/>
      <c r="U52" s="15"/>
      <c r="V52" s="16"/>
      <c r="W52" s="16"/>
      <c r="X52" s="16"/>
      <c r="Y52" s="2">
        <f t="shared" si="1"/>
        <v>0</v>
      </c>
      <c r="Z52" s="3" t="str">
        <f t="shared" si="2"/>
        <v/>
      </c>
      <c r="AA52" s="3" t="str">
        <f t="shared" si="3"/>
        <v/>
      </c>
    </row>
    <row r="53" spans="1:27" ht="21" x14ac:dyDescent="0.35">
      <c r="A53" s="2" t="s">
        <v>1442</v>
      </c>
      <c r="B53" s="13">
        <v>52</v>
      </c>
      <c r="C53" s="170" t="s">
        <v>1444</v>
      </c>
      <c r="D53" s="170">
        <v>0</v>
      </c>
      <c r="E53" s="19"/>
      <c r="F53" s="123">
        <v>979659697</v>
      </c>
      <c r="G53" s="26"/>
      <c r="H53" s="26"/>
      <c r="I53" s="26"/>
      <c r="J53" s="14" t="s">
        <v>250</v>
      </c>
      <c r="K53" s="14" t="s">
        <v>251</v>
      </c>
      <c r="L53" s="39" t="s">
        <v>252</v>
      </c>
      <c r="M53" s="39"/>
      <c r="N53" s="27"/>
      <c r="O53" s="14"/>
      <c r="P53" s="121">
        <v>0</v>
      </c>
      <c r="Q53" s="15"/>
      <c r="R53" s="119"/>
      <c r="S53" s="53" t="str">
        <f t="shared" si="4"/>
        <v/>
      </c>
      <c r="T53" s="17"/>
      <c r="U53" s="15"/>
      <c r="V53" s="16"/>
      <c r="W53" s="16"/>
      <c r="X53" s="16"/>
      <c r="Y53" s="2">
        <f t="shared" si="1"/>
        <v>0</v>
      </c>
      <c r="Z53" s="3" t="str">
        <f t="shared" si="2"/>
        <v/>
      </c>
      <c r="AA53" s="3" t="str">
        <f t="shared" si="3"/>
        <v/>
      </c>
    </row>
    <row r="54" spans="1:27" ht="21" x14ac:dyDescent="0.35">
      <c r="A54" s="2" t="s">
        <v>1442</v>
      </c>
      <c r="B54" s="13">
        <v>53</v>
      </c>
      <c r="C54" s="170" t="s">
        <v>1444</v>
      </c>
      <c r="D54" s="170">
        <v>0</v>
      </c>
      <c r="E54" s="19"/>
      <c r="F54" s="26">
        <v>994878318</v>
      </c>
      <c r="G54" s="26"/>
      <c r="H54" s="26"/>
      <c r="I54" s="26"/>
      <c r="J54" s="14" t="s">
        <v>253</v>
      </c>
      <c r="K54" s="14" t="s">
        <v>254</v>
      </c>
      <c r="L54" s="39" t="s">
        <v>255</v>
      </c>
      <c r="M54" s="39"/>
      <c r="N54" s="27"/>
      <c r="O54" s="14"/>
      <c r="P54" s="121">
        <v>0</v>
      </c>
      <c r="Q54" s="15"/>
      <c r="R54" s="119"/>
      <c r="S54" s="53" t="str">
        <f t="shared" si="4"/>
        <v/>
      </c>
      <c r="T54" s="17"/>
      <c r="U54" s="15"/>
      <c r="V54" s="16"/>
      <c r="W54" s="16"/>
      <c r="X54" s="16"/>
      <c r="Y54" s="2">
        <f t="shared" si="1"/>
        <v>0</v>
      </c>
      <c r="Z54" s="3" t="str">
        <f t="shared" si="2"/>
        <v/>
      </c>
      <c r="AA54" s="3" t="str">
        <f t="shared" si="3"/>
        <v/>
      </c>
    </row>
    <row r="55" spans="1:27" ht="21" x14ac:dyDescent="0.35">
      <c r="A55" s="2" t="s">
        <v>1442</v>
      </c>
      <c r="B55" s="13">
        <v>54</v>
      </c>
      <c r="C55" s="170" t="s">
        <v>1444</v>
      </c>
      <c r="D55" s="170">
        <v>0</v>
      </c>
      <c r="E55" s="19"/>
      <c r="F55" s="26">
        <v>995521415</v>
      </c>
      <c r="G55" s="26"/>
      <c r="H55" s="26"/>
      <c r="I55" s="26"/>
      <c r="J55" s="14" t="s">
        <v>256</v>
      </c>
      <c r="K55" s="14" t="s">
        <v>257</v>
      </c>
      <c r="L55" s="39" t="s">
        <v>258</v>
      </c>
      <c r="M55" s="39"/>
      <c r="N55" s="27"/>
      <c r="O55" s="14"/>
      <c r="P55" s="121">
        <v>0</v>
      </c>
      <c r="Q55" s="15"/>
      <c r="R55" s="119"/>
      <c r="S55" s="53" t="str">
        <f t="shared" si="4"/>
        <v/>
      </c>
      <c r="T55" s="17"/>
      <c r="U55" s="15"/>
      <c r="V55" s="16"/>
      <c r="W55" s="16"/>
      <c r="X55" s="16"/>
      <c r="Y55" s="2">
        <f t="shared" si="1"/>
        <v>0</v>
      </c>
      <c r="Z55" s="3" t="str">
        <f t="shared" si="2"/>
        <v/>
      </c>
      <c r="AA55" s="3" t="str">
        <f t="shared" si="3"/>
        <v/>
      </c>
    </row>
    <row r="56" spans="1:27" ht="21" x14ac:dyDescent="0.35">
      <c r="A56" s="2" t="s">
        <v>1442</v>
      </c>
      <c r="B56" s="13">
        <v>55</v>
      </c>
      <c r="C56" s="170" t="s">
        <v>1444</v>
      </c>
      <c r="D56" s="170">
        <v>0</v>
      </c>
      <c r="E56" s="19"/>
      <c r="F56" s="26">
        <v>998339151</v>
      </c>
      <c r="G56" s="26"/>
      <c r="H56" s="26"/>
      <c r="I56" s="26"/>
      <c r="J56" s="14" t="s">
        <v>259</v>
      </c>
      <c r="K56" s="14" t="s">
        <v>205</v>
      </c>
      <c r="L56" s="39" t="s">
        <v>260</v>
      </c>
      <c r="M56" s="39"/>
      <c r="N56" s="27"/>
      <c r="O56" s="14"/>
      <c r="P56" s="121">
        <v>0</v>
      </c>
      <c r="Q56" s="15"/>
      <c r="R56" s="119"/>
      <c r="S56" s="53" t="str">
        <f t="shared" si="4"/>
        <v/>
      </c>
      <c r="T56" s="17"/>
      <c r="U56" s="15"/>
      <c r="V56" s="16"/>
      <c r="W56" s="16"/>
      <c r="X56" s="16"/>
      <c r="Y56" s="2">
        <f t="shared" si="1"/>
        <v>0</v>
      </c>
      <c r="Z56" s="3" t="str">
        <f t="shared" si="2"/>
        <v/>
      </c>
      <c r="AA56" s="3" t="str">
        <f t="shared" si="3"/>
        <v/>
      </c>
    </row>
    <row r="57" spans="1:27" ht="21" x14ac:dyDescent="0.35">
      <c r="A57" s="2" t="s">
        <v>1442</v>
      </c>
      <c r="B57" s="13">
        <v>56</v>
      </c>
      <c r="C57" s="170" t="s">
        <v>1444</v>
      </c>
      <c r="D57" s="170">
        <v>0</v>
      </c>
      <c r="E57" s="19"/>
      <c r="F57" s="26">
        <v>998527586</v>
      </c>
      <c r="G57" s="26"/>
      <c r="H57" s="26"/>
      <c r="I57" s="26"/>
      <c r="J57" s="14" t="s">
        <v>261</v>
      </c>
      <c r="K57" s="14" t="s">
        <v>262</v>
      </c>
      <c r="L57" s="39" t="s">
        <v>263</v>
      </c>
      <c r="M57" s="39"/>
      <c r="N57" s="27"/>
      <c r="O57" s="14"/>
      <c r="P57" s="121">
        <v>0</v>
      </c>
      <c r="Q57" s="15"/>
      <c r="R57" s="119"/>
      <c r="S57" s="53" t="str">
        <f t="shared" si="4"/>
        <v/>
      </c>
      <c r="T57" s="17"/>
      <c r="U57" s="15"/>
      <c r="V57" s="16"/>
      <c r="W57" s="16"/>
      <c r="X57" s="16"/>
      <c r="Y57" s="2">
        <f t="shared" si="1"/>
        <v>0</v>
      </c>
      <c r="Z57" s="3" t="str">
        <f t="shared" si="2"/>
        <v/>
      </c>
      <c r="AA57" s="3" t="str">
        <f t="shared" si="3"/>
        <v/>
      </c>
    </row>
    <row r="58" spans="1:27" ht="21" x14ac:dyDescent="0.35">
      <c r="A58" s="2" t="s">
        <v>1442</v>
      </c>
      <c r="B58" s="13">
        <v>57</v>
      </c>
      <c r="C58" s="170" t="s">
        <v>1444</v>
      </c>
      <c r="D58" s="170">
        <v>0</v>
      </c>
      <c r="E58" s="19"/>
      <c r="F58" s="26">
        <v>998563303</v>
      </c>
      <c r="G58" s="26">
        <v>961621006</v>
      </c>
      <c r="H58" s="26"/>
      <c r="I58" s="26"/>
      <c r="J58" s="14" t="s">
        <v>264</v>
      </c>
      <c r="K58" s="14" t="s">
        <v>265</v>
      </c>
      <c r="L58" s="39" t="s">
        <v>266</v>
      </c>
      <c r="M58" s="39"/>
      <c r="N58" s="27"/>
      <c r="O58" s="14"/>
      <c r="P58" s="121">
        <v>0</v>
      </c>
      <c r="Q58" s="15"/>
      <c r="R58" s="119"/>
      <c r="S58" s="53" t="str">
        <f t="shared" si="4"/>
        <v/>
      </c>
      <c r="T58" s="17"/>
      <c r="U58" s="15"/>
      <c r="V58" s="16"/>
      <c r="W58" s="16"/>
      <c r="X58" s="16"/>
      <c r="Y58" s="2">
        <f t="shared" si="1"/>
        <v>0</v>
      </c>
      <c r="Z58" s="3" t="str">
        <f t="shared" si="2"/>
        <v/>
      </c>
      <c r="AA58" s="3" t="str">
        <f t="shared" si="3"/>
        <v/>
      </c>
    </row>
    <row r="59" spans="1:27" ht="21" x14ac:dyDescent="0.35">
      <c r="A59" s="2" t="s">
        <v>1442</v>
      </c>
      <c r="B59" s="13">
        <v>58</v>
      </c>
      <c r="C59" s="170" t="s">
        <v>1444</v>
      </c>
      <c r="D59" s="170">
        <v>0</v>
      </c>
      <c r="E59" s="19"/>
      <c r="F59" s="123">
        <v>994029214</v>
      </c>
      <c r="G59" s="26"/>
      <c r="H59" s="26"/>
      <c r="I59" s="26"/>
      <c r="J59" s="14" t="s">
        <v>267</v>
      </c>
      <c r="K59" s="14" t="s">
        <v>268</v>
      </c>
      <c r="L59" s="39" t="s">
        <v>269</v>
      </c>
      <c r="M59" s="39"/>
      <c r="N59" s="27"/>
      <c r="O59" s="14"/>
      <c r="P59" s="121">
        <v>0</v>
      </c>
      <c r="Q59" s="15"/>
      <c r="R59" s="119"/>
      <c r="S59" s="53" t="str">
        <f t="shared" si="4"/>
        <v/>
      </c>
      <c r="T59" s="17"/>
      <c r="U59" s="15"/>
      <c r="V59" s="16"/>
      <c r="W59" s="16"/>
      <c r="X59" s="16"/>
      <c r="Y59" s="2">
        <f t="shared" si="1"/>
        <v>0</v>
      </c>
      <c r="Z59" s="3" t="str">
        <f t="shared" si="2"/>
        <v/>
      </c>
      <c r="AA59" s="3" t="str">
        <f t="shared" si="3"/>
        <v/>
      </c>
    </row>
    <row r="60" spans="1:27" ht="21" x14ac:dyDescent="0.35">
      <c r="A60" s="2" t="s">
        <v>1442</v>
      </c>
      <c r="B60" s="13">
        <v>59</v>
      </c>
      <c r="C60" s="170" t="s">
        <v>1444</v>
      </c>
      <c r="D60" s="170">
        <v>0</v>
      </c>
      <c r="E60" s="19"/>
      <c r="F60" s="26">
        <v>972185332</v>
      </c>
      <c r="G60" s="26"/>
      <c r="H60" s="26"/>
      <c r="I60" s="26"/>
      <c r="J60" s="14" t="s">
        <v>270</v>
      </c>
      <c r="K60" s="14" t="s">
        <v>271</v>
      </c>
      <c r="L60" s="39" t="s">
        <v>272</v>
      </c>
      <c r="M60" s="39"/>
      <c r="N60" s="27"/>
      <c r="O60" s="14"/>
      <c r="P60" s="121">
        <v>0</v>
      </c>
      <c r="Q60" s="15"/>
      <c r="R60" s="119"/>
      <c r="S60" s="53" t="str">
        <f t="shared" si="4"/>
        <v/>
      </c>
      <c r="T60" s="17"/>
      <c r="U60" s="15"/>
      <c r="V60" s="16"/>
      <c r="W60" s="16"/>
      <c r="X60" s="16"/>
      <c r="Y60" s="2">
        <f t="shared" si="1"/>
        <v>0</v>
      </c>
      <c r="Z60" s="3" t="str">
        <f t="shared" si="2"/>
        <v/>
      </c>
      <c r="AA60" s="3" t="str">
        <f t="shared" si="3"/>
        <v/>
      </c>
    </row>
    <row r="61" spans="1:27" ht="21" x14ac:dyDescent="0.35">
      <c r="A61" s="2" t="s">
        <v>1442</v>
      </c>
      <c r="B61" s="13">
        <v>60</v>
      </c>
      <c r="C61" s="170" t="s">
        <v>1444</v>
      </c>
      <c r="D61" s="170">
        <v>0</v>
      </c>
      <c r="E61" s="19"/>
      <c r="F61" s="26">
        <v>990179543</v>
      </c>
      <c r="G61" s="26"/>
      <c r="H61" s="26"/>
      <c r="I61" s="26"/>
      <c r="J61" s="14" t="s">
        <v>273</v>
      </c>
      <c r="K61" s="14" t="s">
        <v>274</v>
      </c>
      <c r="L61" s="39" t="s">
        <v>275</v>
      </c>
      <c r="M61" s="39"/>
      <c r="N61" s="27"/>
      <c r="O61" s="14"/>
      <c r="P61" s="121">
        <v>0</v>
      </c>
      <c r="Q61" s="15"/>
      <c r="R61" s="119"/>
      <c r="S61" s="53" t="str">
        <f t="shared" si="4"/>
        <v/>
      </c>
      <c r="T61" s="17"/>
      <c r="U61" s="15"/>
      <c r="V61" s="16"/>
      <c r="W61" s="16"/>
      <c r="X61" s="16"/>
      <c r="Y61" s="2">
        <f t="shared" si="1"/>
        <v>0</v>
      </c>
      <c r="Z61" s="3" t="str">
        <f t="shared" si="2"/>
        <v/>
      </c>
      <c r="AA61" s="3" t="str">
        <f t="shared" si="3"/>
        <v/>
      </c>
    </row>
    <row r="62" spans="1:27" ht="21" x14ac:dyDescent="0.35">
      <c r="A62" s="2" t="s">
        <v>1442</v>
      </c>
      <c r="B62" s="13">
        <v>61</v>
      </c>
      <c r="C62" s="170" t="s">
        <v>1444</v>
      </c>
      <c r="D62" s="170">
        <v>0</v>
      </c>
      <c r="E62" s="19"/>
      <c r="F62" s="26">
        <v>995099339</v>
      </c>
      <c r="G62" s="26"/>
      <c r="H62" s="26"/>
      <c r="I62" s="26"/>
      <c r="J62" s="14" t="s">
        <v>276</v>
      </c>
      <c r="K62" s="14" t="s">
        <v>277</v>
      </c>
      <c r="L62" s="39" t="s">
        <v>278</v>
      </c>
      <c r="M62" s="39"/>
      <c r="N62" s="27"/>
      <c r="O62" s="14"/>
      <c r="P62" s="121">
        <v>0</v>
      </c>
      <c r="Q62" s="15"/>
      <c r="R62" s="119"/>
      <c r="S62" s="53" t="str">
        <f t="shared" si="4"/>
        <v/>
      </c>
      <c r="T62" s="17"/>
      <c r="U62" s="15"/>
      <c r="V62" s="16"/>
      <c r="W62" s="16"/>
      <c r="X62" s="16"/>
      <c r="Y62" s="2">
        <f t="shared" si="1"/>
        <v>0</v>
      </c>
      <c r="Z62" s="3" t="str">
        <f t="shared" si="2"/>
        <v/>
      </c>
      <c r="AA62" s="3" t="str">
        <f t="shared" si="3"/>
        <v/>
      </c>
    </row>
    <row r="63" spans="1:27" ht="21" x14ac:dyDescent="0.35">
      <c r="A63" s="2" t="s">
        <v>1442</v>
      </c>
      <c r="B63" s="13">
        <v>62</v>
      </c>
      <c r="C63" s="170" t="s">
        <v>1444</v>
      </c>
      <c r="D63" s="170">
        <v>0</v>
      </c>
      <c r="E63" s="19"/>
      <c r="F63" s="26">
        <v>972537118</v>
      </c>
      <c r="G63" s="26"/>
      <c r="H63" s="26"/>
      <c r="I63" s="26"/>
      <c r="J63" s="14" t="s">
        <v>279</v>
      </c>
      <c r="K63" s="14" t="s">
        <v>280</v>
      </c>
      <c r="L63" s="39" t="s">
        <v>281</v>
      </c>
      <c r="M63" s="39"/>
      <c r="N63" s="27"/>
      <c r="O63" s="14"/>
      <c r="P63" s="121">
        <v>0</v>
      </c>
      <c r="Q63" s="15"/>
      <c r="R63" s="119"/>
      <c r="S63" s="53" t="str">
        <f t="shared" si="4"/>
        <v/>
      </c>
      <c r="T63" s="17"/>
      <c r="U63" s="15"/>
      <c r="V63" s="16"/>
      <c r="W63" s="16"/>
      <c r="X63" s="16"/>
      <c r="Y63" s="2">
        <f t="shared" si="1"/>
        <v>0</v>
      </c>
      <c r="Z63" s="3" t="str">
        <f t="shared" si="2"/>
        <v/>
      </c>
      <c r="AA63" s="3" t="str">
        <f t="shared" si="3"/>
        <v/>
      </c>
    </row>
    <row r="64" spans="1:27" ht="21" x14ac:dyDescent="0.35">
      <c r="A64" s="2" t="s">
        <v>1442</v>
      </c>
      <c r="B64" s="13">
        <v>63</v>
      </c>
      <c r="C64" s="170" t="s">
        <v>1444</v>
      </c>
      <c r="D64" s="170">
        <v>0</v>
      </c>
      <c r="E64" s="19"/>
      <c r="F64" s="26">
        <v>982887903</v>
      </c>
      <c r="G64" s="26"/>
      <c r="H64" s="26"/>
      <c r="I64" s="26"/>
      <c r="J64" s="14" t="s">
        <v>282</v>
      </c>
      <c r="K64" s="14" t="s">
        <v>283</v>
      </c>
      <c r="L64" s="39" t="s">
        <v>284</v>
      </c>
      <c r="M64" s="39"/>
      <c r="N64" s="27"/>
      <c r="O64" s="14"/>
      <c r="P64" s="121">
        <v>0</v>
      </c>
      <c r="Q64" s="15"/>
      <c r="R64" s="119"/>
      <c r="S64" s="53" t="str">
        <f t="shared" si="4"/>
        <v/>
      </c>
      <c r="T64" s="17"/>
      <c r="U64" s="15"/>
      <c r="V64" s="16"/>
      <c r="W64" s="16"/>
      <c r="X64" s="16"/>
      <c r="Y64" s="2">
        <f t="shared" si="1"/>
        <v>0</v>
      </c>
      <c r="Z64" s="3" t="str">
        <f t="shared" si="2"/>
        <v/>
      </c>
      <c r="AA64" s="3" t="str">
        <f t="shared" si="3"/>
        <v/>
      </c>
    </row>
    <row r="65" spans="1:27" ht="21" x14ac:dyDescent="0.35">
      <c r="A65" s="2" t="s">
        <v>1442</v>
      </c>
      <c r="B65" s="13">
        <v>64</v>
      </c>
      <c r="C65" s="170" t="s">
        <v>1444</v>
      </c>
      <c r="D65" s="170">
        <v>0</v>
      </c>
      <c r="E65" s="19"/>
      <c r="F65" s="26">
        <v>994397403</v>
      </c>
      <c r="G65" s="26"/>
      <c r="H65" s="26"/>
      <c r="I65" s="26"/>
      <c r="J65" s="14" t="s">
        <v>285</v>
      </c>
      <c r="K65" s="14" t="s">
        <v>286</v>
      </c>
      <c r="L65" s="39" t="s">
        <v>287</v>
      </c>
      <c r="M65" s="39"/>
      <c r="N65" s="27"/>
      <c r="O65" s="14"/>
      <c r="P65" s="121">
        <v>0</v>
      </c>
      <c r="Q65" s="15"/>
      <c r="R65" s="119"/>
      <c r="S65" s="53" t="str">
        <f t="shared" si="4"/>
        <v/>
      </c>
      <c r="T65" s="17"/>
      <c r="U65" s="15"/>
      <c r="V65" s="16"/>
      <c r="W65" s="16"/>
      <c r="X65" s="16"/>
      <c r="Y65" s="2">
        <f t="shared" si="1"/>
        <v>0</v>
      </c>
      <c r="Z65" s="3" t="str">
        <f t="shared" si="2"/>
        <v/>
      </c>
      <c r="AA65" s="3" t="str">
        <f t="shared" si="3"/>
        <v/>
      </c>
    </row>
    <row r="66" spans="1:27" ht="21" x14ac:dyDescent="0.35">
      <c r="A66" s="2" t="s">
        <v>1442</v>
      </c>
      <c r="B66" s="13">
        <v>65</v>
      </c>
      <c r="C66" s="170" t="s">
        <v>1444</v>
      </c>
      <c r="D66" s="170">
        <v>0</v>
      </c>
      <c r="E66" s="19"/>
      <c r="F66" s="26">
        <v>996218612</v>
      </c>
      <c r="G66" s="26"/>
      <c r="H66" s="26"/>
      <c r="I66" s="26"/>
      <c r="J66" s="14" t="s">
        <v>288</v>
      </c>
      <c r="K66" s="14" t="s">
        <v>289</v>
      </c>
      <c r="L66" s="39" t="s">
        <v>290</v>
      </c>
      <c r="M66" s="39"/>
      <c r="N66" s="27"/>
      <c r="O66" s="14"/>
      <c r="P66" s="121">
        <v>0</v>
      </c>
      <c r="Q66" s="15"/>
      <c r="R66" s="119"/>
      <c r="S66" s="53" t="str">
        <f t="shared" si="4"/>
        <v/>
      </c>
      <c r="T66" s="17"/>
      <c r="U66" s="15"/>
      <c r="V66" s="16"/>
      <c r="W66" s="16"/>
      <c r="X66" s="16"/>
      <c r="Y66" s="2">
        <f t="shared" ref="Y66:Y129" si="5">IF(OR(AND(LEFT(Q66,6)="ACEPTA",P66=0),AND(LEFT(Q66,6)&lt;&gt;"ACEPTA",P66&gt;0)),1,0)</f>
        <v>0</v>
      </c>
      <c r="Z66" s="3" t="str">
        <f t="shared" si="2"/>
        <v/>
      </c>
      <c r="AA66" s="3" t="str">
        <f t="shared" si="3"/>
        <v/>
      </c>
    </row>
    <row r="67" spans="1:27" ht="21" x14ac:dyDescent="0.35">
      <c r="A67" s="2" t="s">
        <v>1442</v>
      </c>
      <c r="B67" s="13">
        <v>66</v>
      </c>
      <c r="C67" s="170" t="s">
        <v>1444</v>
      </c>
      <c r="D67" s="170">
        <v>0</v>
      </c>
      <c r="E67" s="19"/>
      <c r="F67" s="26">
        <v>956919211</v>
      </c>
      <c r="G67" s="26"/>
      <c r="H67" s="26"/>
      <c r="I67" s="26"/>
      <c r="J67" s="14" t="s">
        <v>291</v>
      </c>
      <c r="K67" s="14" t="s">
        <v>292</v>
      </c>
      <c r="L67" s="39" t="s">
        <v>293</v>
      </c>
      <c r="M67" s="39"/>
      <c r="N67" s="27"/>
      <c r="O67" s="14"/>
      <c r="P67" s="121">
        <v>0</v>
      </c>
      <c r="Q67" s="15"/>
      <c r="R67" s="119"/>
      <c r="S67" s="53" t="str">
        <f t="shared" si="4"/>
        <v/>
      </c>
      <c r="T67" s="17"/>
      <c r="U67" s="15"/>
      <c r="V67" s="16"/>
      <c r="W67" s="16"/>
      <c r="X67" s="16"/>
      <c r="Y67" s="2">
        <f t="shared" si="5"/>
        <v>0</v>
      </c>
      <c r="Z67" s="3" t="str">
        <f t="shared" ref="Z67:Z130" si="6">IF(Q67="","",VLOOKUP(Q67,estadogp,2,0))</f>
        <v/>
      </c>
      <c r="AA67" s="3" t="str">
        <f t="shared" ref="AA67:AA130" si="7">IF(Q67="","",VLOOKUP(Q67,estadogp,3,0))</f>
        <v/>
      </c>
    </row>
    <row r="68" spans="1:27" ht="21" x14ac:dyDescent="0.35">
      <c r="A68" s="2" t="s">
        <v>1442</v>
      </c>
      <c r="B68" s="13">
        <v>67</v>
      </c>
      <c r="C68" s="170" t="s">
        <v>1444</v>
      </c>
      <c r="D68" s="170">
        <v>0</v>
      </c>
      <c r="E68" s="19"/>
      <c r="F68" s="124">
        <v>966606685</v>
      </c>
      <c r="G68" s="26"/>
      <c r="H68" s="26"/>
      <c r="I68" s="26"/>
      <c r="J68" s="14" t="s">
        <v>294</v>
      </c>
      <c r="K68" s="14" t="s">
        <v>295</v>
      </c>
      <c r="L68" s="39" t="s">
        <v>296</v>
      </c>
      <c r="M68" s="39"/>
      <c r="N68" s="27"/>
      <c r="O68" s="14"/>
      <c r="P68" s="121">
        <v>0</v>
      </c>
      <c r="Q68" s="15"/>
      <c r="R68" s="119"/>
      <c r="S68" s="53" t="str">
        <f t="shared" ref="S68:S131" si="8">IF(LEN(Q68)&gt;0,IF(VLOOKUP(Q68,estadogp,4,0)=10,"",VLOOKUP(VLOOKUP(Q68,estadogp,4,0),MENSAJE,2,0)),"")</f>
        <v/>
      </c>
      <c r="T68" s="17"/>
      <c r="U68" s="15"/>
      <c r="V68" s="16"/>
      <c r="W68" s="16"/>
      <c r="X68" s="16"/>
      <c r="Y68" s="2">
        <f t="shared" si="5"/>
        <v>0</v>
      </c>
      <c r="Z68" s="3" t="str">
        <f t="shared" si="6"/>
        <v/>
      </c>
      <c r="AA68" s="3" t="str">
        <f t="shared" si="7"/>
        <v/>
      </c>
    </row>
    <row r="69" spans="1:27" ht="21" x14ac:dyDescent="0.35">
      <c r="A69" s="2" t="s">
        <v>1442</v>
      </c>
      <c r="B69" s="13">
        <v>68</v>
      </c>
      <c r="C69" s="170" t="s">
        <v>1444</v>
      </c>
      <c r="D69" s="170">
        <v>0</v>
      </c>
      <c r="E69" s="19"/>
      <c r="F69" s="26">
        <v>991203648</v>
      </c>
      <c r="G69" s="26"/>
      <c r="H69" s="26"/>
      <c r="I69" s="26"/>
      <c r="J69" s="14" t="s">
        <v>297</v>
      </c>
      <c r="K69" s="14" t="s">
        <v>298</v>
      </c>
      <c r="L69" s="39" t="s">
        <v>299</v>
      </c>
      <c r="M69" s="39"/>
      <c r="N69" s="27"/>
      <c r="O69" s="14"/>
      <c r="P69" s="121">
        <v>0</v>
      </c>
      <c r="Q69" s="15"/>
      <c r="R69" s="119"/>
      <c r="S69" s="53" t="str">
        <f t="shared" si="8"/>
        <v/>
      </c>
      <c r="T69" s="17"/>
      <c r="U69" s="15"/>
      <c r="V69" s="16"/>
      <c r="W69" s="16"/>
      <c r="X69" s="16"/>
      <c r="Y69" s="2">
        <f t="shared" si="5"/>
        <v>0</v>
      </c>
      <c r="Z69" s="3" t="str">
        <f t="shared" si="6"/>
        <v/>
      </c>
      <c r="AA69" s="3" t="str">
        <f t="shared" si="7"/>
        <v/>
      </c>
    </row>
    <row r="70" spans="1:27" ht="21" x14ac:dyDescent="0.35">
      <c r="A70" s="2" t="s">
        <v>1442</v>
      </c>
      <c r="B70" s="13">
        <v>69</v>
      </c>
      <c r="C70" s="170" t="s">
        <v>1444</v>
      </c>
      <c r="D70" s="170">
        <v>0</v>
      </c>
      <c r="E70" s="19"/>
      <c r="F70" s="123">
        <v>963044364</v>
      </c>
      <c r="G70" s="26"/>
      <c r="H70" s="26"/>
      <c r="I70" s="26"/>
      <c r="J70" s="14" t="s">
        <v>300</v>
      </c>
      <c r="K70" s="14" t="s">
        <v>231</v>
      </c>
      <c r="L70" s="39" t="s">
        <v>301</v>
      </c>
      <c r="M70" s="39"/>
      <c r="N70" s="27"/>
      <c r="O70" s="14"/>
      <c r="P70" s="121">
        <v>0</v>
      </c>
      <c r="Q70" s="15"/>
      <c r="R70" s="119"/>
      <c r="S70" s="53" t="str">
        <f t="shared" si="8"/>
        <v/>
      </c>
      <c r="T70" s="17"/>
      <c r="U70" s="15"/>
      <c r="V70" s="16"/>
      <c r="W70" s="16"/>
      <c r="X70" s="16"/>
      <c r="Y70" s="2">
        <f t="shared" si="5"/>
        <v>0</v>
      </c>
      <c r="Z70" s="3" t="str">
        <f t="shared" si="6"/>
        <v/>
      </c>
      <c r="AA70" s="3" t="str">
        <f t="shared" si="7"/>
        <v/>
      </c>
    </row>
    <row r="71" spans="1:27" ht="21" x14ac:dyDescent="0.35">
      <c r="A71" s="2" t="s">
        <v>1442</v>
      </c>
      <c r="B71" s="13">
        <v>70</v>
      </c>
      <c r="C71" s="170" t="s">
        <v>1444</v>
      </c>
      <c r="D71" s="170">
        <v>0</v>
      </c>
      <c r="E71" s="19"/>
      <c r="F71" s="26">
        <v>983561223</v>
      </c>
      <c r="G71" s="26"/>
      <c r="H71" s="26"/>
      <c r="I71" s="26"/>
      <c r="J71" s="14" t="s">
        <v>302</v>
      </c>
      <c r="K71" s="14" t="s">
        <v>303</v>
      </c>
      <c r="L71" s="39" t="s">
        <v>304</v>
      </c>
      <c r="M71" s="39"/>
      <c r="N71" s="27"/>
      <c r="O71" s="14"/>
      <c r="P71" s="121">
        <v>0</v>
      </c>
      <c r="Q71" s="15"/>
      <c r="R71" s="119"/>
      <c r="S71" s="53" t="str">
        <f t="shared" si="8"/>
        <v/>
      </c>
      <c r="T71" s="17"/>
      <c r="U71" s="15"/>
      <c r="V71" s="16"/>
      <c r="W71" s="16"/>
      <c r="X71" s="16"/>
      <c r="Y71" s="2">
        <f t="shared" si="5"/>
        <v>0</v>
      </c>
      <c r="Z71" s="3" t="str">
        <f t="shared" si="6"/>
        <v/>
      </c>
      <c r="AA71" s="3" t="str">
        <f t="shared" si="7"/>
        <v/>
      </c>
    </row>
    <row r="72" spans="1:27" ht="21" x14ac:dyDescent="0.35">
      <c r="A72" s="2" t="s">
        <v>1442</v>
      </c>
      <c r="B72" s="13">
        <v>71</v>
      </c>
      <c r="C72" s="170" t="s">
        <v>1444</v>
      </c>
      <c r="D72" s="170">
        <v>0</v>
      </c>
      <c r="E72" s="19"/>
      <c r="F72" s="26">
        <v>996854652</v>
      </c>
      <c r="G72" s="26"/>
      <c r="H72" s="26"/>
      <c r="I72" s="26"/>
      <c r="J72" s="14" t="s">
        <v>233</v>
      </c>
      <c r="K72" s="14" t="s">
        <v>305</v>
      </c>
      <c r="L72" s="39" t="s">
        <v>306</v>
      </c>
      <c r="M72" s="39"/>
      <c r="N72" s="27"/>
      <c r="O72" s="14"/>
      <c r="P72" s="121">
        <v>0</v>
      </c>
      <c r="Q72" s="15"/>
      <c r="R72" s="119"/>
      <c r="S72" s="53" t="str">
        <f t="shared" si="8"/>
        <v/>
      </c>
      <c r="T72" s="17"/>
      <c r="U72" s="15"/>
      <c r="V72" s="16"/>
      <c r="W72" s="16"/>
      <c r="X72" s="16"/>
      <c r="Y72" s="2">
        <f t="shared" si="5"/>
        <v>0</v>
      </c>
      <c r="Z72" s="3" t="str">
        <f t="shared" si="6"/>
        <v/>
      </c>
      <c r="AA72" s="3" t="str">
        <f t="shared" si="7"/>
        <v/>
      </c>
    </row>
    <row r="73" spans="1:27" ht="21" x14ac:dyDescent="0.35">
      <c r="A73" s="2" t="s">
        <v>1442</v>
      </c>
      <c r="B73" s="13">
        <v>72</v>
      </c>
      <c r="C73" s="170" t="s">
        <v>1444</v>
      </c>
      <c r="D73" s="170">
        <v>0</v>
      </c>
      <c r="E73" s="19"/>
      <c r="F73" s="26">
        <v>983457862</v>
      </c>
      <c r="G73" s="26"/>
      <c r="H73" s="26"/>
      <c r="I73" s="26"/>
      <c r="J73" s="14" t="s">
        <v>307</v>
      </c>
      <c r="K73" s="14" t="s">
        <v>308</v>
      </c>
      <c r="L73" s="39" t="s">
        <v>309</v>
      </c>
      <c r="M73" s="39"/>
      <c r="N73" s="27"/>
      <c r="O73" s="14"/>
      <c r="P73" s="121">
        <v>0</v>
      </c>
      <c r="Q73" s="15"/>
      <c r="R73" s="119"/>
      <c r="S73" s="53" t="str">
        <f t="shared" si="8"/>
        <v/>
      </c>
      <c r="T73" s="17"/>
      <c r="U73" s="15"/>
      <c r="V73" s="16"/>
      <c r="W73" s="16"/>
      <c r="X73" s="16"/>
      <c r="Y73" s="2">
        <f t="shared" si="5"/>
        <v>0</v>
      </c>
      <c r="Z73" s="3" t="str">
        <f t="shared" si="6"/>
        <v/>
      </c>
      <c r="AA73" s="3" t="str">
        <f t="shared" si="7"/>
        <v/>
      </c>
    </row>
    <row r="74" spans="1:27" ht="21" x14ac:dyDescent="0.35">
      <c r="A74" s="2" t="s">
        <v>1442</v>
      </c>
      <c r="B74" s="13">
        <v>73</v>
      </c>
      <c r="C74" s="170" t="s">
        <v>1444</v>
      </c>
      <c r="D74" s="170">
        <v>0</v>
      </c>
      <c r="E74" s="19"/>
      <c r="F74" s="26">
        <v>977044768</v>
      </c>
      <c r="G74" s="26"/>
      <c r="H74" s="26"/>
      <c r="I74" s="26"/>
      <c r="J74" s="14" t="s">
        <v>310</v>
      </c>
      <c r="K74" s="14" t="s">
        <v>311</v>
      </c>
      <c r="L74" s="39" t="s">
        <v>312</v>
      </c>
      <c r="M74" s="39"/>
      <c r="N74" s="27"/>
      <c r="O74" s="14"/>
      <c r="P74" s="121">
        <v>0</v>
      </c>
      <c r="Q74" s="15"/>
      <c r="R74" s="119"/>
      <c r="S74" s="53" t="str">
        <f t="shared" si="8"/>
        <v/>
      </c>
      <c r="T74" s="17"/>
      <c r="U74" s="15"/>
      <c r="V74" s="16"/>
      <c r="W74" s="16"/>
      <c r="X74" s="16"/>
      <c r="Y74" s="2">
        <f t="shared" si="5"/>
        <v>0</v>
      </c>
      <c r="Z74" s="3" t="str">
        <f t="shared" si="6"/>
        <v/>
      </c>
      <c r="AA74" s="3" t="str">
        <f t="shared" si="7"/>
        <v/>
      </c>
    </row>
    <row r="75" spans="1:27" ht="21" x14ac:dyDescent="0.35">
      <c r="A75" s="2" t="s">
        <v>1442</v>
      </c>
      <c r="B75" s="13">
        <v>74</v>
      </c>
      <c r="C75" s="170" t="s">
        <v>1444</v>
      </c>
      <c r="D75" s="170">
        <v>0</v>
      </c>
      <c r="E75" s="19"/>
      <c r="F75" s="124">
        <v>998809848</v>
      </c>
      <c r="G75" s="26"/>
      <c r="H75" s="26"/>
      <c r="I75" s="26"/>
      <c r="J75" s="14" t="s">
        <v>201</v>
      </c>
      <c r="K75" s="14" t="s">
        <v>231</v>
      </c>
      <c r="L75" s="39" t="s">
        <v>313</v>
      </c>
      <c r="M75" s="39"/>
      <c r="N75" s="27"/>
      <c r="O75" s="14"/>
      <c r="P75" s="121">
        <v>0</v>
      </c>
      <c r="Q75" s="15"/>
      <c r="R75" s="119"/>
      <c r="S75" s="53" t="str">
        <f t="shared" si="8"/>
        <v/>
      </c>
      <c r="T75" s="17"/>
      <c r="U75" s="15"/>
      <c r="V75" s="16"/>
      <c r="W75" s="16"/>
      <c r="X75" s="16"/>
      <c r="Y75" s="2">
        <f t="shared" si="5"/>
        <v>0</v>
      </c>
      <c r="Z75" s="3" t="str">
        <f t="shared" si="6"/>
        <v/>
      </c>
      <c r="AA75" s="3" t="str">
        <f t="shared" si="7"/>
        <v/>
      </c>
    </row>
    <row r="76" spans="1:27" ht="21" x14ac:dyDescent="0.35">
      <c r="A76" s="2" t="s">
        <v>1442</v>
      </c>
      <c r="B76" s="13">
        <v>75</v>
      </c>
      <c r="C76" s="170" t="s">
        <v>1444</v>
      </c>
      <c r="D76" s="170">
        <v>0</v>
      </c>
      <c r="E76" s="19"/>
      <c r="F76" s="26">
        <v>986389364</v>
      </c>
      <c r="G76" s="26"/>
      <c r="H76" s="26"/>
      <c r="I76" s="26"/>
      <c r="J76" s="14" t="s">
        <v>314</v>
      </c>
      <c r="K76" s="14" t="s">
        <v>315</v>
      </c>
      <c r="L76" s="39" t="s">
        <v>316</v>
      </c>
      <c r="M76" s="39"/>
      <c r="N76" s="27"/>
      <c r="O76" s="14"/>
      <c r="P76" s="121">
        <v>0</v>
      </c>
      <c r="Q76" s="15"/>
      <c r="R76" s="119"/>
      <c r="S76" s="53" t="str">
        <f t="shared" si="8"/>
        <v/>
      </c>
      <c r="T76" s="17"/>
      <c r="U76" s="15"/>
      <c r="V76" s="16"/>
      <c r="W76" s="16"/>
      <c r="X76" s="16"/>
      <c r="Y76" s="2">
        <f t="shared" si="5"/>
        <v>0</v>
      </c>
      <c r="Z76" s="3" t="str">
        <f t="shared" si="6"/>
        <v/>
      </c>
      <c r="AA76" s="3" t="str">
        <f t="shared" si="7"/>
        <v/>
      </c>
    </row>
    <row r="77" spans="1:27" ht="21" x14ac:dyDescent="0.35">
      <c r="A77" s="2" t="s">
        <v>1442</v>
      </c>
      <c r="B77" s="13">
        <v>76</v>
      </c>
      <c r="C77" s="170" t="s">
        <v>1444</v>
      </c>
      <c r="D77" s="170">
        <v>0</v>
      </c>
      <c r="E77" s="19"/>
      <c r="F77" s="26">
        <v>988360533</v>
      </c>
      <c r="G77" s="26"/>
      <c r="H77" s="26"/>
      <c r="I77" s="26"/>
      <c r="J77" s="14" t="s">
        <v>317</v>
      </c>
      <c r="K77" s="14" t="s">
        <v>318</v>
      </c>
      <c r="L77" s="39" t="s">
        <v>319</v>
      </c>
      <c r="M77" s="39"/>
      <c r="N77" s="27"/>
      <c r="O77" s="14"/>
      <c r="P77" s="121">
        <v>0</v>
      </c>
      <c r="Q77" s="15"/>
      <c r="R77" s="119"/>
      <c r="S77" s="53" t="str">
        <f t="shared" si="8"/>
        <v/>
      </c>
      <c r="T77" s="17"/>
      <c r="U77" s="15"/>
      <c r="V77" s="16"/>
      <c r="W77" s="16"/>
      <c r="X77" s="16"/>
      <c r="Y77" s="2">
        <f t="shared" si="5"/>
        <v>0</v>
      </c>
      <c r="Z77" s="3" t="str">
        <f t="shared" si="6"/>
        <v/>
      </c>
      <c r="AA77" s="3" t="str">
        <f t="shared" si="7"/>
        <v/>
      </c>
    </row>
    <row r="78" spans="1:27" ht="21" x14ac:dyDescent="0.35">
      <c r="A78" s="2" t="s">
        <v>1442</v>
      </c>
      <c r="B78" s="13">
        <v>77</v>
      </c>
      <c r="C78" s="170" t="s">
        <v>1444</v>
      </c>
      <c r="D78" s="170">
        <v>0</v>
      </c>
      <c r="E78" s="19"/>
      <c r="F78" s="123">
        <v>982885014</v>
      </c>
      <c r="G78" s="26"/>
      <c r="H78" s="26"/>
      <c r="I78" s="26"/>
      <c r="J78" s="14" t="s">
        <v>139</v>
      </c>
      <c r="K78" s="14" t="s">
        <v>320</v>
      </c>
      <c r="L78" s="39" t="s">
        <v>321</v>
      </c>
      <c r="M78" s="39"/>
      <c r="N78" s="27"/>
      <c r="O78" s="14"/>
      <c r="P78" s="121">
        <v>0</v>
      </c>
      <c r="Q78" s="15"/>
      <c r="R78" s="119"/>
      <c r="S78" s="53" t="str">
        <f t="shared" si="8"/>
        <v/>
      </c>
      <c r="T78" s="17"/>
      <c r="U78" s="15"/>
      <c r="V78" s="16"/>
      <c r="W78" s="16"/>
      <c r="X78" s="16"/>
      <c r="Y78" s="2">
        <f t="shared" si="5"/>
        <v>0</v>
      </c>
      <c r="Z78" s="3" t="str">
        <f t="shared" si="6"/>
        <v/>
      </c>
      <c r="AA78" s="3" t="str">
        <f t="shared" si="7"/>
        <v/>
      </c>
    </row>
    <row r="79" spans="1:27" ht="21" x14ac:dyDescent="0.35">
      <c r="A79" s="2" t="s">
        <v>1442</v>
      </c>
      <c r="B79" s="13">
        <v>78</v>
      </c>
      <c r="C79" s="170" t="s">
        <v>1444</v>
      </c>
      <c r="D79" s="170">
        <v>0</v>
      </c>
      <c r="E79" s="19"/>
      <c r="F79" s="26">
        <v>965479391</v>
      </c>
      <c r="G79" s="26"/>
      <c r="H79" s="26"/>
      <c r="I79" s="26"/>
      <c r="J79" s="14" t="s">
        <v>322</v>
      </c>
      <c r="K79" s="14" t="s">
        <v>323</v>
      </c>
      <c r="L79" s="39" t="s">
        <v>324</v>
      </c>
      <c r="M79" s="39"/>
      <c r="N79" s="27"/>
      <c r="O79" s="14"/>
      <c r="P79" s="121">
        <v>0</v>
      </c>
      <c r="Q79" s="15"/>
      <c r="R79" s="119"/>
      <c r="S79" s="53" t="str">
        <f t="shared" si="8"/>
        <v/>
      </c>
      <c r="T79" s="17"/>
      <c r="U79" s="15"/>
      <c r="V79" s="16"/>
      <c r="W79" s="16"/>
      <c r="X79" s="16"/>
      <c r="Y79" s="2">
        <f t="shared" si="5"/>
        <v>0</v>
      </c>
      <c r="Z79" s="3" t="str">
        <f t="shared" si="6"/>
        <v/>
      </c>
      <c r="AA79" s="3" t="str">
        <f t="shared" si="7"/>
        <v/>
      </c>
    </row>
    <row r="80" spans="1:27" ht="21" x14ac:dyDescent="0.35">
      <c r="A80" s="2" t="s">
        <v>1442</v>
      </c>
      <c r="B80" s="13">
        <v>79</v>
      </c>
      <c r="C80" s="170" t="s">
        <v>1444</v>
      </c>
      <c r="D80" s="170">
        <v>0</v>
      </c>
      <c r="E80" s="19"/>
      <c r="F80" s="26">
        <v>984213985</v>
      </c>
      <c r="G80" s="26"/>
      <c r="H80" s="26"/>
      <c r="I80" s="26"/>
      <c r="J80" s="14" t="s">
        <v>325</v>
      </c>
      <c r="K80" s="14" t="s">
        <v>326</v>
      </c>
      <c r="L80" s="39" t="s">
        <v>327</v>
      </c>
      <c r="M80" s="39"/>
      <c r="N80" s="27"/>
      <c r="O80" s="14"/>
      <c r="P80" s="121">
        <v>0</v>
      </c>
      <c r="Q80" s="15"/>
      <c r="R80" s="119"/>
      <c r="S80" s="53" t="str">
        <f t="shared" si="8"/>
        <v/>
      </c>
      <c r="T80" s="17"/>
      <c r="U80" s="15"/>
      <c r="V80" s="16"/>
      <c r="W80" s="16"/>
      <c r="X80" s="16"/>
      <c r="Y80" s="2">
        <f t="shared" si="5"/>
        <v>0</v>
      </c>
      <c r="Z80" s="3" t="str">
        <f t="shared" si="6"/>
        <v/>
      </c>
      <c r="AA80" s="3" t="str">
        <f t="shared" si="7"/>
        <v/>
      </c>
    </row>
    <row r="81" spans="1:27" ht="21" x14ac:dyDescent="0.35">
      <c r="A81" s="2" t="s">
        <v>1442</v>
      </c>
      <c r="B81" s="13">
        <v>80</v>
      </c>
      <c r="C81" s="170" t="s">
        <v>1444</v>
      </c>
      <c r="D81" s="170">
        <v>0</v>
      </c>
      <c r="E81" s="19"/>
      <c r="F81" s="26">
        <v>983659899</v>
      </c>
      <c r="G81" s="26"/>
      <c r="H81" s="26"/>
      <c r="I81" s="26"/>
      <c r="J81" s="14" t="s">
        <v>328</v>
      </c>
      <c r="K81" s="14" t="s">
        <v>329</v>
      </c>
      <c r="L81" s="39" t="s">
        <v>330</v>
      </c>
      <c r="M81" s="39"/>
      <c r="N81" s="27"/>
      <c r="O81" s="14"/>
      <c r="P81" s="121">
        <v>0</v>
      </c>
      <c r="Q81" s="15"/>
      <c r="R81" s="119"/>
      <c r="S81" s="53" t="str">
        <f t="shared" si="8"/>
        <v/>
      </c>
      <c r="T81" s="17"/>
      <c r="U81" s="15"/>
      <c r="V81" s="16"/>
      <c r="W81" s="16"/>
      <c r="X81" s="16"/>
      <c r="Y81" s="2">
        <f t="shared" si="5"/>
        <v>0</v>
      </c>
      <c r="Z81" s="3" t="str">
        <f t="shared" si="6"/>
        <v/>
      </c>
      <c r="AA81" s="3" t="str">
        <f t="shared" si="7"/>
        <v/>
      </c>
    </row>
    <row r="82" spans="1:27" ht="21" x14ac:dyDescent="0.35">
      <c r="A82" s="2" t="s">
        <v>1442</v>
      </c>
      <c r="B82" s="13">
        <v>81</v>
      </c>
      <c r="C82" s="170" t="s">
        <v>1444</v>
      </c>
      <c r="D82" s="170">
        <v>0</v>
      </c>
      <c r="E82" s="19"/>
      <c r="F82" s="26">
        <v>975782577</v>
      </c>
      <c r="G82" s="26"/>
      <c r="H82" s="26"/>
      <c r="I82" s="26"/>
      <c r="J82" s="14" t="s">
        <v>331</v>
      </c>
      <c r="K82" s="14" t="s">
        <v>332</v>
      </c>
      <c r="L82" s="39" t="s">
        <v>333</v>
      </c>
      <c r="M82" s="39"/>
      <c r="N82" s="27"/>
      <c r="O82" s="14"/>
      <c r="P82" s="121">
        <v>0</v>
      </c>
      <c r="Q82" s="15"/>
      <c r="R82" s="119"/>
      <c r="S82" s="53" t="str">
        <f t="shared" si="8"/>
        <v/>
      </c>
      <c r="T82" s="17"/>
      <c r="U82" s="15"/>
      <c r="V82" s="16"/>
      <c r="W82" s="16"/>
      <c r="X82" s="16"/>
      <c r="Y82" s="2">
        <f t="shared" si="5"/>
        <v>0</v>
      </c>
      <c r="Z82" s="3" t="str">
        <f t="shared" si="6"/>
        <v/>
      </c>
      <c r="AA82" s="3" t="str">
        <f t="shared" si="7"/>
        <v/>
      </c>
    </row>
    <row r="83" spans="1:27" ht="21" x14ac:dyDescent="0.35">
      <c r="A83" s="2" t="s">
        <v>1442</v>
      </c>
      <c r="B83" s="13">
        <v>82</v>
      </c>
      <c r="C83" s="170" t="s">
        <v>1444</v>
      </c>
      <c r="D83" s="170">
        <v>0</v>
      </c>
      <c r="E83" s="19"/>
      <c r="F83" s="26">
        <v>950993899</v>
      </c>
      <c r="G83" s="26"/>
      <c r="H83" s="26"/>
      <c r="I83" s="26"/>
      <c r="J83" s="14" t="s">
        <v>334</v>
      </c>
      <c r="K83" s="14" t="s">
        <v>335</v>
      </c>
      <c r="L83" s="39" t="s">
        <v>336</v>
      </c>
      <c r="M83" s="39"/>
      <c r="N83" s="27"/>
      <c r="O83" s="14"/>
      <c r="P83" s="121">
        <v>0</v>
      </c>
      <c r="Q83" s="15"/>
      <c r="R83" s="119"/>
      <c r="S83" s="53" t="str">
        <f t="shared" si="8"/>
        <v/>
      </c>
      <c r="T83" s="17"/>
      <c r="U83" s="15"/>
      <c r="V83" s="16"/>
      <c r="W83" s="16"/>
      <c r="X83" s="16"/>
      <c r="Y83" s="2">
        <f t="shared" si="5"/>
        <v>0</v>
      </c>
      <c r="Z83" s="3" t="str">
        <f t="shared" si="6"/>
        <v/>
      </c>
      <c r="AA83" s="3" t="str">
        <f t="shared" si="7"/>
        <v/>
      </c>
    </row>
    <row r="84" spans="1:27" ht="21" x14ac:dyDescent="0.35">
      <c r="A84" s="2" t="s">
        <v>1442</v>
      </c>
      <c r="B84" s="13">
        <v>83</v>
      </c>
      <c r="C84" s="170" t="s">
        <v>1444</v>
      </c>
      <c r="D84" s="170">
        <v>0</v>
      </c>
      <c r="E84" s="19"/>
      <c r="F84" s="26">
        <v>966529910</v>
      </c>
      <c r="G84" s="26"/>
      <c r="H84" s="26"/>
      <c r="I84" s="26"/>
      <c r="J84" s="14" t="s">
        <v>337</v>
      </c>
      <c r="K84" s="14" t="s">
        <v>338</v>
      </c>
      <c r="L84" s="39" t="s">
        <v>339</v>
      </c>
      <c r="M84" s="39"/>
      <c r="N84" s="27"/>
      <c r="O84" s="14"/>
      <c r="P84" s="121">
        <v>0</v>
      </c>
      <c r="Q84" s="15"/>
      <c r="R84" s="119"/>
      <c r="S84" s="53" t="str">
        <f t="shared" si="8"/>
        <v/>
      </c>
      <c r="T84" s="17"/>
      <c r="U84" s="15"/>
      <c r="V84" s="16"/>
      <c r="W84" s="16"/>
      <c r="X84" s="16"/>
      <c r="Y84" s="2">
        <f t="shared" si="5"/>
        <v>0</v>
      </c>
      <c r="Z84" s="3" t="str">
        <f t="shared" si="6"/>
        <v/>
      </c>
      <c r="AA84" s="3" t="str">
        <f t="shared" si="7"/>
        <v/>
      </c>
    </row>
    <row r="85" spans="1:27" ht="21" x14ac:dyDescent="0.35">
      <c r="A85" s="2" t="s">
        <v>1442</v>
      </c>
      <c r="B85" s="13">
        <v>84</v>
      </c>
      <c r="C85" s="170" t="s">
        <v>1444</v>
      </c>
      <c r="D85" s="170">
        <v>0</v>
      </c>
      <c r="E85" s="19"/>
      <c r="F85" s="26">
        <v>945306656</v>
      </c>
      <c r="G85" s="26"/>
      <c r="H85" s="26"/>
      <c r="I85" s="26"/>
      <c r="J85" s="14" t="s">
        <v>340</v>
      </c>
      <c r="K85" s="14" t="s">
        <v>341</v>
      </c>
      <c r="L85" s="39" t="s">
        <v>342</v>
      </c>
      <c r="M85" s="39"/>
      <c r="N85" s="27"/>
      <c r="O85" s="14"/>
      <c r="P85" s="121">
        <v>0</v>
      </c>
      <c r="Q85" s="15"/>
      <c r="R85" s="119"/>
      <c r="S85" s="53" t="str">
        <f t="shared" si="8"/>
        <v/>
      </c>
      <c r="T85" s="17"/>
      <c r="U85" s="15"/>
      <c r="V85" s="16"/>
      <c r="W85" s="16"/>
      <c r="X85" s="16"/>
      <c r="Y85" s="2">
        <f t="shared" si="5"/>
        <v>0</v>
      </c>
      <c r="Z85" s="3" t="str">
        <f t="shared" si="6"/>
        <v/>
      </c>
      <c r="AA85" s="3" t="str">
        <f t="shared" si="7"/>
        <v/>
      </c>
    </row>
    <row r="86" spans="1:27" ht="21" x14ac:dyDescent="0.35">
      <c r="A86" s="2" t="s">
        <v>1442</v>
      </c>
      <c r="B86" s="13">
        <v>85</v>
      </c>
      <c r="C86" s="170" t="s">
        <v>1444</v>
      </c>
      <c r="D86" s="170">
        <v>0</v>
      </c>
      <c r="E86" s="19"/>
      <c r="F86" s="26">
        <v>984207832</v>
      </c>
      <c r="G86" s="26"/>
      <c r="H86" s="26"/>
      <c r="I86" s="26"/>
      <c r="J86" s="14" t="s">
        <v>343</v>
      </c>
      <c r="K86" s="14" t="s">
        <v>344</v>
      </c>
      <c r="L86" s="39" t="s">
        <v>345</v>
      </c>
      <c r="M86" s="39"/>
      <c r="N86" s="27"/>
      <c r="O86" s="14"/>
      <c r="P86" s="121">
        <v>0</v>
      </c>
      <c r="Q86" s="15"/>
      <c r="R86" s="119"/>
      <c r="S86" s="53" t="str">
        <f t="shared" si="8"/>
        <v/>
      </c>
      <c r="T86" s="17"/>
      <c r="U86" s="15"/>
      <c r="V86" s="16"/>
      <c r="W86" s="16"/>
      <c r="X86" s="16"/>
      <c r="Y86" s="2">
        <f t="shared" si="5"/>
        <v>0</v>
      </c>
      <c r="Z86" s="3" t="str">
        <f t="shared" si="6"/>
        <v/>
      </c>
      <c r="AA86" s="3" t="str">
        <f t="shared" si="7"/>
        <v/>
      </c>
    </row>
    <row r="87" spans="1:27" ht="21" x14ac:dyDescent="0.35">
      <c r="A87" s="2" t="s">
        <v>1442</v>
      </c>
      <c r="B87" s="13">
        <v>86</v>
      </c>
      <c r="C87" s="170" t="s">
        <v>1444</v>
      </c>
      <c r="D87" s="170">
        <v>0</v>
      </c>
      <c r="E87" s="19"/>
      <c r="F87" s="26">
        <v>977879468</v>
      </c>
      <c r="G87" s="26"/>
      <c r="H87" s="26"/>
      <c r="I87" s="26"/>
      <c r="J87" s="14" t="s">
        <v>346</v>
      </c>
      <c r="K87" s="14" t="s">
        <v>347</v>
      </c>
      <c r="L87" s="39" t="s">
        <v>348</v>
      </c>
      <c r="M87" s="39"/>
      <c r="N87" s="27"/>
      <c r="O87" s="14"/>
      <c r="P87" s="121">
        <v>0</v>
      </c>
      <c r="Q87" s="15"/>
      <c r="R87" s="119"/>
      <c r="S87" s="53" t="str">
        <f t="shared" si="8"/>
        <v/>
      </c>
      <c r="T87" s="17"/>
      <c r="U87" s="15"/>
      <c r="V87" s="16"/>
      <c r="W87" s="16"/>
      <c r="X87" s="16"/>
      <c r="Y87" s="2">
        <f t="shared" si="5"/>
        <v>0</v>
      </c>
      <c r="Z87" s="3" t="str">
        <f t="shared" si="6"/>
        <v/>
      </c>
      <c r="AA87" s="3" t="str">
        <f t="shared" si="7"/>
        <v/>
      </c>
    </row>
    <row r="88" spans="1:27" ht="21" x14ac:dyDescent="0.35">
      <c r="A88" s="2" t="s">
        <v>1442</v>
      </c>
      <c r="B88" s="13">
        <v>87</v>
      </c>
      <c r="C88" s="170" t="s">
        <v>1444</v>
      </c>
      <c r="D88" s="170">
        <v>0</v>
      </c>
      <c r="E88" s="19"/>
      <c r="F88" s="26">
        <v>965947455</v>
      </c>
      <c r="G88" s="26"/>
      <c r="H88" s="26"/>
      <c r="I88" s="26"/>
      <c r="J88" s="14" t="s">
        <v>349</v>
      </c>
      <c r="K88" s="14" t="s">
        <v>350</v>
      </c>
      <c r="L88" s="39" t="s">
        <v>351</v>
      </c>
      <c r="M88" s="39"/>
      <c r="N88" s="27"/>
      <c r="O88" s="14"/>
      <c r="P88" s="121">
        <v>0</v>
      </c>
      <c r="Q88" s="15"/>
      <c r="R88" s="119"/>
      <c r="S88" s="53" t="str">
        <f t="shared" si="8"/>
        <v/>
      </c>
      <c r="T88" s="17"/>
      <c r="U88" s="15"/>
      <c r="V88" s="16"/>
      <c r="W88" s="16"/>
      <c r="X88" s="16"/>
      <c r="Y88" s="2">
        <f t="shared" si="5"/>
        <v>0</v>
      </c>
      <c r="Z88" s="3" t="str">
        <f t="shared" si="6"/>
        <v/>
      </c>
      <c r="AA88" s="3" t="str">
        <f t="shared" si="7"/>
        <v/>
      </c>
    </row>
    <row r="89" spans="1:27" ht="21" x14ac:dyDescent="0.35">
      <c r="A89" s="2" t="s">
        <v>1442</v>
      </c>
      <c r="B89" s="13">
        <v>88</v>
      </c>
      <c r="C89" s="170" t="s">
        <v>1444</v>
      </c>
      <c r="D89" s="170">
        <v>0</v>
      </c>
      <c r="E89" s="19"/>
      <c r="F89" s="26">
        <v>997240571</v>
      </c>
      <c r="G89" s="26"/>
      <c r="H89" s="26"/>
      <c r="I89" s="26"/>
      <c r="J89" s="14" t="s">
        <v>352</v>
      </c>
      <c r="K89" s="14" t="s">
        <v>353</v>
      </c>
      <c r="L89" s="39" t="s">
        <v>354</v>
      </c>
      <c r="M89" s="39"/>
      <c r="N89" s="27"/>
      <c r="O89" s="14"/>
      <c r="P89" s="121">
        <v>0</v>
      </c>
      <c r="Q89" s="15"/>
      <c r="R89" s="119"/>
      <c r="S89" s="53" t="str">
        <f t="shared" si="8"/>
        <v/>
      </c>
      <c r="T89" s="17"/>
      <c r="U89" s="15"/>
      <c r="V89" s="16"/>
      <c r="W89" s="16"/>
      <c r="X89" s="16"/>
      <c r="Y89" s="2">
        <f t="shared" si="5"/>
        <v>0</v>
      </c>
      <c r="Z89" s="3" t="str">
        <f t="shared" si="6"/>
        <v/>
      </c>
      <c r="AA89" s="3" t="str">
        <f t="shared" si="7"/>
        <v/>
      </c>
    </row>
    <row r="90" spans="1:27" ht="21" x14ac:dyDescent="0.35">
      <c r="A90" s="2" t="s">
        <v>1442</v>
      </c>
      <c r="B90" s="13">
        <v>89</v>
      </c>
      <c r="C90" s="170" t="s">
        <v>1444</v>
      </c>
      <c r="D90" s="170">
        <v>0</v>
      </c>
      <c r="E90" s="19"/>
      <c r="F90" s="26">
        <v>989204916</v>
      </c>
      <c r="G90" s="26"/>
      <c r="H90" s="26"/>
      <c r="I90" s="26"/>
      <c r="J90" s="14" t="s">
        <v>355</v>
      </c>
      <c r="K90" s="14" t="s">
        <v>356</v>
      </c>
      <c r="L90" s="39" t="s">
        <v>357</v>
      </c>
      <c r="M90" s="39"/>
      <c r="N90" s="27"/>
      <c r="O90" s="14"/>
      <c r="P90" s="121">
        <v>0</v>
      </c>
      <c r="Q90" s="15"/>
      <c r="R90" s="119"/>
      <c r="S90" s="53" t="str">
        <f t="shared" si="8"/>
        <v/>
      </c>
      <c r="T90" s="17"/>
      <c r="U90" s="15"/>
      <c r="V90" s="16"/>
      <c r="W90" s="16"/>
      <c r="X90" s="16"/>
      <c r="Y90" s="2">
        <f t="shared" si="5"/>
        <v>0</v>
      </c>
      <c r="Z90" s="3" t="str">
        <f t="shared" si="6"/>
        <v/>
      </c>
      <c r="AA90" s="3" t="str">
        <f t="shared" si="7"/>
        <v/>
      </c>
    </row>
    <row r="91" spans="1:27" ht="21" x14ac:dyDescent="0.35">
      <c r="A91" s="2" t="s">
        <v>1442</v>
      </c>
      <c r="B91" s="13">
        <v>90</v>
      </c>
      <c r="C91" s="170" t="s">
        <v>1444</v>
      </c>
      <c r="D91" s="170">
        <v>0</v>
      </c>
      <c r="E91" s="19"/>
      <c r="F91" s="26">
        <v>994179369</v>
      </c>
      <c r="G91" s="26"/>
      <c r="H91" s="26"/>
      <c r="I91" s="26"/>
      <c r="J91" s="14" t="s">
        <v>265</v>
      </c>
      <c r="K91" s="14" t="s">
        <v>358</v>
      </c>
      <c r="L91" s="39" t="s">
        <v>359</v>
      </c>
      <c r="M91" s="39"/>
      <c r="N91" s="27"/>
      <c r="O91" s="14"/>
      <c r="P91" s="121">
        <v>0</v>
      </c>
      <c r="Q91" s="15"/>
      <c r="R91" s="119"/>
      <c r="S91" s="53" t="str">
        <f t="shared" si="8"/>
        <v/>
      </c>
      <c r="T91" s="17"/>
      <c r="U91" s="15"/>
      <c r="V91" s="16"/>
      <c r="W91" s="16"/>
      <c r="X91" s="16"/>
      <c r="Y91" s="2">
        <f t="shared" si="5"/>
        <v>0</v>
      </c>
      <c r="Z91" s="3" t="str">
        <f t="shared" si="6"/>
        <v/>
      </c>
      <c r="AA91" s="3" t="str">
        <f t="shared" si="7"/>
        <v/>
      </c>
    </row>
    <row r="92" spans="1:27" ht="21" x14ac:dyDescent="0.35">
      <c r="A92" s="2" t="s">
        <v>1442</v>
      </c>
      <c r="B92" s="13">
        <v>91</v>
      </c>
      <c r="C92" s="170" t="s">
        <v>1444</v>
      </c>
      <c r="D92" s="170">
        <v>0</v>
      </c>
      <c r="E92" s="19"/>
      <c r="F92" s="26">
        <v>989770170</v>
      </c>
      <c r="G92" s="26"/>
      <c r="H92" s="26"/>
      <c r="I92" s="26"/>
      <c r="J92" s="14" t="s">
        <v>207</v>
      </c>
      <c r="K92" s="14" t="s">
        <v>360</v>
      </c>
      <c r="L92" s="39" t="s">
        <v>361</v>
      </c>
      <c r="M92" s="39"/>
      <c r="N92" s="27"/>
      <c r="O92" s="14"/>
      <c r="P92" s="121">
        <v>0</v>
      </c>
      <c r="Q92" s="15"/>
      <c r="R92" s="119"/>
      <c r="S92" s="53" t="str">
        <f t="shared" si="8"/>
        <v/>
      </c>
      <c r="T92" s="17"/>
      <c r="U92" s="15"/>
      <c r="V92" s="16"/>
      <c r="W92" s="16"/>
      <c r="X92" s="16"/>
      <c r="Y92" s="2">
        <f t="shared" si="5"/>
        <v>0</v>
      </c>
      <c r="Z92" s="3" t="str">
        <f t="shared" si="6"/>
        <v/>
      </c>
      <c r="AA92" s="3" t="str">
        <f t="shared" si="7"/>
        <v/>
      </c>
    </row>
    <row r="93" spans="1:27" ht="21" x14ac:dyDescent="0.35">
      <c r="A93" s="2" t="s">
        <v>1442</v>
      </c>
      <c r="B93" s="13">
        <v>92</v>
      </c>
      <c r="C93" s="170" t="s">
        <v>1444</v>
      </c>
      <c r="D93" s="170">
        <v>0</v>
      </c>
      <c r="E93" s="19"/>
      <c r="F93" s="26">
        <v>994209156</v>
      </c>
      <c r="G93" s="26"/>
      <c r="H93" s="26"/>
      <c r="I93" s="26"/>
      <c r="J93" s="14" t="s">
        <v>362</v>
      </c>
      <c r="K93" s="14" t="s">
        <v>211</v>
      </c>
      <c r="L93" s="39" t="s">
        <v>363</v>
      </c>
      <c r="M93" s="39"/>
      <c r="N93" s="27"/>
      <c r="O93" s="14"/>
      <c r="P93" s="121">
        <v>0</v>
      </c>
      <c r="Q93" s="15"/>
      <c r="R93" s="119"/>
      <c r="S93" s="53" t="str">
        <f t="shared" si="8"/>
        <v/>
      </c>
      <c r="T93" s="17"/>
      <c r="U93" s="15"/>
      <c r="V93" s="16"/>
      <c r="W93" s="16"/>
      <c r="X93" s="16"/>
      <c r="Y93" s="2">
        <f t="shared" si="5"/>
        <v>0</v>
      </c>
      <c r="Z93" s="3" t="str">
        <f t="shared" si="6"/>
        <v/>
      </c>
      <c r="AA93" s="3" t="str">
        <f t="shared" si="7"/>
        <v/>
      </c>
    </row>
    <row r="94" spans="1:27" ht="21" x14ac:dyDescent="0.35">
      <c r="A94" s="2" t="s">
        <v>1442</v>
      </c>
      <c r="B94" s="13">
        <v>93</v>
      </c>
      <c r="C94" s="170" t="s">
        <v>1444</v>
      </c>
      <c r="D94" s="170">
        <v>0</v>
      </c>
      <c r="E94" s="19"/>
      <c r="F94" s="26">
        <v>984655719</v>
      </c>
      <c r="G94" s="26"/>
      <c r="H94" s="26"/>
      <c r="I94" s="26"/>
      <c r="J94" s="14" t="s">
        <v>216</v>
      </c>
      <c r="K94" s="14" t="s">
        <v>364</v>
      </c>
      <c r="L94" s="39" t="s">
        <v>365</v>
      </c>
      <c r="M94" s="39"/>
      <c r="N94" s="27"/>
      <c r="O94" s="14"/>
      <c r="P94" s="121">
        <v>0</v>
      </c>
      <c r="Q94" s="15"/>
      <c r="R94" s="119"/>
      <c r="S94" s="53" t="str">
        <f t="shared" si="8"/>
        <v/>
      </c>
      <c r="T94" s="17"/>
      <c r="U94" s="15"/>
      <c r="V94" s="16"/>
      <c r="W94" s="16"/>
      <c r="X94" s="16"/>
      <c r="Y94" s="2">
        <f t="shared" si="5"/>
        <v>0</v>
      </c>
      <c r="Z94" s="3" t="str">
        <f t="shared" si="6"/>
        <v/>
      </c>
      <c r="AA94" s="3" t="str">
        <f t="shared" si="7"/>
        <v/>
      </c>
    </row>
    <row r="95" spans="1:27" ht="21" x14ac:dyDescent="0.35">
      <c r="A95" s="2" t="s">
        <v>1442</v>
      </c>
      <c r="B95" s="13">
        <v>94</v>
      </c>
      <c r="C95" s="170" t="s">
        <v>1444</v>
      </c>
      <c r="D95" s="170">
        <v>0</v>
      </c>
      <c r="E95" s="19"/>
      <c r="F95" s="26">
        <v>965097413</v>
      </c>
      <c r="G95" s="26"/>
      <c r="H95" s="26"/>
      <c r="I95" s="26"/>
      <c r="J95" s="14" t="s">
        <v>366</v>
      </c>
      <c r="K95" s="14" t="s">
        <v>367</v>
      </c>
      <c r="L95" s="39" t="s">
        <v>368</v>
      </c>
      <c r="M95" s="39"/>
      <c r="N95" s="27"/>
      <c r="O95" s="14"/>
      <c r="P95" s="121">
        <v>0</v>
      </c>
      <c r="Q95" s="15"/>
      <c r="R95" s="119"/>
      <c r="S95" s="53" t="str">
        <f t="shared" si="8"/>
        <v/>
      </c>
      <c r="T95" s="17"/>
      <c r="U95" s="15"/>
      <c r="V95" s="16"/>
      <c r="W95" s="16"/>
      <c r="X95" s="16"/>
      <c r="Y95" s="2">
        <f t="shared" si="5"/>
        <v>0</v>
      </c>
      <c r="Z95" s="3" t="str">
        <f t="shared" si="6"/>
        <v/>
      </c>
      <c r="AA95" s="3" t="str">
        <f t="shared" si="7"/>
        <v/>
      </c>
    </row>
    <row r="96" spans="1:27" ht="21" x14ac:dyDescent="0.35">
      <c r="A96" s="2" t="s">
        <v>1442</v>
      </c>
      <c r="B96" s="13">
        <v>95</v>
      </c>
      <c r="C96" s="170" t="s">
        <v>1444</v>
      </c>
      <c r="D96" s="170">
        <v>0</v>
      </c>
      <c r="E96" s="19"/>
      <c r="F96" s="26">
        <v>978892210</v>
      </c>
      <c r="G96" s="26"/>
      <c r="H96" s="26"/>
      <c r="I96" s="26"/>
      <c r="J96" s="14" t="s">
        <v>369</v>
      </c>
      <c r="K96" s="14" t="s">
        <v>370</v>
      </c>
      <c r="L96" s="39" t="s">
        <v>371</v>
      </c>
      <c r="M96" s="39"/>
      <c r="N96" s="27"/>
      <c r="O96" s="14"/>
      <c r="P96" s="121">
        <v>0</v>
      </c>
      <c r="Q96" s="15"/>
      <c r="R96" s="119"/>
      <c r="S96" s="53" t="str">
        <f t="shared" si="8"/>
        <v/>
      </c>
      <c r="T96" s="17"/>
      <c r="U96" s="15"/>
      <c r="V96" s="16"/>
      <c r="W96" s="16"/>
      <c r="X96" s="16"/>
      <c r="Y96" s="2">
        <f t="shared" si="5"/>
        <v>0</v>
      </c>
      <c r="Z96" s="3" t="str">
        <f t="shared" si="6"/>
        <v/>
      </c>
      <c r="AA96" s="3" t="str">
        <f t="shared" si="7"/>
        <v/>
      </c>
    </row>
    <row r="97" spans="1:27" ht="21" x14ac:dyDescent="0.35">
      <c r="A97" s="2" t="s">
        <v>1442</v>
      </c>
      <c r="B97" s="13">
        <v>96</v>
      </c>
      <c r="C97" s="170" t="s">
        <v>1444</v>
      </c>
      <c r="D97" s="170">
        <v>0</v>
      </c>
      <c r="E97" s="19"/>
      <c r="F97" s="26">
        <v>992541431</v>
      </c>
      <c r="G97" s="26"/>
      <c r="H97" s="26"/>
      <c r="I97" s="26"/>
      <c r="J97" s="14" t="s">
        <v>372</v>
      </c>
      <c r="K97" s="14" t="s">
        <v>373</v>
      </c>
      <c r="L97" s="39" t="s">
        <v>374</v>
      </c>
      <c r="M97" s="39"/>
      <c r="N97" s="27"/>
      <c r="O97" s="14"/>
      <c r="P97" s="121">
        <v>0</v>
      </c>
      <c r="Q97" s="15"/>
      <c r="R97" s="119"/>
      <c r="S97" s="53" t="str">
        <f t="shared" si="8"/>
        <v/>
      </c>
      <c r="T97" s="17"/>
      <c r="U97" s="15"/>
      <c r="V97" s="16"/>
      <c r="W97" s="16"/>
      <c r="X97" s="16"/>
      <c r="Y97" s="2">
        <f t="shared" si="5"/>
        <v>0</v>
      </c>
      <c r="Z97" s="3" t="str">
        <f t="shared" si="6"/>
        <v/>
      </c>
      <c r="AA97" s="3" t="str">
        <f t="shared" si="7"/>
        <v/>
      </c>
    </row>
    <row r="98" spans="1:27" ht="21" x14ac:dyDescent="0.35">
      <c r="A98" s="2" t="s">
        <v>1442</v>
      </c>
      <c r="B98" s="13">
        <v>97</v>
      </c>
      <c r="C98" s="170" t="s">
        <v>1444</v>
      </c>
      <c r="D98" s="170">
        <v>0</v>
      </c>
      <c r="E98" s="19"/>
      <c r="F98" s="26">
        <v>962592909</v>
      </c>
      <c r="G98" s="26"/>
      <c r="H98" s="26"/>
      <c r="I98" s="26"/>
      <c r="J98" s="14" t="s">
        <v>375</v>
      </c>
      <c r="K98" s="14" t="s">
        <v>376</v>
      </c>
      <c r="L98" s="39" t="s">
        <v>377</v>
      </c>
      <c r="M98" s="39"/>
      <c r="N98" s="27"/>
      <c r="O98" s="14"/>
      <c r="P98" s="121">
        <v>0</v>
      </c>
      <c r="Q98" s="15"/>
      <c r="R98" s="119"/>
      <c r="S98" s="53" t="str">
        <f t="shared" si="8"/>
        <v/>
      </c>
      <c r="T98" s="17"/>
      <c r="U98" s="15"/>
      <c r="V98" s="16"/>
      <c r="W98" s="16"/>
      <c r="X98" s="16"/>
      <c r="Y98" s="2">
        <f t="shared" si="5"/>
        <v>0</v>
      </c>
      <c r="Z98" s="3" t="str">
        <f t="shared" si="6"/>
        <v/>
      </c>
      <c r="AA98" s="3" t="str">
        <f t="shared" si="7"/>
        <v/>
      </c>
    </row>
    <row r="99" spans="1:27" ht="21" x14ac:dyDescent="0.35">
      <c r="A99" s="2" t="s">
        <v>1442</v>
      </c>
      <c r="B99" s="13">
        <v>98</v>
      </c>
      <c r="C99" s="170" t="s">
        <v>1444</v>
      </c>
      <c r="D99" s="170">
        <v>0</v>
      </c>
      <c r="E99" s="19"/>
      <c r="F99" s="26">
        <v>996145224</v>
      </c>
      <c r="G99" s="26"/>
      <c r="H99" s="26"/>
      <c r="I99" s="26"/>
      <c r="J99" s="14" t="s">
        <v>378</v>
      </c>
      <c r="K99" s="14" t="s">
        <v>379</v>
      </c>
      <c r="L99" s="39" t="s">
        <v>380</v>
      </c>
      <c r="M99" s="39"/>
      <c r="N99" s="27"/>
      <c r="O99" s="14"/>
      <c r="P99" s="121">
        <v>0</v>
      </c>
      <c r="Q99" s="15"/>
      <c r="R99" s="119"/>
      <c r="S99" s="53" t="str">
        <f t="shared" si="8"/>
        <v/>
      </c>
      <c r="T99" s="17"/>
      <c r="U99" s="15"/>
      <c r="V99" s="16"/>
      <c r="W99" s="16"/>
      <c r="X99" s="16"/>
      <c r="Y99" s="2">
        <f t="shared" si="5"/>
        <v>0</v>
      </c>
      <c r="Z99" s="3" t="str">
        <f t="shared" si="6"/>
        <v/>
      </c>
      <c r="AA99" s="3" t="str">
        <f t="shared" si="7"/>
        <v/>
      </c>
    </row>
    <row r="100" spans="1:27" ht="21" x14ac:dyDescent="0.35">
      <c r="A100" s="2" t="s">
        <v>1442</v>
      </c>
      <c r="B100" s="13">
        <v>99</v>
      </c>
      <c r="C100" s="170" t="s">
        <v>1444</v>
      </c>
      <c r="D100" s="170">
        <v>0</v>
      </c>
      <c r="E100" s="19"/>
      <c r="F100" s="26">
        <v>978752386</v>
      </c>
      <c r="G100" s="26"/>
      <c r="H100" s="26"/>
      <c r="I100" s="26"/>
      <c r="J100" s="14" t="s">
        <v>381</v>
      </c>
      <c r="K100" s="14" t="s">
        <v>382</v>
      </c>
      <c r="L100" s="39" t="s">
        <v>383</v>
      </c>
      <c r="M100" s="39"/>
      <c r="N100" s="27"/>
      <c r="O100" s="14"/>
      <c r="P100" s="121">
        <v>0</v>
      </c>
      <c r="Q100" s="15"/>
      <c r="R100" s="119"/>
      <c r="S100" s="53" t="str">
        <f t="shared" si="8"/>
        <v/>
      </c>
      <c r="T100" s="17"/>
      <c r="U100" s="15"/>
      <c r="V100" s="16"/>
      <c r="W100" s="16"/>
      <c r="X100" s="16"/>
      <c r="Y100" s="2">
        <f t="shared" si="5"/>
        <v>0</v>
      </c>
      <c r="Z100" s="3" t="str">
        <f t="shared" si="6"/>
        <v/>
      </c>
      <c r="AA100" s="3" t="str">
        <f t="shared" si="7"/>
        <v/>
      </c>
    </row>
    <row r="101" spans="1:27" ht="21" x14ac:dyDescent="0.35">
      <c r="A101" s="2" t="s">
        <v>1442</v>
      </c>
      <c r="B101" s="13">
        <v>100</v>
      </c>
      <c r="C101" s="170" t="s">
        <v>1444</v>
      </c>
      <c r="D101" s="170">
        <v>0</v>
      </c>
      <c r="E101" s="19"/>
      <c r="F101" s="26">
        <v>995386881</v>
      </c>
      <c r="G101" s="26"/>
      <c r="H101" s="26"/>
      <c r="I101" s="26"/>
      <c r="J101" s="14" t="s">
        <v>384</v>
      </c>
      <c r="K101" s="14" t="s">
        <v>385</v>
      </c>
      <c r="L101" s="39" t="s">
        <v>386</v>
      </c>
      <c r="M101" s="39"/>
      <c r="N101" s="27"/>
      <c r="O101" s="14"/>
      <c r="P101" s="121">
        <v>0</v>
      </c>
      <c r="Q101" s="15"/>
      <c r="R101" s="119"/>
      <c r="S101" s="53" t="str">
        <f t="shared" si="8"/>
        <v/>
      </c>
      <c r="T101" s="17"/>
      <c r="U101" s="15"/>
      <c r="V101" s="16"/>
      <c r="W101" s="16"/>
      <c r="X101" s="16"/>
      <c r="Y101" s="2">
        <f t="shared" si="5"/>
        <v>0</v>
      </c>
      <c r="Z101" s="3" t="str">
        <f t="shared" si="6"/>
        <v/>
      </c>
      <c r="AA101" s="3" t="str">
        <f t="shared" si="7"/>
        <v/>
      </c>
    </row>
    <row r="102" spans="1:27" ht="21" x14ac:dyDescent="0.35">
      <c r="A102" s="2" t="s">
        <v>1442</v>
      </c>
      <c r="B102" s="13">
        <v>101</v>
      </c>
      <c r="C102" s="170" t="s">
        <v>1444</v>
      </c>
      <c r="D102" s="170">
        <v>0</v>
      </c>
      <c r="E102" s="19"/>
      <c r="F102" s="26">
        <v>984651590</v>
      </c>
      <c r="G102" s="26"/>
      <c r="H102" s="26"/>
      <c r="I102" s="26"/>
      <c r="J102" s="14" t="s">
        <v>387</v>
      </c>
      <c r="K102" s="14" t="s">
        <v>388</v>
      </c>
      <c r="L102" s="39" t="s">
        <v>389</v>
      </c>
      <c r="M102" s="39"/>
      <c r="N102" s="27"/>
      <c r="O102" s="14"/>
      <c r="P102" s="121">
        <v>0</v>
      </c>
      <c r="Q102" s="15"/>
      <c r="R102" s="119"/>
      <c r="S102" s="53" t="str">
        <f t="shared" si="8"/>
        <v/>
      </c>
      <c r="T102" s="17"/>
      <c r="U102" s="15"/>
      <c r="V102" s="16"/>
      <c r="W102" s="16"/>
      <c r="X102" s="16"/>
      <c r="Y102" s="2">
        <f t="shared" si="5"/>
        <v>0</v>
      </c>
      <c r="Z102" s="3" t="str">
        <f t="shared" si="6"/>
        <v/>
      </c>
      <c r="AA102" s="3" t="str">
        <f t="shared" si="7"/>
        <v/>
      </c>
    </row>
    <row r="103" spans="1:27" ht="21" x14ac:dyDescent="0.35">
      <c r="A103" s="2" t="s">
        <v>1442</v>
      </c>
      <c r="B103" s="13">
        <v>102</v>
      </c>
      <c r="C103" s="170" t="s">
        <v>1444</v>
      </c>
      <c r="D103" s="170">
        <v>0</v>
      </c>
      <c r="E103" s="19"/>
      <c r="F103" s="26">
        <v>984483137</v>
      </c>
      <c r="G103" s="26"/>
      <c r="H103" s="26"/>
      <c r="I103" s="26"/>
      <c r="J103" s="14" t="s">
        <v>390</v>
      </c>
      <c r="K103" s="14" t="s">
        <v>391</v>
      </c>
      <c r="L103" s="39" t="s">
        <v>392</v>
      </c>
      <c r="M103" s="39"/>
      <c r="N103" s="27"/>
      <c r="O103" s="14"/>
      <c r="P103" s="121">
        <v>0</v>
      </c>
      <c r="Q103" s="15"/>
      <c r="R103" s="119"/>
      <c r="S103" s="53" t="str">
        <f t="shared" si="8"/>
        <v/>
      </c>
      <c r="T103" s="17"/>
      <c r="U103" s="15"/>
      <c r="V103" s="16"/>
      <c r="W103" s="16"/>
      <c r="X103" s="16"/>
      <c r="Y103" s="2">
        <f t="shared" si="5"/>
        <v>0</v>
      </c>
      <c r="Z103" s="3" t="str">
        <f t="shared" si="6"/>
        <v/>
      </c>
      <c r="AA103" s="3" t="str">
        <f t="shared" si="7"/>
        <v/>
      </c>
    </row>
    <row r="104" spans="1:27" ht="21" x14ac:dyDescent="0.35">
      <c r="A104" s="2" t="s">
        <v>1442</v>
      </c>
      <c r="B104" s="13">
        <v>103</v>
      </c>
      <c r="C104" s="170" t="s">
        <v>1444</v>
      </c>
      <c r="D104" s="170">
        <v>0</v>
      </c>
      <c r="E104" s="19"/>
      <c r="F104" s="26">
        <v>959542670</v>
      </c>
      <c r="G104" s="26"/>
      <c r="H104" s="26"/>
      <c r="I104" s="26"/>
      <c r="J104" s="14" t="s">
        <v>154</v>
      </c>
      <c r="K104" s="14" t="s">
        <v>393</v>
      </c>
      <c r="L104" s="39" t="s">
        <v>394</v>
      </c>
      <c r="M104" s="39"/>
      <c r="N104" s="27"/>
      <c r="O104" s="14"/>
      <c r="P104" s="121">
        <v>0</v>
      </c>
      <c r="Q104" s="15"/>
      <c r="R104" s="119"/>
      <c r="S104" s="53" t="str">
        <f t="shared" si="8"/>
        <v/>
      </c>
      <c r="T104" s="17"/>
      <c r="U104" s="15"/>
      <c r="V104" s="16"/>
      <c r="W104" s="16"/>
      <c r="X104" s="16"/>
      <c r="Y104" s="2">
        <f t="shared" si="5"/>
        <v>0</v>
      </c>
      <c r="Z104" s="3" t="str">
        <f t="shared" si="6"/>
        <v/>
      </c>
      <c r="AA104" s="3" t="str">
        <f t="shared" si="7"/>
        <v/>
      </c>
    </row>
    <row r="105" spans="1:27" ht="21" x14ac:dyDescent="0.35">
      <c r="A105" s="2" t="s">
        <v>1442</v>
      </c>
      <c r="B105" s="13">
        <v>104</v>
      </c>
      <c r="C105" s="170" t="s">
        <v>1444</v>
      </c>
      <c r="D105" s="170">
        <v>0</v>
      </c>
      <c r="E105" s="19"/>
      <c r="F105" s="26">
        <v>993384018</v>
      </c>
      <c r="G105" s="26"/>
      <c r="H105" s="26"/>
      <c r="I105" s="26"/>
      <c r="J105" s="14" t="s">
        <v>395</v>
      </c>
      <c r="K105" s="14" t="s">
        <v>396</v>
      </c>
      <c r="L105" s="39" t="s">
        <v>397</v>
      </c>
      <c r="M105" s="39"/>
      <c r="N105" s="27"/>
      <c r="O105" s="14"/>
      <c r="P105" s="121">
        <v>0</v>
      </c>
      <c r="Q105" s="15"/>
      <c r="R105" s="119"/>
      <c r="S105" s="53" t="str">
        <f t="shared" si="8"/>
        <v/>
      </c>
      <c r="T105" s="17"/>
      <c r="U105" s="15"/>
      <c r="V105" s="16"/>
      <c r="W105" s="16"/>
      <c r="X105" s="16"/>
      <c r="Y105" s="2">
        <f t="shared" si="5"/>
        <v>0</v>
      </c>
      <c r="Z105" s="3" t="str">
        <f t="shared" si="6"/>
        <v/>
      </c>
      <c r="AA105" s="3" t="str">
        <f t="shared" si="7"/>
        <v/>
      </c>
    </row>
    <row r="106" spans="1:27" ht="21" x14ac:dyDescent="0.35">
      <c r="A106" s="2" t="s">
        <v>1442</v>
      </c>
      <c r="B106" s="13">
        <v>105</v>
      </c>
      <c r="C106" s="170" t="s">
        <v>1444</v>
      </c>
      <c r="D106" s="170">
        <v>0</v>
      </c>
      <c r="E106" s="19"/>
      <c r="F106" s="26">
        <v>978793827</v>
      </c>
      <c r="G106" s="26"/>
      <c r="H106" s="26"/>
      <c r="I106" s="26"/>
      <c r="J106" s="14" t="s">
        <v>398</v>
      </c>
      <c r="K106" s="14" t="s">
        <v>399</v>
      </c>
      <c r="L106" s="39" t="s">
        <v>400</v>
      </c>
      <c r="M106" s="39"/>
      <c r="N106" s="27"/>
      <c r="O106" s="14"/>
      <c r="P106" s="121">
        <v>0</v>
      </c>
      <c r="Q106" s="15"/>
      <c r="R106" s="119"/>
      <c r="S106" s="53" t="str">
        <f t="shared" si="8"/>
        <v/>
      </c>
      <c r="T106" s="17"/>
      <c r="U106" s="15"/>
      <c r="V106" s="16"/>
      <c r="W106" s="16"/>
      <c r="X106" s="16"/>
      <c r="Y106" s="2">
        <f t="shared" si="5"/>
        <v>0</v>
      </c>
      <c r="Z106" s="3" t="str">
        <f t="shared" si="6"/>
        <v/>
      </c>
      <c r="AA106" s="3" t="str">
        <f t="shared" si="7"/>
        <v/>
      </c>
    </row>
    <row r="107" spans="1:27" ht="21" x14ac:dyDescent="0.35">
      <c r="A107" s="2" t="s">
        <v>1442</v>
      </c>
      <c r="B107" s="13">
        <v>106</v>
      </c>
      <c r="C107" s="170" t="s">
        <v>1444</v>
      </c>
      <c r="D107" s="170">
        <v>0</v>
      </c>
      <c r="E107" s="19"/>
      <c r="F107" s="26">
        <v>995846748</v>
      </c>
      <c r="G107" s="26"/>
      <c r="H107" s="26"/>
      <c r="I107" s="26"/>
      <c r="J107" s="14" t="s">
        <v>401</v>
      </c>
      <c r="K107" s="14" t="s">
        <v>402</v>
      </c>
      <c r="L107" s="39" t="s">
        <v>403</v>
      </c>
      <c r="M107" s="39"/>
      <c r="N107" s="27"/>
      <c r="O107" s="14"/>
      <c r="P107" s="121">
        <v>0</v>
      </c>
      <c r="Q107" s="15"/>
      <c r="R107" s="119"/>
      <c r="S107" s="53" t="str">
        <f t="shared" si="8"/>
        <v/>
      </c>
      <c r="T107" s="17"/>
      <c r="U107" s="15"/>
      <c r="V107" s="16"/>
      <c r="W107" s="16"/>
      <c r="X107" s="16"/>
      <c r="Y107" s="2">
        <f t="shared" si="5"/>
        <v>0</v>
      </c>
      <c r="Z107" s="3" t="str">
        <f t="shared" si="6"/>
        <v/>
      </c>
      <c r="AA107" s="3" t="str">
        <f t="shared" si="7"/>
        <v/>
      </c>
    </row>
    <row r="108" spans="1:27" ht="21" x14ac:dyDescent="0.35">
      <c r="A108" s="2" t="s">
        <v>1442</v>
      </c>
      <c r="B108" s="13">
        <v>107</v>
      </c>
      <c r="C108" s="170" t="s">
        <v>1444</v>
      </c>
      <c r="D108" s="170">
        <v>0</v>
      </c>
      <c r="E108" s="19"/>
      <c r="F108" s="26">
        <v>966762321</v>
      </c>
      <c r="G108" s="26"/>
      <c r="H108" s="26"/>
      <c r="I108" s="26"/>
      <c r="J108" s="14" t="s">
        <v>404</v>
      </c>
      <c r="K108" s="14" t="s">
        <v>405</v>
      </c>
      <c r="L108" s="39" t="s">
        <v>406</v>
      </c>
      <c r="M108" s="39"/>
      <c r="N108" s="27"/>
      <c r="O108" s="14"/>
      <c r="P108" s="121">
        <v>0</v>
      </c>
      <c r="Q108" s="15"/>
      <c r="R108" s="119"/>
      <c r="S108" s="53" t="str">
        <f t="shared" si="8"/>
        <v/>
      </c>
      <c r="T108" s="17"/>
      <c r="U108" s="15"/>
      <c r="V108" s="16"/>
      <c r="W108" s="16"/>
      <c r="X108" s="16"/>
      <c r="Y108" s="2">
        <f t="shared" si="5"/>
        <v>0</v>
      </c>
      <c r="Z108" s="3" t="str">
        <f t="shared" si="6"/>
        <v/>
      </c>
      <c r="AA108" s="3" t="str">
        <f t="shared" si="7"/>
        <v/>
      </c>
    </row>
    <row r="109" spans="1:27" ht="21" x14ac:dyDescent="0.35">
      <c r="A109" s="2" t="s">
        <v>1442</v>
      </c>
      <c r="B109" s="13">
        <v>108</v>
      </c>
      <c r="C109" s="170" t="s">
        <v>1444</v>
      </c>
      <c r="D109" s="170">
        <v>0</v>
      </c>
      <c r="E109" s="19"/>
      <c r="F109" s="26">
        <v>996793170</v>
      </c>
      <c r="G109" s="26"/>
      <c r="H109" s="26"/>
      <c r="I109" s="26"/>
      <c r="J109" s="14" t="s">
        <v>407</v>
      </c>
      <c r="K109" s="14" t="s">
        <v>408</v>
      </c>
      <c r="L109" s="39" t="s">
        <v>409</v>
      </c>
      <c r="M109" s="39"/>
      <c r="N109" s="27"/>
      <c r="O109" s="14"/>
      <c r="P109" s="121">
        <v>0</v>
      </c>
      <c r="Q109" s="15"/>
      <c r="R109" s="119"/>
      <c r="S109" s="53" t="str">
        <f t="shared" si="8"/>
        <v/>
      </c>
      <c r="T109" s="17"/>
      <c r="U109" s="15"/>
      <c r="V109" s="16"/>
      <c r="W109" s="16"/>
      <c r="X109" s="16"/>
      <c r="Y109" s="2">
        <f t="shared" si="5"/>
        <v>0</v>
      </c>
      <c r="Z109" s="3" t="str">
        <f t="shared" si="6"/>
        <v/>
      </c>
      <c r="AA109" s="3" t="str">
        <f t="shared" si="7"/>
        <v/>
      </c>
    </row>
    <row r="110" spans="1:27" ht="21" x14ac:dyDescent="0.35">
      <c r="A110" s="2" t="s">
        <v>1442</v>
      </c>
      <c r="B110" s="13">
        <v>109</v>
      </c>
      <c r="C110" s="170" t="s">
        <v>1444</v>
      </c>
      <c r="D110" s="170">
        <v>0</v>
      </c>
      <c r="E110" s="19"/>
      <c r="F110" s="26">
        <v>975280123</v>
      </c>
      <c r="G110" s="26"/>
      <c r="H110" s="26"/>
      <c r="I110" s="26"/>
      <c r="J110" s="14" t="s">
        <v>410</v>
      </c>
      <c r="K110" s="14" t="s">
        <v>411</v>
      </c>
      <c r="L110" s="39" t="s">
        <v>412</v>
      </c>
      <c r="M110" s="39"/>
      <c r="N110" s="27"/>
      <c r="O110" s="14"/>
      <c r="P110" s="121">
        <v>0</v>
      </c>
      <c r="Q110" s="15"/>
      <c r="R110" s="119"/>
      <c r="S110" s="53" t="str">
        <f t="shared" si="8"/>
        <v/>
      </c>
      <c r="T110" s="17"/>
      <c r="U110" s="15"/>
      <c r="V110" s="16"/>
      <c r="W110" s="16"/>
      <c r="X110" s="16"/>
      <c r="Y110" s="2">
        <f t="shared" si="5"/>
        <v>0</v>
      </c>
      <c r="Z110" s="3" t="str">
        <f t="shared" si="6"/>
        <v/>
      </c>
      <c r="AA110" s="3" t="str">
        <f t="shared" si="7"/>
        <v/>
      </c>
    </row>
    <row r="111" spans="1:27" ht="21" x14ac:dyDescent="0.35">
      <c r="A111" s="2" t="s">
        <v>1442</v>
      </c>
      <c r="B111" s="13">
        <v>110</v>
      </c>
      <c r="C111" s="170" t="s">
        <v>1444</v>
      </c>
      <c r="D111" s="170">
        <v>0</v>
      </c>
      <c r="E111" s="19"/>
      <c r="F111" s="123">
        <v>990743946</v>
      </c>
      <c r="G111" s="26"/>
      <c r="H111" s="26"/>
      <c r="I111" s="26"/>
      <c r="J111" s="14" t="s">
        <v>413</v>
      </c>
      <c r="K111" s="14" t="s">
        <v>414</v>
      </c>
      <c r="L111" s="39" t="s">
        <v>415</v>
      </c>
      <c r="M111" s="39"/>
      <c r="N111" s="27"/>
      <c r="O111" s="14"/>
      <c r="P111" s="121">
        <v>0</v>
      </c>
      <c r="Q111" s="15"/>
      <c r="R111" s="119"/>
      <c r="S111" s="53" t="str">
        <f t="shared" si="8"/>
        <v/>
      </c>
      <c r="T111" s="17"/>
      <c r="U111" s="15"/>
      <c r="V111" s="16"/>
      <c r="W111" s="16"/>
      <c r="X111" s="16"/>
      <c r="Y111" s="2">
        <f t="shared" si="5"/>
        <v>0</v>
      </c>
      <c r="Z111" s="3" t="str">
        <f t="shared" si="6"/>
        <v/>
      </c>
      <c r="AA111" s="3" t="str">
        <f t="shared" si="7"/>
        <v/>
      </c>
    </row>
    <row r="112" spans="1:27" ht="21" x14ac:dyDescent="0.35">
      <c r="A112" s="2" t="s">
        <v>1442</v>
      </c>
      <c r="B112" s="13">
        <v>111</v>
      </c>
      <c r="C112" s="170" t="s">
        <v>1444</v>
      </c>
      <c r="D112" s="170">
        <v>0</v>
      </c>
      <c r="E112" s="19"/>
      <c r="F112" s="123">
        <v>984297160</v>
      </c>
      <c r="G112" s="26"/>
      <c r="H112" s="26"/>
      <c r="I112" s="26"/>
      <c r="J112" s="14" t="s">
        <v>416</v>
      </c>
      <c r="K112" s="14" t="s">
        <v>417</v>
      </c>
      <c r="L112" s="39" t="s">
        <v>418</v>
      </c>
      <c r="M112" s="39"/>
      <c r="N112" s="27"/>
      <c r="O112" s="14"/>
      <c r="P112" s="121">
        <v>0</v>
      </c>
      <c r="Q112" s="15"/>
      <c r="R112" s="119"/>
      <c r="S112" s="53" t="str">
        <f t="shared" si="8"/>
        <v/>
      </c>
      <c r="T112" s="17"/>
      <c r="U112" s="15"/>
      <c r="V112" s="16"/>
      <c r="W112" s="16"/>
      <c r="X112" s="16"/>
      <c r="Y112" s="2">
        <f t="shared" si="5"/>
        <v>0</v>
      </c>
      <c r="Z112" s="3" t="str">
        <f t="shared" si="6"/>
        <v/>
      </c>
      <c r="AA112" s="3" t="str">
        <f t="shared" si="7"/>
        <v/>
      </c>
    </row>
    <row r="113" spans="1:27" ht="21" x14ac:dyDescent="0.35">
      <c r="A113" s="2" t="s">
        <v>1442</v>
      </c>
      <c r="B113" s="13">
        <v>112</v>
      </c>
      <c r="C113" s="170" t="s">
        <v>1444</v>
      </c>
      <c r="D113" s="170">
        <v>0</v>
      </c>
      <c r="E113" s="19"/>
      <c r="F113" s="26">
        <v>994891622</v>
      </c>
      <c r="G113" s="26"/>
      <c r="H113" s="26"/>
      <c r="I113" s="26"/>
      <c r="J113" s="14" t="s">
        <v>419</v>
      </c>
      <c r="K113" s="14" t="s">
        <v>420</v>
      </c>
      <c r="L113" s="39" t="s">
        <v>421</v>
      </c>
      <c r="M113" s="39"/>
      <c r="N113" s="27"/>
      <c r="O113" s="14"/>
      <c r="P113" s="121">
        <v>0</v>
      </c>
      <c r="Q113" s="15"/>
      <c r="R113" s="119"/>
      <c r="S113" s="53" t="str">
        <f t="shared" si="8"/>
        <v/>
      </c>
      <c r="T113" s="17"/>
      <c r="U113" s="15"/>
      <c r="V113" s="16"/>
      <c r="W113" s="16"/>
      <c r="X113" s="16"/>
      <c r="Y113" s="2">
        <f t="shared" si="5"/>
        <v>0</v>
      </c>
      <c r="Z113" s="3" t="str">
        <f t="shared" si="6"/>
        <v/>
      </c>
      <c r="AA113" s="3" t="str">
        <f t="shared" si="7"/>
        <v/>
      </c>
    </row>
    <row r="114" spans="1:27" ht="21" x14ac:dyDescent="0.35">
      <c r="A114" s="2" t="s">
        <v>1442</v>
      </c>
      <c r="B114" s="13">
        <v>113</v>
      </c>
      <c r="C114" s="170" t="s">
        <v>1444</v>
      </c>
      <c r="D114" s="170">
        <v>0</v>
      </c>
      <c r="E114" s="19"/>
      <c r="F114" s="26">
        <v>974891817</v>
      </c>
      <c r="G114" s="26"/>
      <c r="H114" s="26"/>
      <c r="I114" s="26"/>
      <c r="J114" s="14" t="s">
        <v>422</v>
      </c>
      <c r="K114" s="14" t="s">
        <v>423</v>
      </c>
      <c r="L114" s="39" t="s">
        <v>424</v>
      </c>
      <c r="M114" s="39"/>
      <c r="N114" s="27"/>
      <c r="O114" s="14"/>
      <c r="P114" s="121">
        <v>0</v>
      </c>
      <c r="Q114" s="15"/>
      <c r="R114" s="119"/>
      <c r="S114" s="53" t="str">
        <f t="shared" si="8"/>
        <v/>
      </c>
      <c r="T114" s="17"/>
      <c r="U114" s="15"/>
      <c r="V114" s="16"/>
      <c r="W114" s="16"/>
      <c r="X114" s="16"/>
      <c r="Y114" s="2">
        <f t="shared" si="5"/>
        <v>0</v>
      </c>
      <c r="Z114" s="3" t="str">
        <f t="shared" si="6"/>
        <v/>
      </c>
      <c r="AA114" s="3" t="str">
        <f t="shared" si="7"/>
        <v/>
      </c>
    </row>
    <row r="115" spans="1:27" ht="21" x14ac:dyDescent="0.35">
      <c r="A115" s="2" t="s">
        <v>1442</v>
      </c>
      <c r="B115" s="13">
        <v>114</v>
      </c>
      <c r="C115" s="170" t="s">
        <v>1444</v>
      </c>
      <c r="D115" s="170">
        <v>0</v>
      </c>
      <c r="E115" s="19"/>
      <c r="F115" s="26">
        <v>985582174</v>
      </c>
      <c r="G115" s="26"/>
      <c r="H115" s="26"/>
      <c r="I115" s="26"/>
      <c r="J115" s="14" t="s">
        <v>337</v>
      </c>
      <c r="K115" s="14" t="s">
        <v>425</v>
      </c>
      <c r="L115" s="39" t="s">
        <v>426</v>
      </c>
      <c r="M115" s="39"/>
      <c r="N115" s="27"/>
      <c r="O115" s="14"/>
      <c r="P115" s="121">
        <v>0</v>
      </c>
      <c r="Q115" s="15"/>
      <c r="R115" s="119"/>
      <c r="S115" s="53" t="str">
        <f t="shared" si="8"/>
        <v/>
      </c>
      <c r="T115" s="17"/>
      <c r="U115" s="15"/>
      <c r="V115" s="16"/>
      <c r="W115" s="16"/>
      <c r="X115" s="16"/>
      <c r="Y115" s="2">
        <f t="shared" si="5"/>
        <v>0</v>
      </c>
      <c r="Z115" s="3" t="str">
        <f t="shared" si="6"/>
        <v/>
      </c>
      <c r="AA115" s="3" t="str">
        <f t="shared" si="7"/>
        <v/>
      </c>
    </row>
    <row r="116" spans="1:27" ht="21" x14ac:dyDescent="0.35">
      <c r="A116" s="2" t="s">
        <v>1442</v>
      </c>
      <c r="B116" s="13">
        <v>115</v>
      </c>
      <c r="C116" s="170" t="s">
        <v>1444</v>
      </c>
      <c r="D116" s="170">
        <v>0</v>
      </c>
      <c r="E116" s="19"/>
      <c r="F116" s="26">
        <v>988865227</v>
      </c>
      <c r="G116" s="26"/>
      <c r="H116" s="26"/>
      <c r="I116" s="26"/>
      <c r="J116" s="14" t="s">
        <v>322</v>
      </c>
      <c r="K116" s="14" t="s">
        <v>427</v>
      </c>
      <c r="L116" s="39" t="s">
        <v>428</v>
      </c>
      <c r="M116" s="39"/>
      <c r="N116" s="27"/>
      <c r="O116" s="14"/>
      <c r="P116" s="121">
        <v>0</v>
      </c>
      <c r="Q116" s="15"/>
      <c r="R116" s="119"/>
      <c r="S116" s="53" t="str">
        <f t="shared" si="8"/>
        <v/>
      </c>
      <c r="T116" s="17"/>
      <c r="U116" s="15"/>
      <c r="V116" s="16"/>
      <c r="W116" s="16"/>
      <c r="X116" s="16"/>
      <c r="Y116" s="2">
        <f t="shared" si="5"/>
        <v>0</v>
      </c>
      <c r="Z116" s="3" t="str">
        <f t="shared" si="6"/>
        <v/>
      </c>
      <c r="AA116" s="3" t="str">
        <f t="shared" si="7"/>
        <v/>
      </c>
    </row>
    <row r="117" spans="1:27" ht="21" x14ac:dyDescent="0.35">
      <c r="A117" s="2" t="s">
        <v>1442</v>
      </c>
      <c r="B117" s="13">
        <v>116</v>
      </c>
      <c r="C117" s="170" t="s">
        <v>1444</v>
      </c>
      <c r="D117" s="170">
        <v>0</v>
      </c>
      <c r="E117" s="19"/>
      <c r="F117" s="26">
        <v>989166212</v>
      </c>
      <c r="G117" s="26"/>
      <c r="H117" s="26"/>
      <c r="I117" s="26"/>
      <c r="J117" s="14" t="s">
        <v>429</v>
      </c>
      <c r="K117" s="14" t="s">
        <v>430</v>
      </c>
      <c r="L117" s="39" t="s">
        <v>431</v>
      </c>
      <c r="M117" s="39"/>
      <c r="N117" s="27"/>
      <c r="O117" s="14"/>
      <c r="P117" s="121">
        <v>0</v>
      </c>
      <c r="Q117" s="15"/>
      <c r="R117" s="119"/>
      <c r="S117" s="53" t="str">
        <f t="shared" si="8"/>
        <v/>
      </c>
      <c r="T117" s="17"/>
      <c r="U117" s="15"/>
      <c r="V117" s="16"/>
      <c r="W117" s="16"/>
      <c r="X117" s="16"/>
      <c r="Y117" s="2">
        <f t="shared" si="5"/>
        <v>0</v>
      </c>
      <c r="Z117" s="3" t="str">
        <f t="shared" si="6"/>
        <v/>
      </c>
      <c r="AA117" s="3" t="str">
        <f t="shared" si="7"/>
        <v/>
      </c>
    </row>
    <row r="118" spans="1:27" ht="21" x14ac:dyDescent="0.35">
      <c r="A118" s="2" t="s">
        <v>1442</v>
      </c>
      <c r="B118" s="13">
        <v>117</v>
      </c>
      <c r="C118" s="170" t="s">
        <v>1444</v>
      </c>
      <c r="D118" s="170">
        <v>0</v>
      </c>
      <c r="E118" s="19"/>
      <c r="F118" s="26">
        <v>979179582</v>
      </c>
      <c r="G118" s="26"/>
      <c r="H118" s="26"/>
      <c r="I118" s="26"/>
      <c r="J118" s="14" t="s">
        <v>432</v>
      </c>
      <c r="K118" s="14" t="s">
        <v>347</v>
      </c>
      <c r="L118" s="39" t="s">
        <v>433</v>
      </c>
      <c r="M118" s="39"/>
      <c r="N118" s="27"/>
      <c r="O118" s="14"/>
      <c r="P118" s="121">
        <v>0</v>
      </c>
      <c r="Q118" s="15"/>
      <c r="R118" s="119"/>
      <c r="S118" s="53" t="str">
        <f t="shared" si="8"/>
        <v/>
      </c>
      <c r="T118" s="17"/>
      <c r="U118" s="15"/>
      <c r="V118" s="16"/>
      <c r="W118" s="16"/>
      <c r="X118" s="16"/>
      <c r="Y118" s="2">
        <f t="shared" si="5"/>
        <v>0</v>
      </c>
      <c r="Z118" s="3" t="str">
        <f t="shared" si="6"/>
        <v/>
      </c>
      <c r="AA118" s="3" t="str">
        <f t="shared" si="7"/>
        <v/>
      </c>
    </row>
    <row r="119" spans="1:27" ht="21" x14ac:dyDescent="0.35">
      <c r="A119" s="2" t="s">
        <v>1442</v>
      </c>
      <c r="B119" s="13">
        <v>118</v>
      </c>
      <c r="C119" s="170" t="s">
        <v>1444</v>
      </c>
      <c r="D119" s="170">
        <v>0</v>
      </c>
      <c r="E119" s="19"/>
      <c r="F119" s="26">
        <v>992294178</v>
      </c>
      <c r="G119" s="26"/>
      <c r="H119" s="26"/>
      <c r="I119" s="26"/>
      <c r="J119" s="14" t="s">
        <v>434</v>
      </c>
      <c r="K119" s="14" t="s">
        <v>435</v>
      </c>
      <c r="L119" s="39" t="s">
        <v>436</v>
      </c>
      <c r="M119" s="39"/>
      <c r="N119" s="27"/>
      <c r="O119" s="14"/>
      <c r="P119" s="121">
        <v>0</v>
      </c>
      <c r="Q119" s="15"/>
      <c r="R119" s="119"/>
      <c r="S119" s="53" t="str">
        <f t="shared" si="8"/>
        <v/>
      </c>
      <c r="T119" s="17"/>
      <c r="U119" s="15"/>
      <c r="V119" s="16"/>
      <c r="W119" s="16"/>
      <c r="X119" s="16"/>
      <c r="Y119" s="2">
        <f t="shared" si="5"/>
        <v>0</v>
      </c>
      <c r="Z119" s="3" t="str">
        <f t="shared" si="6"/>
        <v/>
      </c>
      <c r="AA119" s="3" t="str">
        <f t="shared" si="7"/>
        <v/>
      </c>
    </row>
    <row r="120" spans="1:27" ht="21" x14ac:dyDescent="0.35">
      <c r="A120" s="2" t="s">
        <v>1442</v>
      </c>
      <c r="B120" s="13">
        <v>119</v>
      </c>
      <c r="C120" s="170" t="s">
        <v>1444</v>
      </c>
      <c r="D120" s="170">
        <v>0</v>
      </c>
      <c r="E120" s="19"/>
      <c r="F120" s="26">
        <v>977740389</v>
      </c>
      <c r="G120" s="26"/>
      <c r="H120" s="26"/>
      <c r="I120" s="26"/>
      <c r="J120" s="14" t="s">
        <v>437</v>
      </c>
      <c r="K120" s="14" t="s">
        <v>438</v>
      </c>
      <c r="L120" s="39" t="s">
        <v>439</v>
      </c>
      <c r="M120" s="39"/>
      <c r="N120" s="27"/>
      <c r="O120" s="14"/>
      <c r="P120" s="121">
        <v>0</v>
      </c>
      <c r="Q120" s="15"/>
      <c r="R120" s="119"/>
      <c r="S120" s="53" t="str">
        <f t="shared" si="8"/>
        <v/>
      </c>
      <c r="T120" s="17"/>
      <c r="U120" s="15"/>
      <c r="V120" s="16"/>
      <c r="W120" s="16"/>
      <c r="X120" s="16"/>
      <c r="Y120" s="2">
        <f t="shared" si="5"/>
        <v>0</v>
      </c>
      <c r="Z120" s="3" t="str">
        <f t="shared" si="6"/>
        <v/>
      </c>
      <c r="AA120" s="3" t="str">
        <f t="shared" si="7"/>
        <v/>
      </c>
    </row>
    <row r="121" spans="1:27" ht="21" x14ac:dyDescent="0.35">
      <c r="A121" s="2" t="s">
        <v>1442</v>
      </c>
      <c r="B121" s="13">
        <v>120</v>
      </c>
      <c r="C121" s="170" t="s">
        <v>1444</v>
      </c>
      <c r="D121" s="170">
        <v>0</v>
      </c>
      <c r="E121" s="19"/>
      <c r="F121" s="26">
        <v>951934229</v>
      </c>
      <c r="G121" s="26"/>
      <c r="H121" s="26"/>
      <c r="I121" s="26"/>
      <c r="J121" s="14" t="s">
        <v>440</v>
      </c>
      <c r="K121" s="14" t="s">
        <v>277</v>
      </c>
      <c r="L121" s="39" t="s">
        <v>441</v>
      </c>
      <c r="M121" s="39"/>
      <c r="N121" s="27"/>
      <c r="O121" s="14"/>
      <c r="P121" s="121">
        <v>0</v>
      </c>
      <c r="Q121" s="15"/>
      <c r="R121" s="119"/>
      <c r="S121" s="53" t="str">
        <f t="shared" si="8"/>
        <v/>
      </c>
      <c r="T121" s="17"/>
      <c r="U121" s="15"/>
      <c r="V121" s="16"/>
      <c r="W121" s="16"/>
      <c r="X121" s="16"/>
      <c r="Y121" s="2">
        <f t="shared" si="5"/>
        <v>0</v>
      </c>
      <c r="Z121" s="3" t="str">
        <f t="shared" si="6"/>
        <v/>
      </c>
      <c r="AA121" s="3" t="str">
        <f t="shared" si="7"/>
        <v/>
      </c>
    </row>
    <row r="122" spans="1:27" ht="21" x14ac:dyDescent="0.35">
      <c r="A122" s="2" t="s">
        <v>1442</v>
      </c>
      <c r="B122" s="13">
        <v>121</v>
      </c>
      <c r="C122" s="170" t="s">
        <v>1444</v>
      </c>
      <c r="D122" s="170">
        <v>0</v>
      </c>
      <c r="E122" s="19"/>
      <c r="F122" s="26">
        <v>949101273</v>
      </c>
      <c r="G122" s="26"/>
      <c r="H122" s="26"/>
      <c r="I122" s="26"/>
      <c r="J122" s="14" t="s">
        <v>204</v>
      </c>
      <c r="K122" s="14" t="s">
        <v>442</v>
      </c>
      <c r="L122" s="39" t="s">
        <v>443</v>
      </c>
      <c r="M122" s="39"/>
      <c r="N122" s="27"/>
      <c r="O122" s="14"/>
      <c r="P122" s="121">
        <v>0</v>
      </c>
      <c r="Q122" s="15"/>
      <c r="R122" s="119"/>
      <c r="S122" s="53" t="str">
        <f t="shared" si="8"/>
        <v/>
      </c>
      <c r="T122" s="17"/>
      <c r="U122" s="15"/>
      <c r="V122" s="16"/>
      <c r="W122" s="16"/>
      <c r="X122" s="16"/>
      <c r="Y122" s="2">
        <f t="shared" si="5"/>
        <v>0</v>
      </c>
      <c r="Z122" s="3" t="str">
        <f t="shared" si="6"/>
        <v/>
      </c>
      <c r="AA122" s="3" t="str">
        <f t="shared" si="7"/>
        <v/>
      </c>
    </row>
    <row r="123" spans="1:27" ht="21" x14ac:dyDescent="0.35">
      <c r="A123" s="2" t="s">
        <v>1442</v>
      </c>
      <c r="B123" s="13">
        <v>122</v>
      </c>
      <c r="C123" s="170" t="s">
        <v>1444</v>
      </c>
      <c r="D123" s="170">
        <v>0</v>
      </c>
      <c r="E123" s="19"/>
      <c r="F123" s="26">
        <v>992494111</v>
      </c>
      <c r="G123" s="26"/>
      <c r="H123" s="26"/>
      <c r="I123" s="26"/>
      <c r="J123" s="14" t="s">
        <v>444</v>
      </c>
      <c r="K123" s="14" t="s">
        <v>445</v>
      </c>
      <c r="L123" s="39" t="s">
        <v>446</v>
      </c>
      <c r="M123" s="39"/>
      <c r="N123" s="27"/>
      <c r="O123" s="14"/>
      <c r="P123" s="121">
        <v>0</v>
      </c>
      <c r="Q123" s="15"/>
      <c r="R123" s="119"/>
      <c r="S123" s="53" t="str">
        <f t="shared" si="8"/>
        <v/>
      </c>
      <c r="T123" s="17"/>
      <c r="U123" s="15"/>
      <c r="V123" s="16"/>
      <c r="W123" s="16"/>
      <c r="X123" s="16"/>
      <c r="Y123" s="2">
        <f t="shared" si="5"/>
        <v>0</v>
      </c>
      <c r="Z123" s="3" t="str">
        <f t="shared" si="6"/>
        <v/>
      </c>
      <c r="AA123" s="3" t="str">
        <f t="shared" si="7"/>
        <v/>
      </c>
    </row>
    <row r="124" spans="1:27" ht="21" x14ac:dyDescent="0.35">
      <c r="A124" s="2" t="s">
        <v>1442</v>
      </c>
      <c r="B124" s="13">
        <v>123</v>
      </c>
      <c r="C124" s="170" t="s">
        <v>1444</v>
      </c>
      <c r="D124" s="170">
        <v>0</v>
      </c>
      <c r="E124" s="19"/>
      <c r="F124" s="26">
        <v>994415516</v>
      </c>
      <c r="G124" s="26"/>
      <c r="H124" s="26"/>
      <c r="I124" s="26"/>
      <c r="J124" s="14" t="s">
        <v>447</v>
      </c>
      <c r="K124" s="14" t="s">
        <v>448</v>
      </c>
      <c r="L124" s="39" t="s">
        <v>449</v>
      </c>
      <c r="M124" s="39"/>
      <c r="N124" s="27"/>
      <c r="O124" s="14"/>
      <c r="P124" s="121">
        <v>0</v>
      </c>
      <c r="Q124" s="15"/>
      <c r="R124" s="119"/>
      <c r="S124" s="53" t="str">
        <f t="shared" si="8"/>
        <v/>
      </c>
      <c r="T124" s="17"/>
      <c r="U124" s="15"/>
      <c r="V124" s="16"/>
      <c r="W124" s="16"/>
      <c r="X124" s="16"/>
      <c r="Y124" s="2">
        <f t="shared" si="5"/>
        <v>0</v>
      </c>
      <c r="Z124" s="3" t="str">
        <f t="shared" si="6"/>
        <v/>
      </c>
      <c r="AA124" s="3" t="str">
        <f t="shared" si="7"/>
        <v/>
      </c>
    </row>
    <row r="125" spans="1:27" ht="21" x14ac:dyDescent="0.35">
      <c r="A125" s="2" t="s">
        <v>1442</v>
      </c>
      <c r="B125" s="13">
        <v>124</v>
      </c>
      <c r="C125" s="170" t="s">
        <v>1444</v>
      </c>
      <c r="D125" s="170">
        <v>0</v>
      </c>
      <c r="E125" s="19"/>
      <c r="F125" s="26">
        <v>995251606</v>
      </c>
      <c r="G125" s="26"/>
      <c r="H125" s="26"/>
      <c r="I125" s="26"/>
      <c r="J125" s="14" t="s">
        <v>450</v>
      </c>
      <c r="K125" s="14" t="s">
        <v>451</v>
      </c>
      <c r="L125" s="39" t="s">
        <v>452</v>
      </c>
      <c r="M125" s="39"/>
      <c r="N125" s="27"/>
      <c r="O125" s="14"/>
      <c r="P125" s="121">
        <v>0</v>
      </c>
      <c r="Q125" s="15"/>
      <c r="R125" s="119"/>
      <c r="S125" s="53" t="str">
        <f t="shared" si="8"/>
        <v/>
      </c>
      <c r="T125" s="17"/>
      <c r="U125" s="15"/>
      <c r="V125" s="16"/>
      <c r="W125" s="16"/>
      <c r="X125" s="16"/>
      <c r="Y125" s="2">
        <f t="shared" si="5"/>
        <v>0</v>
      </c>
      <c r="Z125" s="3" t="str">
        <f t="shared" si="6"/>
        <v/>
      </c>
      <c r="AA125" s="3" t="str">
        <f t="shared" si="7"/>
        <v/>
      </c>
    </row>
    <row r="126" spans="1:27" ht="21" x14ac:dyDescent="0.35">
      <c r="A126" s="2" t="s">
        <v>1442</v>
      </c>
      <c r="B126" s="13">
        <v>125</v>
      </c>
      <c r="C126" s="170" t="s">
        <v>1444</v>
      </c>
      <c r="D126" s="170">
        <v>0</v>
      </c>
      <c r="E126" s="19"/>
      <c r="F126" s="26">
        <v>990061570</v>
      </c>
      <c r="G126" s="26"/>
      <c r="H126" s="26"/>
      <c r="I126" s="26"/>
      <c r="J126" s="14" t="s">
        <v>453</v>
      </c>
      <c r="K126" s="14" t="s">
        <v>454</v>
      </c>
      <c r="L126" s="39" t="s">
        <v>455</v>
      </c>
      <c r="M126" s="39"/>
      <c r="N126" s="27"/>
      <c r="O126" s="14"/>
      <c r="P126" s="121">
        <v>0</v>
      </c>
      <c r="Q126" s="15"/>
      <c r="R126" s="119"/>
      <c r="S126" s="53" t="str">
        <f t="shared" si="8"/>
        <v/>
      </c>
      <c r="T126" s="17"/>
      <c r="U126" s="15"/>
      <c r="V126" s="16"/>
      <c r="W126" s="16"/>
      <c r="X126" s="16"/>
      <c r="Y126" s="2">
        <f t="shared" si="5"/>
        <v>0</v>
      </c>
      <c r="Z126" s="3" t="str">
        <f t="shared" si="6"/>
        <v/>
      </c>
      <c r="AA126" s="3" t="str">
        <f t="shared" si="7"/>
        <v/>
      </c>
    </row>
    <row r="127" spans="1:27" ht="21" x14ac:dyDescent="0.35">
      <c r="A127" s="2" t="s">
        <v>1442</v>
      </c>
      <c r="B127" s="13">
        <v>126</v>
      </c>
      <c r="C127" s="170" t="s">
        <v>1444</v>
      </c>
      <c r="D127" s="170">
        <v>0</v>
      </c>
      <c r="E127" s="19"/>
      <c r="F127" s="26">
        <v>992420727</v>
      </c>
      <c r="G127" s="26"/>
      <c r="H127" s="26"/>
      <c r="I127" s="26"/>
      <c r="J127" s="14" t="s">
        <v>456</v>
      </c>
      <c r="K127" s="14" t="s">
        <v>457</v>
      </c>
      <c r="L127" s="39" t="s">
        <v>458</v>
      </c>
      <c r="M127" s="39"/>
      <c r="N127" s="27"/>
      <c r="O127" s="14"/>
      <c r="P127" s="121">
        <v>0</v>
      </c>
      <c r="Q127" s="15"/>
      <c r="R127" s="119"/>
      <c r="S127" s="53" t="str">
        <f t="shared" si="8"/>
        <v/>
      </c>
      <c r="T127" s="17"/>
      <c r="U127" s="15"/>
      <c r="V127" s="16"/>
      <c r="W127" s="16"/>
      <c r="X127" s="16"/>
      <c r="Y127" s="2">
        <f t="shared" si="5"/>
        <v>0</v>
      </c>
      <c r="Z127" s="3" t="str">
        <f t="shared" si="6"/>
        <v/>
      </c>
      <c r="AA127" s="3" t="str">
        <f t="shared" si="7"/>
        <v/>
      </c>
    </row>
    <row r="128" spans="1:27" ht="21" x14ac:dyDescent="0.35">
      <c r="A128" s="2" t="s">
        <v>1442</v>
      </c>
      <c r="B128" s="13">
        <v>127</v>
      </c>
      <c r="C128" s="170" t="s">
        <v>1444</v>
      </c>
      <c r="D128" s="170">
        <v>0</v>
      </c>
      <c r="E128" s="19"/>
      <c r="F128" s="26">
        <v>995168304</v>
      </c>
      <c r="G128" s="26"/>
      <c r="H128" s="26"/>
      <c r="I128" s="26"/>
      <c r="J128" s="14" t="s">
        <v>459</v>
      </c>
      <c r="K128" s="14" t="s">
        <v>460</v>
      </c>
      <c r="L128" s="39" t="s">
        <v>461</v>
      </c>
      <c r="M128" s="39"/>
      <c r="N128" s="27"/>
      <c r="O128" s="14"/>
      <c r="P128" s="121">
        <v>0</v>
      </c>
      <c r="Q128" s="15"/>
      <c r="R128" s="119"/>
      <c r="S128" s="53" t="str">
        <f t="shared" si="8"/>
        <v/>
      </c>
      <c r="T128" s="17"/>
      <c r="U128" s="15"/>
      <c r="V128" s="16"/>
      <c r="W128" s="16"/>
      <c r="X128" s="16"/>
      <c r="Y128" s="2">
        <f t="shared" si="5"/>
        <v>0</v>
      </c>
      <c r="Z128" s="3" t="str">
        <f t="shared" si="6"/>
        <v/>
      </c>
      <c r="AA128" s="3" t="str">
        <f t="shared" si="7"/>
        <v/>
      </c>
    </row>
    <row r="129" spans="1:27" ht="21" x14ac:dyDescent="0.35">
      <c r="A129" s="2" t="s">
        <v>1442</v>
      </c>
      <c r="B129" s="13">
        <v>128</v>
      </c>
      <c r="C129" s="170" t="s">
        <v>1444</v>
      </c>
      <c r="D129" s="170">
        <v>0</v>
      </c>
      <c r="E129" s="19"/>
      <c r="F129" s="26">
        <v>996202915</v>
      </c>
      <c r="G129" s="26"/>
      <c r="H129" s="26"/>
      <c r="I129" s="26"/>
      <c r="J129" s="14" t="s">
        <v>462</v>
      </c>
      <c r="K129" s="14" t="s">
        <v>463</v>
      </c>
      <c r="L129" s="39" t="s">
        <v>464</v>
      </c>
      <c r="M129" s="39"/>
      <c r="N129" s="27"/>
      <c r="O129" s="14"/>
      <c r="P129" s="121">
        <v>0</v>
      </c>
      <c r="Q129" s="15"/>
      <c r="R129" s="119"/>
      <c r="S129" s="53" t="str">
        <f t="shared" si="8"/>
        <v/>
      </c>
      <c r="T129" s="17"/>
      <c r="U129" s="15"/>
      <c r="V129" s="16"/>
      <c r="W129" s="16"/>
      <c r="X129" s="16"/>
      <c r="Y129" s="2">
        <f t="shared" si="5"/>
        <v>0</v>
      </c>
      <c r="Z129" s="3" t="str">
        <f t="shared" si="6"/>
        <v/>
      </c>
      <c r="AA129" s="3" t="str">
        <f t="shared" si="7"/>
        <v/>
      </c>
    </row>
    <row r="130" spans="1:27" ht="21" x14ac:dyDescent="0.35">
      <c r="A130" s="2" t="s">
        <v>1442</v>
      </c>
      <c r="B130" s="13">
        <v>129</v>
      </c>
      <c r="C130" s="170" t="s">
        <v>1444</v>
      </c>
      <c r="D130" s="170">
        <v>0</v>
      </c>
      <c r="E130" s="19"/>
      <c r="F130" s="26">
        <v>992239061</v>
      </c>
      <c r="G130" s="26"/>
      <c r="H130" s="26"/>
      <c r="I130" s="26"/>
      <c r="J130" s="14" t="s">
        <v>465</v>
      </c>
      <c r="K130" s="14" t="s">
        <v>466</v>
      </c>
      <c r="L130" s="39" t="s">
        <v>467</v>
      </c>
      <c r="M130" s="39"/>
      <c r="N130" s="27"/>
      <c r="O130" s="14"/>
      <c r="P130" s="121">
        <v>0</v>
      </c>
      <c r="Q130" s="15"/>
      <c r="R130" s="119"/>
      <c r="S130" s="53" t="str">
        <f t="shared" si="8"/>
        <v/>
      </c>
      <c r="T130" s="17"/>
      <c r="U130" s="15"/>
      <c r="V130" s="16"/>
      <c r="W130" s="16"/>
      <c r="X130" s="16"/>
      <c r="Y130" s="2">
        <f t="shared" ref="Y130:Y193" si="9">IF(OR(AND(LEFT(Q130,6)="ACEPTA",P130=0),AND(LEFT(Q130,6)&lt;&gt;"ACEPTA",P130&gt;0)),1,0)</f>
        <v>0</v>
      </c>
      <c r="Z130" s="3" t="str">
        <f t="shared" si="6"/>
        <v/>
      </c>
      <c r="AA130" s="3" t="str">
        <f t="shared" si="7"/>
        <v/>
      </c>
    </row>
    <row r="131" spans="1:27" ht="21" x14ac:dyDescent="0.35">
      <c r="A131" s="2" t="s">
        <v>1442</v>
      </c>
      <c r="B131" s="13">
        <v>130</v>
      </c>
      <c r="C131" s="170" t="s">
        <v>1444</v>
      </c>
      <c r="D131" s="170">
        <v>0</v>
      </c>
      <c r="E131" s="19"/>
      <c r="F131" s="26">
        <v>997198001</v>
      </c>
      <c r="G131" s="26"/>
      <c r="H131" s="26"/>
      <c r="I131" s="26"/>
      <c r="J131" s="14" t="s">
        <v>468</v>
      </c>
      <c r="K131" s="14" t="s">
        <v>469</v>
      </c>
      <c r="L131" s="39" t="s">
        <v>470</v>
      </c>
      <c r="M131" s="39"/>
      <c r="N131" s="27"/>
      <c r="O131" s="14"/>
      <c r="P131" s="121">
        <v>0</v>
      </c>
      <c r="Q131" s="15"/>
      <c r="R131" s="119"/>
      <c r="S131" s="53" t="str">
        <f t="shared" si="8"/>
        <v/>
      </c>
      <c r="T131" s="17"/>
      <c r="U131" s="15"/>
      <c r="V131" s="16"/>
      <c r="W131" s="16"/>
      <c r="X131" s="16"/>
      <c r="Y131" s="2">
        <f t="shared" si="9"/>
        <v>0</v>
      </c>
      <c r="Z131" s="3" t="str">
        <f t="shared" ref="Z131:Z194" si="10">IF(Q131="","",VLOOKUP(Q131,estadogp,2,0))</f>
        <v/>
      </c>
      <c r="AA131" s="3" t="str">
        <f t="shared" ref="AA131:AA194" si="11">IF(Q131="","",VLOOKUP(Q131,estadogp,3,0))</f>
        <v/>
      </c>
    </row>
    <row r="132" spans="1:27" ht="21" x14ac:dyDescent="0.35">
      <c r="A132" s="2" t="s">
        <v>1442</v>
      </c>
      <c r="B132" s="13">
        <v>131</v>
      </c>
      <c r="C132" s="170" t="s">
        <v>1444</v>
      </c>
      <c r="D132" s="170">
        <v>0</v>
      </c>
      <c r="E132" s="19"/>
      <c r="F132" s="26">
        <v>999450984</v>
      </c>
      <c r="G132" s="26"/>
      <c r="H132" s="26"/>
      <c r="I132" s="26"/>
      <c r="J132" s="14" t="s">
        <v>471</v>
      </c>
      <c r="K132" s="14" t="s">
        <v>472</v>
      </c>
      <c r="L132" s="39" t="s">
        <v>473</v>
      </c>
      <c r="M132" s="39"/>
      <c r="N132" s="27"/>
      <c r="O132" s="14"/>
      <c r="P132" s="121">
        <v>0</v>
      </c>
      <c r="Q132" s="15"/>
      <c r="R132" s="119"/>
      <c r="S132" s="53" t="str">
        <f t="shared" ref="S132:S195" si="12">IF(LEN(Q132)&gt;0,IF(VLOOKUP(Q132,estadogp,4,0)=10,"",VLOOKUP(VLOOKUP(Q132,estadogp,4,0),MENSAJE,2,0)),"")</f>
        <v/>
      </c>
      <c r="T132" s="17"/>
      <c r="U132" s="15"/>
      <c r="V132" s="16"/>
      <c r="W132" s="16"/>
      <c r="X132" s="16"/>
      <c r="Y132" s="2">
        <f t="shared" si="9"/>
        <v>0</v>
      </c>
      <c r="Z132" s="3" t="str">
        <f t="shared" si="10"/>
        <v/>
      </c>
      <c r="AA132" s="3" t="str">
        <f t="shared" si="11"/>
        <v/>
      </c>
    </row>
    <row r="133" spans="1:27" ht="21" x14ac:dyDescent="0.35">
      <c r="A133" s="2" t="s">
        <v>1442</v>
      </c>
      <c r="B133" s="13">
        <v>132</v>
      </c>
      <c r="C133" s="170" t="s">
        <v>1444</v>
      </c>
      <c r="D133" s="170">
        <v>0</v>
      </c>
      <c r="E133" s="19"/>
      <c r="F133" s="26">
        <v>999518366</v>
      </c>
      <c r="G133" s="26"/>
      <c r="H133" s="26"/>
      <c r="I133" s="26"/>
      <c r="J133" s="14" t="s">
        <v>207</v>
      </c>
      <c r="K133" s="14" t="s">
        <v>474</v>
      </c>
      <c r="L133" s="39" t="s">
        <v>475</v>
      </c>
      <c r="M133" s="39"/>
      <c r="N133" s="27"/>
      <c r="O133" s="14"/>
      <c r="P133" s="121">
        <v>0</v>
      </c>
      <c r="Q133" s="15"/>
      <c r="R133" s="119"/>
      <c r="S133" s="53" t="str">
        <f t="shared" si="12"/>
        <v/>
      </c>
      <c r="T133" s="17"/>
      <c r="U133" s="15"/>
      <c r="V133" s="16"/>
      <c r="W133" s="16"/>
      <c r="X133" s="16"/>
      <c r="Y133" s="2">
        <f t="shared" si="9"/>
        <v>0</v>
      </c>
      <c r="Z133" s="3" t="str">
        <f t="shared" si="10"/>
        <v/>
      </c>
      <c r="AA133" s="3" t="str">
        <f t="shared" si="11"/>
        <v/>
      </c>
    </row>
    <row r="134" spans="1:27" ht="21" x14ac:dyDescent="0.35">
      <c r="A134" s="2" t="s">
        <v>1442</v>
      </c>
      <c r="B134" s="13">
        <v>133</v>
      </c>
      <c r="C134" s="170" t="s">
        <v>1444</v>
      </c>
      <c r="D134" s="170">
        <v>0</v>
      </c>
      <c r="E134" s="19"/>
      <c r="F134" s="26">
        <v>991979222</v>
      </c>
      <c r="G134" s="26"/>
      <c r="H134" s="26"/>
      <c r="I134" s="26"/>
      <c r="J134" s="14" t="s">
        <v>476</v>
      </c>
      <c r="K134" s="14" t="s">
        <v>477</v>
      </c>
      <c r="L134" s="39" t="s">
        <v>478</v>
      </c>
      <c r="M134" s="39"/>
      <c r="N134" s="27"/>
      <c r="O134" s="14"/>
      <c r="P134" s="121">
        <v>0</v>
      </c>
      <c r="Q134" s="15"/>
      <c r="R134" s="119"/>
      <c r="S134" s="53" t="str">
        <f t="shared" si="12"/>
        <v/>
      </c>
      <c r="T134" s="17"/>
      <c r="U134" s="15"/>
      <c r="V134" s="16"/>
      <c r="W134" s="16"/>
      <c r="X134" s="16"/>
      <c r="Y134" s="2">
        <f t="shared" si="9"/>
        <v>0</v>
      </c>
      <c r="Z134" s="3" t="str">
        <f t="shared" si="10"/>
        <v/>
      </c>
      <c r="AA134" s="3" t="str">
        <f t="shared" si="11"/>
        <v/>
      </c>
    </row>
    <row r="135" spans="1:27" ht="21" x14ac:dyDescent="0.35">
      <c r="A135" s="2" t="s">
        <v>1442</v>
      </c>
      <c r="B135" s="13">
        <v>134</v>
      </c>
      <c r="C135" s="170" t="s">
        <v>1444</v>
      </c>
      <c r="D135" s="170">
        <v>0</v>
      </c>
      <c r="E135" s="19"/>
      <c r="F135" s="26">
        <v>997550535</v>
      </c>
      <c r="G135" s="26"/>
      <c r="H135" s="26"/>
      <c r="I135" s="26"/>
      <c r="J135" s="14" t="s">
        <v>479</v>
      </c>
      <c r="K135" s="14" t="s">
        <v>480</v>
      </c>
      <c r="L135" s="39" t="s">
        <v>481</v>
      </c>
      <c r="M135" s="39"/>
      <c r="N135" s="27"/>
      <c r="O135" s="14"/>
      <c r="P135" s="121">
        <v>0</v>
      </c>
      <c r="Q135" s="15"/>
      <c r="R135" s="119"/>
      <c r="S135" s="53" t="str">
        <f t="shared" si="12"/>
        <v/>
      </c>
      <c r="T135" s="17"/>
      <c r="U135" s="15"/>
      <c r="V135" s="16"/>
      <c r="W135" s="16"/>
      <c r="X135" s="16"/>
      <c r="Y135" s="2">
        <f t="shared" si="9"/>
        <v>0</v>
      </c>
      <c r="Z135" s="3" t="str">
        <f t="shared" si="10"/>
        <v/>
      </c>
      <c r="AA135" s="3" t="str">
        <f t="shared" si="11"/>
        <v/>
      </c>
    </row>
    <row r="136" spans="1:27" ht="21" x14ac:dyDescent="0.35">
      <c r="A136" s="2" t="s">
        <v>1442</v>
      </c>
      <c r="B136" s="13">
        <v>135</v>
      </c>
      <c r="C136" s="170" t="s">
        <v>1444</v>
      </c>
      <c r="D136" s="170">
        <v>0</v>
      </c>
      <c r="E136" s="19"/>
      <c r="F136" s="26">
        <v>975883829</v>
      </c>
      <c r="G136" s="26"/>
      <c r="H136" s="26"/>
      <c r="I136" s="26"/>
      <c r="J136" s="14" t="s">
        <v>482</v>
      </c>
      <c r="K136" s="14" t="s">
        <v>483</v>
      </c>
      <c r="L136" s="39" t="s">
        <v>484</v>
      </c>
      <c r="M136" s="39"/>
      <c r="N136" s="27"/>
      <c r="O136" s="14"/>
      <c r="P136" s="121">
        <v>0</v>
      </c>
      <c r="Q136" s="15"/>
      <c r="R136" s="119"/>
      <c r="S136" s="53" t="str">
        <f t="shared" si="12"/>
        <v/>
      </c>
      <c r="T136" s="17"/>
      <c r="U136" s="15"/>
      <c r="V136" s="16"/>
      <c r="W136" s="16"/>
      <c r="X136" s="16"/>
      <c r="Y136" s="2">
        <f t="shared" si="9"/>
        <v>0</v>
      </c>
      <c r="Z136" s="3" t="str">
        <f t="shared" si="10"/>
        <v/>
      </c>
      <c r="AA136" s="3" t="str">
        <f t="shared" si="11"/>
        <v/>
      </c>
    </row>
    <row r="137" spans="1:27" ht="21" x14ac:dyDescent="0.35">
      <c r="A137" s="2" t="s">
        <v>1442</v>
      </c>
      <c r="B137" s="13">
        <v>136</v>
      </c>
      <c r="C137" s="170" t="s">
        <v>1444</v>
      </c>
      <c r="D137" s="170">
        <v>0</v>
      </c>
      <c r="E137" s="19"/>
      <c r="F137" s="26">
        <v>988936830</v>
      </c>
      <c r="G137" s="26"/>
      <c r="H137" s="26"/>
      <c r="I137" s="26"/>
      <c r="J137" s="14" t="s">
        <v>172</v>
      </c>
      <c r="K137" s="14" t="s">
        <v>485</v>
      </c>
      <c r="L137" s="39" t="s">
        <v>486</v>
      </c>
      <c r="M137" s="39"/>
      <c r="N137" s="27"/>
      <c r="O137" s="14"/>
      <c r="P137" s="121">
        <v>0</v>
      </c>
      <c r="Q137" s="15"/>
      <c r="R137" s="119"/>
      <c r="S137" s="53" t="str">
        <f t="shared" si="12"/>
        <v/>
      </c>
      <c r="T137" s="17"/>
      <c r="U137" s="15"/>
      <c r="V137" s="16"/>
      <c r="W137" s="16"/>
      <c r="X137" s="16"/>
      <c r="Y137" s="2">
        <f t="shared" si="9"/>
        <v>0</v>
      </c>
      <c r="Z137" s="3" t="str">
        <f t="shared" si="10"/>
        <v/>
      </c>
      <c r="AA137" s="3" t="str">
        <f t="shared" si="11"/>
        <v/>
      </c>
    </row>
    <row r="138" spans="1:27" ht="21" x14ac:dyDescent="0.35">
      <c r="A138" s="2" t="s">
        <v>1442</v>
      </c>
      <c r="B138" s="13">
        <v>137</v>
      </c>
      <c r="C138" s="170" t="s">
        <v>1444</v>
      </c>
      <c r="D138" s="170">
        <v>0</v>
      </c>
      <c r="E138" s="19"/>
      <c r="F138" s="26">
        <v>986898667</v>
      </c>
      <c r="G138" s="26"/>
      <c r="H138" s="26"/>
      <c r="I138" s="26"/>
      <c r="J138" s="14" t="s">
        <v>487</v>
      </c>
      <c r="K138" s="14" t="s">
        <v>488</v>
      </c>
      <c r="L138" s="39" t="s">
        <v>489</v>
      </c>
      <c r="M138" s="39"/>
      <c r="N138" s="27"/>
      <c r="O138" s="14"/>
      <c r="P138" s="121">
        <v>0</v>
      </c>
      <c r="Q138" s="15"/>
      <c r="R138" s="119"/>
      <c r="S138" s="53" t="str">
        <f t="shared" si="12"/>
        <v/>
      </c>
      <c r="T138" s="17"/>
      <c r="U138" s="15"/>
      <c r="V138" s="16"/>
      <c r="W138" s="16"/>
      <c r="X138" s="16"/>
      <c r="Y138" s="2">
        <f t="shared" si="9"/>
        <v>0</v>
      </c>
      <c r="Z138" s="3" t="str">
        <f t="shared" si="10"/>
        <v/>
      </c>
      <c r="AA138" s="3" t="str">
        <f t="shared" si="11"/>
        <v/>
      </c>
    </row>
    <row r="139" spans="1:27" ht="21" x14ac:dyDescent="0.35">
      <c r="A139" s="2" t="s">
        <v>1442</v>
      </c>
      <c r="B139" s="13">
        <v>138</v>
      </c>
      <c r="C139" s="170" t="s">
        <v>1444</v>
      </c>
      <c r="D139" s="170">
        <v>0</v>
      </c>
      <c r="E139" s="19"/>
      <c r="F139" s="26">
        <v>989224093</v>
      </c>
      <c r="G139" s="26"/>
      <c r="H139" s="26"/>
      <c r="I139" s="26"/>
      <c r="J139" s="14" t="s">
        <v>490</v>
      </c>
      <c r="K139" s="14" t="s">
        <v>491</v>
      </c>
      <c r="L139" s="39" t="s">
        <v>492</v>
      </c>
      <c r="M139" s="39"/>
      <c r="N139" s="27"/>
      <c r="O139" s="14"/>
      <c r="P139" s="121">
        <v>0</v>
      </c>
      <c r="Q139" s="15"/>
      <c r="R139" s="119"/>
      <c r="S139" s="53" t="str">
        <f t="shared" si="12"/>
        <v/>
      </c>
      <c r="T139" s="17"/>
      <c r="U139" s="15"/>
      <c r="V139" s="16"/>
      <c r="W139" s="16"/>
      <c r="X139" s="16"/>
      <c r="Y139" s="2">
        <f t="shared" si="9"/>
        <v>0</v>
      </c>
      <c r="Z139" s="3" t="str">
        <f t="shared" si="10"/>
        <v/>
      </c>
      <c r="AA139" s="3" t="str">
        <f t="shared" si="11"/>
        <v/>
      </c>
    </row>
    <row r="140" spans="1:27" ht="21" x14ac:dyDescent="0.35">
      <c r="A140" s="2" t="s">
        <v>1442</v>
      </c>
      <c r="B140" s="13">
        <v>139</v>
      </c>
      <c r="C140" s="170" t="s">
        <v>1444</v>
      </c>
      <c r="D140" s="170">
        <v>0</v>
      </c>
      <c r="E140" s="19"/>
      <c r="F140" s="26">
        <v>968305827</v>
      </c>
      <c r="G140" s="26"/>
      <c r="H140" s="26"/>
      <c r="I140" s="26"/>
      <c r="J140" s="14" t="s">
        <v>493</v>
      </c>
      <c r="K140" s="14" t="s">
        <v>494</v>
      </c>
      <c r="L140" s="39" t="s">
        <v>495</v>
      </c>
      <c r="M140" s="39"/>
      <c r="N140" s="27"/>
      <c r="O140" s="14"/>
      <c r="P140" s="121">
        <v>0</v>
      </c>
      <c r="Q140" s="15"/>
      <c r="R140" s="119"/>
      <c r="S140" s="53" t="str">
        <f t="shared" si="12"/>
        <v/>
      </c>
      <c r="T140" s="17"/>
      <c r="U140" s="15"/>
      <c r="V140" s="16"/>
      <c r="W140" s="16"/>
      <c r="X140" s="16"/>
      <c r="Y140" s="2">
        <f t="shared" si="9"/>
        <v>0</v>
      </c>
      <c r="Z140" s="3" t="str">
        <f t="shared" si="10"/>
        <v/>
      </c>
      <c r="AA140" s="3" t="str">
        <f t="shared" si="11"/>
        <v/>
      </c>
    </row>
    <row r="141" spans="1:27" ht="21" x14ac:dyDescent="0.35">
      <c r="A141" s="2" t="s">
        <v>1442</v>
      </c>
      <c r="B141" s="13">
        <v>140</v>
      </c>
      <c r="C141" s="170" t="s">
        <v>1444</v>
      </c>
      <c r="D141" s="170">
        <v>0</v>
      </c>
      <c r="E141" s="19"/>
      <c r="F141" s="26">
        <v>966221058</v>
      </c>
      <c r="G141" s="26"/>
      <c r="H141" s="26"/>
      <c r="I141" s="26"/>
      <c r="J141" s="14" t="s">
        <v>496</v>
      </c>
      <c r="K141" s="14" t="s">
        <v>497</v>
      </c>
      <c r="L141" s="39" t="s">
        <v>498</v>
      </c>
      <c r="M141" s="39"/>
      <c r="N141" s="27"/>
      <c r="O141" s="14"/>
      <c r="P141" s="121">
        <v>0</v>
      </c>
      <c r="Q141" s="15"/>
      <c r="R141" s="119"/>
      <c r="S141" s="53" t="str">
        <f t="shared" si="12"/>
        <v/>
      </c>
      <c r="T141" s="17"/>
      <c r="U141" s="15"/>
      <c r="V141" s="16"/>
      <c r="W141" s="16"/>
      <c r="X141" s="16"/>
      <c r="Y141" s="2">
        <f t="shared" si="9"/>
        <v>0</v>
      </c>
      <c r="Z141" s="3" t="str">
        <f t="shared" si="10"/>
        <v/>
      </c>
      <c r="AA141" s="3" t="str">
        <f t="shared" si="11"/>
        <v/>
      </c>
    </row>
    <row r="142" spans="1:27" ht="21" x14ac:dyDescent="0.35">
      <c r="A142" s="2" t="s">
        <v>1442</v>
      </c>
      <c r="B142" s="13">
        <v>141</v>
      </c>
      <c r="C142" s="170" t="s">
        <v>1444</v>
      </c>
      <c r="D142" s="170">
        <v>0</v>
      </c>
      <c r="E142" s="19"/>
      <c r="F142" s="26">
        <v>982054020</v>
      </c>
      <c r="G142" s="26"/>
      <c r="H142" s="26"/>
      <c r="I142" s="26"/>
      <c r="J142" s="14" t="s">
        <v>499</v>
      </c>
      <c r="K142" s="14" t="s">
        <v>500</v>
      </c>
      <c r="L142" s="39" t="s">
        <v>501</v>
      </c>
      <c r="M142" s="39"/>
      <c r="N142" s="27"/>
      <c r="O142" s="14"/>
      <c r="P142" s="121">
        <v>0</v>
      </c>
      <c r="Q142" s="15"/>
      <c r="R142" s="119"/>
      <c r="S142" s="53" t="str">
        <f t="shared" si="12"/>
        <v/>
      </c>
      <c r="T142" s="17"/>
      <c r="U142" s="15"/>
      <c r="V142" s="16"/>
      <c r="W142" s="16"/>
      <c r="X142" s="16"/>
      <c r="Y142" s="2">
        <f t="shared" si="9"/>
        <v>0</v>
      </c>
      <c r="Z142" s="3" t="str">
        <f t="shared" si="10"/>
        <v/>
      </c>
      <c r="AA142" s="3" t="str">
        <f t="shared" si="11"/>
        <v/>
      </c>
    </row>
    <row r="143" spans="1:27" ht="21" x14ac:dyDescent="0.35">
      <c r="A143" s="2" t="s">
        <v>1442</v>
      </c>
      <c r="B143" s="13">
        <v>142</v>
      </c>
      <c r="C143" s="170" t="s">
        <v>1444</v>
      </c>
      <c r="D143" s="170">
        <v>0</v>
      </c>
      <c r="E143" s="19"/>
      <c r="F143" s="26">
        <v>977384637</v>
      </c>
      <c r="G143" s="26"/>
      <c r="H143" s="26"/>
      <c r="I143" s="26"/>
      <c r="J143" s="14" t="s">
        <v>502</v>
      </c>
      <c r="K143" s="14" t="s">
        <v>503</v>
      </c>
      <c r="L143" s="39" t="s">
        <v>504</v>
      </c>
      <c r="M143" s="39"/>
      <c r="N143" s="27"/>
      <c r="O143" s="14"/>
      <c r="P143" s="121">
        <v>0</v>
      </c>
      <c r="Q143" s="15"/>
      <c r="R143" s="119"/>
      <c r="S143" s="53" t="str">
        <f t="shared" si="12"/>
        <v/>
      </c>
      <c r="T143" s="17"/>
      <c r="U143" s="15"/>
      <c r="V143" s="16"/>
      <c r="W143" s="16"/>
      <c r="X143" s="16"/>
      <c r="Y143" s="2">
        <f t="shared" si="9"/>
        <v>0</v>
      </c>
      <c r="Z143" s="3" t="str">
        <f t="shared" si="10"/>
        <v/>
      </c>
      <c r="AA143" s="3" t="str">
        <f t="shared" si="11"/>
        <v/>
      </c>
    </row>
    <row r="144" spans="1:27" ht="21" x14ac:dyDescent="0.35">
      <c r="A144" s="2" t="s">
        <v>1442</v>
      </c>
      <c r="B144" s="13">
        <v>143</v>
      </c>
      <c r="C144" s="170" t="s">
        <v>1444</v>
      </c>
      <c r="D144" s="170">
        <v>0</v>
      </c>
      <c r="E144" s="19"/>
      <c r="F144" s="26">
        <v>989004851</v>
      </c>
      <c r="G144" s="26"/>
      <c r="H144" s="26"/>
      <c r="I144" s="26"/>
      <c r="J144" s="14" t="s">
        <v>505</v>
      </c>
      <c r="K144" s="14" t="s">
        <v>277</v>
      </c>
      <c r="L144" s="39" t="s">
        <v>506</v>
      </c>
      <c r="M144" s="39"/>
      <c r="N144" s="27"/>
      <c r="O144" s="14"/>
      <c r="P144" s="121">
        <v>0</v>
      </c>
      <c r="Q144" s="15"/>
      <c r="R144" s="119"/>
      <c r="S144" s="53" t="str">
        <f t="shared" si="12"/>
        <v/>
      </c>
      <c r="T144" s="17"/>
      <c r="U144" s="15"/>
      <c r="V144" s="16"/>
      <c r="W144" s="16"/>
      <c r="X144" s="16"/>
      <c r="Y144" s="2">
        <f t="shared" si="9"/>
        <v>0</v>
      </c>
      <c r="Z144" s="3" t="str">
        <f t="shared" si="10"/>
        <v/>
      </c>
      <c r="AA144" s="3" t="str">
        <f t="shared" si="11"/>
        <v/>
      </c>
    </row>
    <row r="145" spans="1:27" ht="21" x14ac:dyDescent="0.35">
      <c r="A145" s="2" t="s">
        <v>1442</v>
      </c>
      <c r="B145" s="13">
        <v>144</v>
      </c>
      <c r="C145" s="170" t="s">
        <v>1444</v>
      </c>
      <c r="D145" s="170">
        <v>0</v>
      </c>
      <c r="E145" s="19"/>
      <c r="F145" s="26">
        <v>968458070</v>
      </c>
      <c r="G145" s="26"/>
      <c r="H145" s="26"/>
      <c r="I145" s="26"/>
      <c r="J145" s="14" t="s">
        <v>507</v>
      </c>
      <c r="K145" s="14" t="s">
        <v>508</v>
      </c>
      <c r="L145" s="39" t="s">
        <v>509</v>
      </c>
      <c r="M145" s="39"/>
      <c r="N145" s="27"/>
      <c r="O145" s="14"/>
      <c r="P145" s="121">
        <v>0</v>
      </c>
      <c r="Q145" s="15"/>
      <c r="R145" s="119"/>
      <c r="S145" s="53" t="str">
        <f t="shared" si="12"/>
        <v/>
      </c>
      <c r="T145" s="17"/>
      <c r="U145" s="15"/>
      <c r="V145" s="16"/>
      <c r="W145" s="16"/>
      <c r="X145" s="16"/>
      <c r="Y145" s="2">
        <f t="shared" si="9"/>
        <v>0</v>
      </c>
      <c r="Z145" s="3" t="str">
        <f t="shared" si="10"/>
        <v/>
      </c>
      <c r="AA145" s="3" t="str">
        <f t="shared" si="11"/>
        <v/>
      </c>
    </row>
    <row r="146" spans="1:27" ht="21" x14ac:dyDescent="0.35">
      <c r="A146" s="2" t="s">
        <v>1442</v>
      </c>
      <c r="B146" s="13">
        <v>145</v>
      </c>
      <c r="C146" s="170" t="s">
        <v>1444</v>
      </c>
      <c r="D146" s="170">
        <v>0</v>
      </c>
      <c r="E146" s="19"/>
      <c r="F146" s="26">
        <v>965785211</v>
      </c>
      <c r="G146" s="26"/>
      <c r="H146" s="26"/>
      <c r="I146" s="26"/>
      <c r="J146" s="14" t="s">
        <v>510</v>
      </c>
      <c r="K146" s="14" t="s">
        <v>511</v>
      </c>
      <c r="L146" s="39" t="s">
        <v>512</v>
      </c>
      <c r="M146" s="39"/>
      <c r="N146" s="27"/>
      <c r="O146" s="14"/>
      <c r="P146" s="121">
        <v>0</v>
      </c>
      <c r="Q146" s="15"/>
      <c r="R146" s="119"/>
      <c r="S146" s="53" t="str">
        <f t="shared" si="12"/>
        <v/>
      </c>
      <c r="T146" s="17"/>
      <c r="U146" s="15"/>
      <c r="V146" s="16"/>
      <c r="W146" s="16"/>
      <c r="X146" s="16"/>
      <c r="Y146" s="2">
        <f t="shared" si="9"/>
        <v>0</v>
      </c>
      <c r="Z146" s="3" t="str">
        <f t="shared" si="10"/>
        <v/>
      </c>
      <c r="AA146" s="3" t="str">
        <f t="shared" si="11"/>
        <v/>
      </c>
    </row>
    <row r="147" spans="1:27" ht="21" x14ac:dyDescent="0.35">
      <c r="A147" s="2" t="s">
        <v>1442</v>
      </c>
      <c r="B147" s="13">
        <v>146</v>
      </c>
      <c r="C147" s="170" t="s">
        <v>1444</v>
      </c>
      <c r="D147" s="170">
        <v>0</v>
      </c>
      <c r="E147" s="19"/>
      <c r="F147" s="26">
        <v>964294446</v>
      </c>
      <c r="G147" s="26"/>
      <c r="H147" s="26"/>
      <c r="I147" s="26"/>
      <c r="J147" s="14" t="s">
        <v>513</v>
      </c>
      <c r="K147" s="14" t="s">
        <v>514</v>
      </c>
      <c r="L147" s="39" t="s">
        <v>515</v>
      </c>
      <c r="M147" s="39"/>
      <c r="N147" s="27"/>
      <c r="O147" s="14"/>
      <c r="P147" s="121">
        <v>0</v>
      </c>
      <c r="Q147" s="15"/>
      <c r="R147" s="119"/>
      <c r="S147" s="53" t="str">
        <f t="shared" si="12"/>
        <v/>
      </c>
      <c r="T147" s="17"/>
      <c r="U147" s="15"/>
      <c r="V147" s="16"/>
      <c r="W147" s="16"/>
      <c r="X147" s="16"/>
      <c r="Y147" s="2">
        <f t="shared" si="9"/>
        <v>0</v>
      </c>
      <c r="Z147" s="3" t="str">
        <f t="shared" si="10"/>
        <v/>
      </c>
      <c r="AA147" s="3" t="str">
        <f t="shared" si="11"/>
        <v/>
      </c>
    </row>
    <row r="148" spans="1:27" ht="21" x14ac:dyDescent="0.35">
      <c r="A148" s="2" t="s">
        <v>1442</v>
      </c>
      <c r="B148" s="13">
        <v>147</v>
      </c>
      <c r="C148" s="170" t="s">
        <v>1444</v>
      </c>
      <c r="D148" s="170">
        <v>0</v>
      </c>
      <c r="E148" s="19"/>
      <c r="F148" s="26">
        <v>962485764</v>
      </c>
      <c r="G148" s="26"/>
      <c r="H148" s="26"/>
      <c r="I148" s="26"/>
      <c r="J148" s="14" t="s">
        <v>516</v>
      </c>
      <c r="K148" s="14" t="s">
        <v>517</v>
      </c>
      <c r="L148" s="39" t="s">
        <v>518</v>
      </c>
      <c r="M148" s="39"/>
      <c r="N148" s="27"/>
      <c r="O148" s="14"/>
      <c r="P148" s="121">
        <v>0</v>
      </c>
      <c r="Q148" s="15"/>
      <c r="R148" s="119"/>
      <c r="S148" s="53" t="str">
        <f t="shared" si="12"/>
        <v/>
      </c>
      <c r="T148" s="17"/>
      <c r="U148" s="15"/>
      <c r="V148" s="16"/>
      <c r="W148" s="16"/>
      <c r="X148" s="16"/>
      <c r="Y148" s="2">
        <f t="shared" si="9"/>
        <v>0</v>
      </c>
      <c r="Z148" s="3" t="str">
        <f t="shared" si="10"/>
        <v/>
      </c>
      <c r="AA148" s="3" t="str">
        <f t="shared" si="11"/>
        <v/>
      </c>
    </row>
    <row r="149" spans="1:27" ht="21" x14ac:dyDescent="0.35">
      <c r="A149" s="2" t="s">
        <v>1442</v>
      </c>
      <c r="B149" s="13">
        <v>148</v>
      </c>
      <c r="C149" s="170" t="s">
        <v>1444</v>
      </c>
      <c r="D149" s="170">
        <v>0</v>
      </c>
      <c r="E149" s="19"/>
      <c r="F149" s="26">
        <v>988980126</v>
      </c>
      <c r="G149" s="26"/>
      <c r="H149" s="26"/>
      <c r="I149" s="26"/>
      <c r="J149" s="14" t="s">
        <v>519</v>
      </c>
      <c r="K149" s="14" t="s">
        <v>520</v>
      </c>
      <c r="L149" s="39" t="s">
        <v>521</v>
      </c>
      <c r="M149" s="39"/>
      <c r="N149" s="27"/>
      <c r="O149" s="14"/>
      <c r="P149" s="121">
        <v>0</v>
      </c>
      <c r="Q149" s="15"/>
      <c r="R149" s="119"/>
      <c r="S149" s="53" t="str">
        <f t="shared" si="12"/>
        <v/>
      </c>
      <c r="T149" s="17"/>
      <c r="U149" s="15"/>
      <c r="V149" s="16"/>
      <c r="W149" s="16"/>
      <c r="X149" s="16"/>
      <c r="Y149" s="2">
        <f t="shared" si="9"/>
        <v>0</v>
      </c>
      <c r="Z149" s="3" t="str">
        <f t="shared" si="10"/>
        <v/>
      </c>
      <c r="AA149" s="3" t="str">
        <f t="shared" si="11"/>
        <v/>
      </c>
    </row>
    <row r="150" spans="1:27" ht="22.5" customHeight="1" x14ac:dyDescent="0.35">
      <c r="A150" s="2" t="s">
        <v>1442</v>
      </c>
      <c r="B150" s="13">
        <v>149</v>
      </c>
      <c r="C150" s="170" t="s">
        <v>1444</v>
      </c>
      <c r="D150" s="170">
        <v>0</v>
      </c>
      <c r="E150" s="19"/>
      <c r="F150" s="26">
        <v>992607030</v>
      </c>
      <c r="G150" s="26"/>
      <c r="H150" s="26"/>
      <c r="I150" s="26"/>
      <c r="J150" s="14" t="s">
        <v>522</v>
      </c>
      <c r="K150" s="14" t="s">
        <v>523</v>
      </c>
      <c r="L150" s="39" t="s">
        <v>524</v>
      </c>
      <c r="M150" s="39"/>
      <c r="N150" s="27"/>
      <c r="O150" s="14"/>
      <c r="P150" s="121">
        <v>0</v>
      </c>
      <c r="Q150" s="15"/>
      <c r="R150" s="119"/>
      <c r="S150" s="53" t="str">
        <f t="shared" si="12"/>
        <v/>
      </c>
      <c r="T150" s="17"/>
      <c r="U150" s="15"/>
      <c r="V150" s="16"/>
      <c r="W150" s="16"/>
      <c r="X150" s="16"/>
      <c r="Y150" s="2">
        <f t="shared" si="9"/>
        <v>0</v>
      </c>
      <c r="Z150" s="3" t="str">
        <f t="shared" si="10"/>
        <v/>
      </c>
      <c r="AA150" s="3" t="str">
        <f t="shared" si="11"/>
        <v/>
      </c>
    </row>
    <row r="151" spans="1:27" ht="19.5" customHeight="1" x14ac:dyDescent="0.35">
      <c r="A151" s="2" t="s">
        <v>1442</v>
      </c>
      <c r="B151" s="13">
        <v>150</v>
      </c>
      <c r="C151" s="170" t="s">
        <v>1444</v>
      </c>
      <c r="D151" s="170">
        <v>0</v>
      </c>
      <c r="E151" s="19"/>
      <c r="F151" s="26">
        <v>993805767</v>
      </c>
      <c r="G151" s="26"/>
      <c r="H151" s="26"/>
      <c r="I151" s="26"/>
      <c r="J151" s="14" t="s">
        <v>516</v>
      </c>
      <c r="K151" s="14" t="s">
        <v>382</v>
      </c>
      <c r="L151" s="39" t="s">
        <v>525</v>
      </c>
      <c r="M151" s="39"/>
      <c r="N151" s="27"/>
      <c r="O151" s="14"/>
      <c r="P151" s="121">
        <v>0</v>
      </c>
      <c r="Q151" s="15"/>
      <c r="R151" s="119"/>
      <c r="S151" s="53" t="str">
        <f t="shared" si="12"/>
        <v/>
      </c>
      <c r="T151" s="17"/>
      <c r="U151" s="15"/>
      <c r="V151" s="16"/>
      <c r="W151" s="16"/>
      <c r="X151" s="16"/>
      <c r="Y151" s="2">
        <f t="shared" si="9"/>
        <v>0</v>
      </c>
      <c r="Z151" s="3" t="str">
        <f t="shared" si="10"/>
        <v/>
      </c>
      <c r="AA151" s="3" t="str">
        <f t="shared" si="11"/>
        <v/>
      </c>
    </row>
    <row r="152" spans="1:27" ht="21" x14ac:dyDescent="0.35">
      <c r="A152" s="2" t="s">
        <v>1442</v>
      </c>
      <c r="B152" s="13">
        <v>151</v>
      </c>
      <c r="C152" s="170" t="s">
        <v>1444</v>
      </c>
      <c r="D152" s="170">
        <v>0</v>
      </c>
      <c r="E152" s="19"/>
      <c r="F152" s="26">
        <v>984706315</v>
      </c>
      <c r="G152" s="26"/>
      <c r="H152" s="26"/>
      <c r="I152" s="26"/>
      <c r="J152" s="14" t="s">
        <v>526</v>
      </c>
      <c r="K152" s="14" t="s">
        <v>527</v>
      </c>
      <c r="L152" s="39" t="s">
        <v>528</v>
      </c>
      <c r="M152" s="39"/>
      <c r="N152" s="27"/>
      <c r="O152" s="14"/>
      <c r="P152" s="121">
        <v>0</v>
      </c>
      <c r="Q152" s="15"/>
      <c r="R152" s="119"/>
      <c r="S152" s="53" t="str">
        <f t="shared" si="12"/>
        <v/>
      </c>
      <c r="T152" s="17"/>
      <c r="U152" s="15"/>
      <c r="V152" s="16"/>
      <c r="W152" s="16"/>
      <c r="X152" s="16"/>
      <c r="Y152" s="2">
        <f t="shared" si="9"/>
        <v>0</v>
      </c>
      <c r="Z152" s="3" t="str">
        <f t="shared" si="10"/>
        <v/>
      </c>
      <c r="AA152" s="3" t="str">
        <f t="shared" si="11"/>
        <v/>
      </c>
    </row>
    <row r="153" spans="1:27" ht="21" x14ac:dyDescent="0.35">
      <c r="A153" s="2" t="s">
        <v>1442</v>
      </c>
      <c r="B153" s="13">
        <v>152</v>
      </c>
      <c r="C153" s="170" t="s">
        <v>1444</v>
      </c>
      <c r="D153" s="170">
        <v>0</v>
      </c>
      <c r="E153" s="19"/>
      <c r="F153" s="26">
        <v>956177537</v>
      </c>
      <c r="G153" s="26"/>
      <c r="H153" s="26"/>
      <c r="I153" s="26"/>
      <c r="J153" s="14" t="s">
        <v>529</v>
      </c>
      <c r="K153" s="14" t="s">
        <v>530</v>
      </c>
      <c r="L153" s="39" t="s">
        <v>531</v>
      </c>
      <c r="M153" s="39"/>
      <c r="N153" s="27"/>
      <c r="O153" s="14"/>
      <c r="P153" s="121">
        <v>0</v>
      </c>
      <c r="Q153" s="15"/>
      <c r="R153" s="119"/>
      <c r="S153" s="53" t="str">
        <f t="shared" si="12"/>
        <v/>
      </c>
      <c r="T153" s="17"/>
      <c r="U153" s="15"/>
      <c r="V153" s="16"/>
      <c r="W153" s="16"/>
      <c r="X153" s="16"/>
      <c r="Y153" s="2">
        <f t="shared" si="9"/>
        <v>0</v>
      </c>
      <c r="Z153" s="3" t="str">
        <f t="shared" si="10"/>
        <v/>
      </c>
      <c r="AA153" s="3" t="str">
        <f t="shared" si="11"/>
        <v/>
      </c>
    </row>
    <row r="154" spans="1:27" ht="21" x14ac:dyDescent="0.35">
      <c r="A154" s="2" t="s">
        <v>1442</v>
      </c>
      <c r="B154" s="13">
        <v>153</v>
      </c>
      <c r="C154" s="170" t="s">
        <v>1444</v>
      </c>
      <c r="D154" s="170">
        <v>0</v>
      </c>
      <c r="E154" s="19"/>
      <c r="F154" s="26">
        <v>992960119</v>
      </c>
      <c r="G154" s="26"/>
      <c r="H154" s="26"/>
      <c r="I154" s="26"/>
      <c r="J154" s="14" t="s">
        <v>139</v>
      </c>
      <c r="K154" s="14" t="s">
        <v>532</v>
      </c>
      <c r="L154" s="39" t="s">
        <v>533</v>
      </c>
      <c r="M154" s="39"/>
      <c r="N154" s="27"/>
      <c r="O154" s="14"/>
      <c r="P154" s="121">
        <v>0</v>
      </c>
      <c r="Q154" s="15"/>
      <c r="R154" s="119"/>
      <c r="S154" s="53" t="str">
        <f t="shared" si="12"/>
        <v/>
      </c>
      <c r="T154" s="17"/>
      <c r="U154" s="15"/>
      <c r="V154" s="16"/>
      <c r="W154" s="16"/>
      <c r="X154" s="16"/>
      <c r="Y154" s="2">
        <f t="shared" si="9"/>
        <v>0</v>
      </c>
      <c r="Z154" s="3" t="str">
        <f t="shared" si="10"/>
        <v/>
      </c>
      <c r="AA154" s="3" t="str">
        <f t="shared" si="11"/>
        <v/>
      </c>
    </row>
    <row r="155" spans="1:27" ht="21" x14ac:dyDescent="0.35">
      <c r="A155" s="2" t="s">
        <v>1442</v>
      </c>
      <c r="B155" s="13">
        <v>154</v>
      </c>
      <c r="C155" s="170" t="s">
        <v>1444</v>
      </c>
      <c r="D155" s="170">
        <v>0</v>
      </c>
      <c r="E155" s="19"/>
      <c r="F155" s="26">
        <v>993661527</v>
      </c>
      <c r="G155" s="26"/>
      <c r="H155" s="26"/>
      <c r="I155" s="26"/>
      <c r="J155" s="14" t="s">
        <v>534</v>
      </c>
      <c r="K155" s="14" t="s">
        <v>535</v>
      </c>
      <c r="L155" s="39" t="s">
        <v>536</v>
      </c>
      <c r="M155" s="39"/>
      <c r="N155" s="27"/>
      <c r="O155" s="14"/>
      <c r="P155" s="121">
        <v>0</v>
      </c>
      <c r="Q155" s="15"/>
      <c r="R155" s="119"/>
      <c r="S155" s="53" t="str">
        <f t="shared" si="12"/>
        <v/>
      </c>
      <c r="T155" s="17"/>
      <c r="U155" s="15"/>
      <c r="V155" s="16"/>
      <c r="W155" s="16"/>
      <c r="X155" s="16"/>
      <c r="Y155" s="2">
        <f t="shared" si="9"/>
        <v>0</v>
      </c>
      <c r="Z155" s="3" t="str">
        <f t="shared" si="10"/>
        <v/>
      </c>
      <c r="AA155" s="3" t="str">
        <f t="shared" si="11"/>
        <v/>
      </c>
    </row>
    <row r="156" spans="1:27" ht="21" x14ac:dyDescent="0.35">
      <c r="A156" s="2" t="s">
        <v>1442</v>
      </c>
      <c r="B156" s="13">
        <v>155</v>
      </c>
      <c r="C156" s="170" t="s">
        <v>1444</v>
      </c>
      <c r="D156" s="170">
        <v>0</v>
      </c>
      <c r="E156" s="19"/>
      <c r="F156" s="26">
        <v>997829080</v>
      </c>
      <c r="G156" s="26"/>
      <c r="H156" s="26"/>
      <c r="I156" s="26"/>
      <c r="J156" s="14" t="s">
        <v>282</v>
      </c>
      <c r="K156" s="14" t="s">
        <v>537</v>
      </c>
      <c r="L156" s="39" t="s">
        <v>538</v>
      </c>
      <c r="M156" s="39"/>
      <c r="N156" s="27"/>
      <c r="O156" s="14"/>
      <c r="P156" s="121">
        <v>0</v>
      </c>
      <c r="Q156" s="15"/>
      <c r="R156" s="119"/>
      <c r="S156" s="53" t="str">
        <f t="shared" si="12"/>
        <v/>
      </c>
      <c r="T156" s="17"/>
      <c r="U156" s="15"/>
      <c r="V156" s="16"/>
      <c r="W156" s="16"/>
      <c r="X156" s="16"/>
      <c r="Y156" s="2">
        <f t="shared" si="9"/>
        <v>0</v>
      </c>
      <c r="Z156" s="3" t="str">
        <f t="shared" si="10"/>
        <v/>
      </c>
      <c r="AA156" s="3" t="str">
        <f t="shared" si="11"/>
        <v/>
      </c>
    </row>
    <row r="157" spans="1:27" ht="21" x14ac:dyDescent="0.35">
      <c r="A157" s="2" t="s">
        <v>1442</v>
      </c>
      <c r="B157" s="13">
        <v>156</v>
      </c>
      <c r="C157" s="170" t="s">
        <v>1444</v>
      </c>
      <c r="D157" s="170">
        <v>0</v>
      </c>
      <c r="E157" s="19"/>
      <c r="F157" s="26">
        <v>990975148</v>
      </c>
      <c r="G157" s="26"/>
      <c r="H157" s="26"/>
      <c r="I157" s="26"/>
      <c r="J157" s="14" t="s">
        <v>539</v>
      </c>
      <c r="K157" s="14" t="s">
        <v>540</v>
      </c>
      <c r="L157" s="39" t="s">
        <v>541</v>
      </c>
      <c r="M157" s="39"/>
      <c r="N157" s="27"/>
      <c r="O157" s="14"/>
      <c r="P157" s="121">
        <v>0</v>
      </c>
      <c r="Q157" s="15"/>
      <c r="R157" s="119"/>
      <c r="S157" s="53" t="str">
        <f t="shared" si="12"/>
        <v/>
      </c>
      <c r="T157" s="17"/>
      <c r="U157" s="15"/>
      <c r="V157" s="16"/>
      <c r="W157" s="16"/>
      <c r="X157" s="16"/>
      <c r="Y157" s="2">
        <f t="shared" si="9"/>
        <v>0</v>
      </c>
      <c r="Z157" s="3" t="str">
        <f t="shared" si="10"/>
        <v/>
      </c>
      <c r="AA157" s="3" t="str">
        <f t="shared" si="11"/>
        <v/>
      </c>
    </row>
    <row r="158" spans="1:27" ht="21" x14ac:dyDescent="0.35">
      <c r="A158" s="2" t="s">
        <v>1442</v>
      </c>
      <c r="B158" s="13">
        <v>157</v>
      </c>
      <c r="C158" s="170" t="s">
        <v>1444</v>
      </c>
      <c r="D158" s="170">
        <v>0</v>
      </c>
      <c r="E158" s="19"/>
      <c r="F158" s="26">
        <v>962360435</v>
      </c>
      <c r="G158" s="26"/>
      <c r="H158" s="26"/>
      <c r="I158" s="26"/>
      <c r="J158" s="14" t="s">
        <v>542</v>
      </c>
      <c r="K158" s="14" t="s">
        <v>382</v>
      </c>
      <c r="L158" s="39" t="s">
        <v>543</v>
      </c>
      <c r="M158" s="39"/>
      <c r="N158" s="27"/>
      <c r="O158" s="14"/>
      <c r="P158" s="121">
        <v>0</v>
      </c>
      <c r="Q158" s="15"/>
      <c r="R158" s="119"/>
      <c r="S158" s="53" t="str">
        <f t="shared" si="12"/>
        <v/>
      </c>
      <c r="T158" s="17"/>
      <c r="U158" s="15"/>
      <c r="V158" s="16"/>
      <c r="W158" s="16"/>
      <c r="X158" s="16"/>
      <c r="Y158" s="2">
        <f t="shared" si="9"/>
        <v>0</v>
      </c>
      <c r="Z158" s="3" t="str">
        <f t="shared" si="10"/>
        <v/>
      </c>
      <c r="AA158" s="3" t="str">
        <f t="shared" si="11"/>
        <v/>
      </c>
    </row>
    <row r="159" spans="1:27" ht="21" x14ac:dyDescent="0.35">
      <c r="A159" s="2" t="s">
        <v>1442</v>
      </c>
      <c r="B159" s="13">
        <v>158</v>
      </c>
      <c r="C159" s="170" t="s">
        <v>1444</v>
      </c>
      <c r="D159" s="170">
        <v>0</v>
      </c>
      <c r="E159" s="19"/>
      <c r="F159" s="26">
        <v>962981888</v>
      </c>
      <c r="G159" s="26"/>
      <c r="H159" s="26"/>
      <c r="I159" s="26"/>
      <c r="J159" s="14" t="s">
        <v>544</v>
      </c>
      <c r="K159" s="14" t="s">
        <v>545</v>
      </c>
      <c r="L159" s="39" t="s">
        <v>546</v>
      </c>
      <c r="M159" s="39"/>
      <c r="N159" s="27"/>
      <c r="O159" s="14"/>
      <c r="P159" s="121">
        <v>0</v>
      </c>
      <c r="Q159" s="15"/>
      <c r="R159" s="119"/>
      <c r="S159" s="53" t="str">
        <f t="shared" si="12"/>
        <v/>
      </c>
      <c r="T159" s="17"/>
      <c r="U159" s="15"/>
      <c r="V159" s="16"/>
      <c r="W159" s="16"/>
      <c r="X159" s="16"/>
      <c r="Y159" s="2">
        <f t="shared" si="9"/>
        <v>0</v>
      </c>
      <c r="Z159" s="3" t="str">
        <f t="shared" si="10"/>
        <v/>
      </c>
      <c r="AA159" s="3" t="str">
        <f t="shared" si="11"/>
        <v/>
      </c>
    </row>
    <row r="160" spans="1:27" ht="21" x14ac:dyDescent="0.35">
      <c r="A160" s="2" t="s">
        <v>1442</v>
      </c>
      <c r="B160" s="13">
        <v>159</v>
      </c>
      <c r="C160" s="170" t="s">
        <v>1444</v>
      </c>
      <c r="D160" s="170">
        <v>0</v>
      </c>
      <c r="E160" s="19"/>
      <c r="F160" s="26">
        <v>965422427</v>
      </c>
      <c r="G160" s="26"/>
      <c r="H160" s="26"/>
      <c r="I160" s="26"/>
      <c r="J160" s="14" t="s">
        <v>547</v>
      </c>
      <c r="K160" s="14" t="s">
        <v>385</v>
      </c>
      <c r="L160" s="39" t="s">
        <v>548</v>
      </c>
      <c r="M160" s="39"/>
      <c r="N160" s="27"/>
      <c r="O160" s="14"/>
      <c r="P160" s="121">
        <v>0</v>
      </c>
      <c r="Q160" s="15"/>
      <c r="R160" s="119"/>
      <c r="S160" s="53" t="str">
        <f t="shared" si="12"/>
        <v/>
      </c>
      <c r="T160" s="17"/>
      <c r="U160" s="15"/>
      <c r="V160" s="16"/>
      <c r="W160" s="16"/>
      <c r="X160" s="16"/>
      <c r="Y160" s="2">
        <f t="shared" si="9"/>
        <v>0</v>
      </c>
      <c r="Z160" s="3" t="str">
        <f t="shared" si="10"/>
        <v/>
      </c>
      <c r="AA160" s="3" t="str">
        <f t="shared" si="11"/>
        <v/>
      </c>
    </row>
    <row r="161" spans="1:27" ht="21" x14ac:dyDescent="0.35">
      <c r="A161" s="2" t="s">
        <v>1442</v>
      </c>
      <c r="B161" s="13">
        <v>160</v>
      </c>
      <c r="C161" s="170" t="s">
        <v>1444</v>
      </c>
      <c r="D161" s="170">
        <v>0</v>
      </c>
      <c r="E161" s="19"/>
      <c r="F161" s="123">
        <v>977372963</v>
      </c>
      <c r="G161" s="26"/>
      <c r="H161" s="26"/>
      <c r="I161" s="26"/>
      <c r="J161" s="14" t="s">
        <v>549</v>
      </c>
      <c r="K161" s="14" t="s">
        <v>550</v>
      </c>
      <c r="L161" s="39" t="s">
        <v>551</v>
      </c>
      <c r="M161" s="39"/>
      <c r="N161" s="27"/>
      <c r="O161" s="14"/>
      <c r="P161" s="121">
        <v>0</v>
      </c>
      <c r="Q161" s="15"/>
      <c r="R161" s="119"/>
      <c r="S161" s="53" t="str">
        <f t="shared" si="12"/>
        <v/>
      </c>
      <c r="T161" s="17"/>
      <c r="U161" s="15"/>
      <c r="V161" s="16"/>
      <c r="W161" s="16"/>
      <c r="X161" s="16"/>
      <c r="Y161" s="2">
        <f t="shared" si="9"/>
        <v>0</v>
      </c>
      <c r="Z161" s="3" t="str">
        <f t="shared" si="10"/>
        <v/>
      </c>
      <c r="AA161" s="3" t="str">
        <f t="shared" si="11"/>
        <v/>
      </c>
    </row>
    <row r="162" spans="1:27" ht="21" x14ac:dyDescent="0.35">
      <c r="A162" s="2" t="s">
        <v>1442</v>
      </c>
      <c r="B162" s="13">
        <v>161</v>
      </c>
      <c r="C162" s="170" t="s">
        <v>1444</v>
      </c>
      <c r="D162" s="170">
        <v>0</v>
      </c>
      <c r="E162" s="19"/>
      <c r="F162" s="26">
        <v>978517030</v>
      </c>
      <c r="G162" s="26"/>
      <c r="H162" s="26"/>
      <c r="I162" s="26"/>
      <c r="J162" s="14" t="s">
        <v>552</v>
      </c>
      <c r="K162" s="14" t="s">
        <v>553</v>
      </c>
      <c r="L162" s="39" t="s">
        <v>554</v>
      </c>
      <c r="M162" s="39"/>
      <c r="N162" s="27"/>
      <c r="O162" s="14"/>
      <c r="P162" s="121">
        <v>0</v>
      </c>
      <c r="Q162" s="15"/>
      <c r="R162" s="119"/>
      <c r="S162" s="53" t="str">
        <f t="shared" si="12"/>
        <v/>
      </c>
      <c r="T162" s="17"/>
      <c r="U162" s="15"/>
      <c r="V162" s="16"/>
      <c r="W162" s="16"/>
      <c r="X162" s="16"/>
      <c r="Y162" s="2">
        <f t="shared" si="9"/>
        <v>0</v>
      </c>
      <c r="Z162" s="3" t="str">
        <f t="shared" si="10"/>
        <v/>
      </c>
      <c r="AA162" s="3" t="str">
        <f t="shared" si="11"/>
        <v/>
      </c>
    </row>
    <row r="163" spans="1:27" ht="21" x14ac:dyDescent="0.35">
      <c r="A163" s="2" t="s">
        <v>1442</v>
      </c>
      <c r="B163" s="13">
        <v>162</v>
      </c>
      <c r="C163" s="170" t="s">
        <v>1444</v>
      </c>
      <c r="D163" s="170">
        <v>0</v>
      </c>
      <c r="E163" s="19"/>
      <c r="F163" s="26">
        <v>977422664</v>
      </c>
      <c r="G163" s="26"/>
      <c r="H163" s="26"/>
      <c r="I163" s="26"/>
      <c r="J163" s="14" t="s">
        <v>555</v>
      </c>
      <c r="K163" s="14" t="s">
        <v>556</v>
      </c>
      <c r="L163" s="39" t="s">
        <v>557</v>
      </c>
      <c r="M163" s="39"/>
      <c r="N163" s="27"/>
      <c r="O163" s="14"/>
      <c r="P163" s="121">
        <v>0</v>
      </c>
      <c r="Q163" s="15"/>
      <c r="R163" s="119"/>
      <c r="S163" s="53" t="str">
        <f t="shared" si="12"/>
        <v/>
      </c>
      <c r="T163" s="17"/>
      <c r="U163" s="15"/>
      <c r="V163" s="16"/>
      <c r="W163" s="16"/>
      <c r="X163" s="16"/>
      <c r="Y163" s="2">
        <f t="shared" si="9"/>
        <v>0</v>
      </c>
      <c r="Z163" s="3" t="str">
        <f t="shared" si="10"/>
        <v/>
      </c>
      <c r="AA163" s="3" t="str">
        <f t="shared" si="11"/>
        <v/>
      </c>
    </row>
    <row r="164" spans="1:27" ht="21" x14ac:dyDescent="0.35">
      <c r="A164" s="2" t="s">
        <v>1442</v>
      </c>
      <c r="B164" s="13">
        <v>163</v>
      </c>
      <c r="C164" s="170" t="s">
        <v>1444</v>
      </c>
      <c r="D164" s="170">
        <v>0</v>
      </c>
      <c r="E164" s="19"/>
      <c r="F164" s="124">
        <v>993309473</v>
      </c>
      <c r="G164" s="26"/>
      <c r="H164" s="26"/>
      <c r="I164" s="26"/>
      <c r="J164" s="14" t="s">
        <v>558</v>
      </c>
      <c r="K164" s="14" t="s">
        <v>559</v>
      </c>
      <c r="L164" s="39" t="s">
        <v>560</v>
      </c>
      <c r="M164" s="39"/>
      <c r="N164" s="27"/>
      <c r="O164" s="14"/>
      <c r="P164" s="121">
        <v>0</v>
      </c>
      <c r="Q164" s="15"/>
      <c r="R164" s="119"/>
      <c r="S164" s="53" t="str">
        <f t="shared" si="12"/>
        <v/>
      </c>
      <c r="T164" s="17"/>
      <c r="U164" s="15"/>
      <c r="V164" s="16"/>
      <c r="W164" s="16"/>
      <c r="X164" s="16"/>
      <c r="Y164" s="2">
        <f t="shared" si="9"/>
        <v>0</v>
      </c>
      <c r="Z164" s="3" t="str">
        <f t="shared" si="10"/>
        <v/>
      </c>
      <c r="AA164" s="3" t="str">
        <f t="shared" si="11"/>
        <v/>
      </c>
    </row>
    <row r="165" spans="1:27" ht="21" x14ac:dyDescent="0.35">
      <c r="A165" s="2" t="s">
        <v>1442</v>
      </c>
      <c r="B165" s="13">
        <v>164</v>
      </c>
      <c r="C165" s="170" t="s">
        <v>1444</v>
      </c>
      <c r="D165" s="170">
        <v>0</v>
      </c>
      <c r="E165" s="19"/>
      <c r="F165" s="26">
        <v>971945344</v>
      </c>
      <c r="G165" s="26"/>
      <c r="H165" s="26"/>
      <c r="I165" s="26"/>
      <c r="J165" s="14" t="s">
        <v>172</v>
      </c>
      <c r="K165" s="14" t="s">
        <v>561</v>
      </c>
      <c r="L165" s="39" t="s">
        <v>562</v>
      </c>
      <c r="M165" s="39"/>
      <c r="N165" s="27"/>
      <c r="O165" s="14"/>
      <c r="P165" s="121">
        <v>0</v>
      </c>
      <c r="Q165" s="15"/>
      <c r="R165" s="119"/>
      <c r="S165" s="53" t="str">
        <f t="shared" si="12"/>
        <v/>
      </c>
      <c r="T165" s="17"/>
      <c r="U165" s="15"/>
      <c r="V165" s="16"/>
      <c r="W165" s="16"/>
      <c r="X165" s="16"/>
      <c r="Y165" s="2">
        <f t="shared" si="9"/>
        <v>0</v>
      </c>
      <c r="Z165" s="3" t="str">
        <f t="shared" si="10"/>
        <v/>
      </c>
      <c r="AA165" s="3" t="str">
        <f t="shared" si="11"/>
        <v/>
      </c>
    </row>
    <row r="166" spans="1:27" ht="21" x14ac:dyDescent="0.35">
      <c r="A166" s="2" t="s">
        <v>1442</v>
      </c>
      <c r="B166" s="13">
        <v>165</v>
      </c>
      <c r="C166" s="170" t="s">
        <v>1444</v>
      </c>
      <c r="D166" s="170">
        <v>0</v>
      </c>
      <c r="E166" s="19"/>
      <c r="F166" s="26">
        <v>986093971</v>
      </c>
      <c r="G166" s="26"/>
      <c r="H166" s="26"/>
      <c r="I166" s="26"/>
      <c r="J166" s="14" t="s">
        <v>563</v>
      </c>
      <c r="K166" s="14" t="s">
        <v>564</v>
      </c>
      <c r="L166" s="39" t="s">
        <v>565</v>
      </c>
      <c r="M166" s="39"/>
      <c r="N166" s="27"/>
      <c r="O166" s="14"/>
      <c r="P166" s="121">
        <v>0</v>
      </c>
      <c r="Q166" s="15"/>
      <c r="R166" s="119"/>
      <c r="S166" s="53" t="str">
        <f t="shared" si="12"/>
        <v/>
      </c>
      <c r="T166" s="17"/>
      <c r="U166" s="15"/>
      <c r="V166" s="16"/>
      <c r="W166" s="16"/>
      <c r="X166" s="16"/>
      <c r="Y166" s="2">
        <f t="shared" si="9"/>
        <v>0</v>
      </c>
      <c r="Z166" s="3" t="str">
        <f t="shared" si="10"/>
        <v/>
      </c>
      <c r="AA166" s="3" t="str">
        <f t="shared" si="11"/>
        <v/>
      </c>
    </row>
    <row r="167" spans="1:27" ht="21" x14ac:dyDescent="0.35">
      <c r="A167" s="2" t="s">
        <v>1442</v>
      </c>
      <c r="B167" s="13">
        <v>166</v>
      </c>
      <c r="C167" s="170" t="s">
        <v>1444</v>
      </c>
      <c r="D167" s="170">
        <v>0</v>
      </c>
      <c r="E167" s="19"/>
      <c r="F167" s="26">
        <v>991459341</v>
      </c>
      <c r="G167" s="26"/>
      <c r="H167" s="26"/>
      <c r="I167" s="26"/>
      <c r="J167" s="14" t="s">
        <v>444</v>
      </c>
      <c r="K167" s="14" t="s">
        <v>566</v>
      </c>
      <c r="L167" s="39" t="s">
        <v>567</v>
      </c>
      <c r="M167" s="39"/>
      <c r="N167" s="27"/>
      <c r="O167" s="14"/>
      <c r="P167" s="121">
        <v>0</v>
      </c>
      <c r="Q167" s="15"/>
      <c r="R167" s="119"/>
      <c r="S167" s="53" t="str">
        <f t="shared" si="12"/>
        <v/>
      </c>
      <c r="T167" s="17"/>
      <c r="U167" s="15"/>
      <c r="V167" s="16"/>
      <c r="W167" s="16"/>
      <c r="X167" s="16"/>
      <c r="Y167" s="2">
        <f t="shared" si="9"/>
        <v>0</v>
      </c>
      <c r="Z167" s="3" t="str">
        <f t="shared" si="10"/>
        <v/>
      </c>
      <c r="AA167" s="3" t="str">
        <f t="shared" si="11"/>
        <v/>
      </c>
    </row>
    <row r="168" spans="1:27" ht="21" x14ac:dyDescent="0.35">
      <c r="A168" s="2" t="s">
        <v>1442</v>
      </c>
      <c r="B168" s="13">
        <v>167</v>
      </c>
      <c r="C168" s="170" t="s">
        <v>1444</v>
      </c>
      <c r="D168" s="170">
        <v>0</v>
      </c>
      <c r="E168" s="19"/>
      <c r="F168" s="26">
        <v>981693400</v>
      </c>
      <c r="G168" s="26"/>
      <c r="H168" s="26"/>
      <c r="I168" s="26"/>
      <c r="J168" s="14" t="s">
        <v>390</v>
      </c>
      <c r="K168" s="14" t="s">
        <v>568</v>
      </c>
      <c r="L168" s="39" t="s">
        <v>569</v>
      </c>
      <c r="M168" s="39"/>
      <c r="N168" s="27"/>
      <c r="O168" s="14"/>
      <c r="P168" s="121">
        <v>0</v>
      </c>
      <c r="Q168" s="15"/>
      <c r="R168" s="119"/>
      <c r="S168" s="53" t="str">
        <f t="shared" si="12"/>
        <v/>
      </c>
      <c r="T168" s="17"/>
      <c r="U168" s="15"/>
      <c r="V168" s="16"/>
      <c r="W168" s="16"/>
      <c r="X168" s="16"/>
      <c r="Y168" s="2">
        <f t="shared" si="9"/>
        <v>0</v>
      </c>
      <c r="Z168" s="3" t="str">
        <f t="shared" si="10"/>
        <v/>
      </c>
      <c r="AA168" s="3" t="str">
        <f t="shared" si="11"/>
        <v/>
      </c>
    </row>
    <row r="169" spans="1:27" ht="21" x14ac:dyDescent="0.35">
      <c r="A169" s="2" t="s">
        <v>1442</v>
      </c>
      <c r="B169" s="13">
        <v>168</v>
      </c>
      <c r="C169" s="170" t="s">
        <v>1444</v>
      </c>
      <c r="D169" s="170">
        <v>0</v>
      </c>
      <c r="E169" s="19"/>
      <c r="F169" s="26">
        <v>992181824</v>
      </c>
      <c r="G169" s="26"/>
      <c r="H169" s="26"/>
      <c r="I169" s="26"/>
      <c r="J169" s="14" t="s">
        <v>570</v>
      </c>
      <c r="K169" s="14" t="s">
        <v>571</v>
      </c>
      <c r="L169" s="39" t="s">
        <v>572</v>
      </c>
      <c r="M169" s="39"/>
      <c r="N169" s="27"/>
      <c r="O169" s="14"/>
      <c r="P169" s="121">
        <v>0</v>
      </c>
      <c r="Q169" s="15"/>
      <c r="R169" s="119"/>
      <c r="S169" s="53" t="str">
        <f t="shared" si="12"/>
        <v/>
      </c>
      <c r="T169" s="17"/>
      <c r="U169" s="15"/>
      <c r="V169" s="16"/>
      <c r="W169" s="16"/>
      <c r="X169" s="16"/>
      <c r="Y169" s="2">
        <f t="shared" si="9"/>
        <v>0</v>
      </c>
      <c r="Z169" s="3" t="str">
        <f t="shared" si="10"/>
        <v/>
      </c>
      <c r="AA169" s="3" t="str">
        <f t="shared" si="11"/>
        <v/>
      </c>
    </row>
    <row r="170" spans="1:27" ht="21" x14ac:dyDescent="0.35">
      <c r="A170" s="2" t="s">
        <v>1442</v>
      </c>
      <c r="B170" s="13">
        <v>169</v>
      </c>
      <c r="C170" s="170" t="s">
        <v>1444</v>
      </c>
      <c r="D170" s="170">
        <v>0</v>
      </c>
      <c r="E170" s="19"/>
      <c r="F170" s="26">
        <v>979786174</v>
      </c>
      <c r="G170" s="26"/>
      <c r="H170" s="26"/>
      <c r="I170" s="26"/>
      <c r="J170" s="14" t="s">
        <v>115</v>
      </c>
      <c r="K170" s="14" t="s">
        <v>573</v>
      </c>
      <c r="L170" s="39" t="s">
        <v>574</v>
      </c>
      <c r="M170" s="39"/>
      <c r="N170" s="27"/>
      <c r="O170" s="14"/>
      <c r="P170" s="121">
        <v>0</v>
      </c>
      <c r="Q170" s="15"/>
      <c r="R170" s="119"/>
      <c r="S170" s="53" t="str">
        <f t="shared" si="12"/>
        <v/>
      </c>
      <c r="T170" s="17"/>
      <c r="U170" s="15"/>
      <c r="V170" s="16"/>
      <c r="W170" s="16"/>
      <c r="X170" s="16"/>
      <c r="Y170" s="2">
        <f t="shared" si="9"/>
        <v>0</v>
      </c>
      <c r="Z170" s="3" t="str">
        <f t="shared" si="10"/>
        <v/>
      </c>
      <c r="AA170" s="3" t="str">
        <f t="shared" si="11"/>
        <v/>
      </c>
    </row>
    <row r="171" spans="1:27" ht="21" x14ac:dyDescent="0.35">
      <c r="A171" s="2" t="s">
        <v>1442</v>
      </c>
      <c r="B171" s="13">
        <v>170</v>
      </c>
      <c r="C171" s="170" t="s">
        <v>1444</v>
      </c>
      <c r="D171" s="170">
        <v>0</v>
      </c>
      <c r="E171" s="19"/>
      <c r="F171" s="26">
        <v>993195645</v>
      </c>
      <c r="G171" s="26"/>
      <c r="H171" s="26"/>
      <c r="I171" s="26"/>
      <c r="J171" s="14" t="s">
        <v>575</v>
      </c>
      <c r="K171" s="14" t="s">
        <v>576</v>
      </c>
      <c r="L171" s="39" t="s">
        <v>577</v>
      </c>
      <c r="M171" s="39"/>
      <c r="N171" s="27"/>
      <c r="O171" s="14"/>
      <c r="P171" s="121">
        <v>0</v>
      </c>
      <c r="Q171" s="15"/>
      <c r="R171" s="119"/>
      <c r="S171" s="53" t="str">
        <f t="shared" si="12"/>
        <v/>
      </c>
      <c r="T171" s="17"/>
      <c r="U171" s="15"/>
      <c r="V171" s="16"/>
      <c r="W171" s="16"/>
      <c r="X171" s="16"/>
      <c r="Y171" s="2">
        <f t="shared" si="9"/>
        <v>0</v>
      </c>
      <c r="Z171" s="3" t="str">
        <f t="shared" si="10"/>
        <v/>
      </c>
      <c r="AA171" s="3" t="str">
        <f t="shared" si="11"/>
        <v/>
      </c>
    </row>
    <row r="172" spans="1:27" ht="21" x14ac:dyDescent="0.35">
      <c r="A172" s="2" t="s">
        <v>1442</v>
      </c>
      <c r="B172" s="13">
        <v>171</v>
      </c>
      <c r="C172" s="170" t="s">
        <v>1444</v>
      </c>
      <c r="D172" s="170">
        <v>0</v>
      </c>
      <c r="E172" s="19"/>
      <c r="F172" s="26">
        <v>998706800</v>
      </c>
      <c r="G172" s="26"/>
      <c r="H172" s="26"/>
      <c r="I172" s="26"/>
      <c r="J172" s="14" t="s">
        <v>578</v>
      </c>
      <c r="K172" s="14" t="s">
        <v>579</v>
      </c>
      <c r="L172" s="39" t="s">
        <v>580</v>
      </c>
      <c r="M172" s="39"/>
      <c r="N172" s="27"/>
      <c r="O172" s="14"/>
      <c r="P172" s="121">
        <v>0</v>
      </c>
      <c r="Q172" s="15"/>
      <c r="R172" s="119"/>
      <c r="S172" s="53" t="str">
        <f t="shared" si="12"/>
        <v/>
      </c>
      <c r="T172" s="17"/>
      <c r="U172" s="15"/>
      <c r="V172" s="16"/>
      <c r="W172" s="16"/>
      <c r="X172" s="16"/>
      <c r="Y172" s="2">
        <f t="shared" si="9"/>
        <v>0</v>
      </c>
      <c r="Z172" s="3" t="str">
        <f t="shared" si="10"/>
        <v/>
      </c>
      <c r="AA172" s="3" t="str">
        <f t="shared" si="11"/>
        <v/>
      </c>
    </row>
    <row r="173" spans="1:27" ht="21" x14ac:dyDescent="0.35">
      <c r="A173" s="2" t="s">
        <v>1442</v>
      </c>
      <c r="B173" s="13">
        <v>172</v>
      </c>
      <c r="C173" s="170" t="s">
        <v>1444</v>
      </c>
      <c r="D173" s="170">
        <v>0</v>
      </c>
      <c r="E173" s="19"/>
      <c r="F173" s="26">
        <v>982244701</v>
      </c>
      <c r="G173" s="26"/>
      <c r="H173" s="26"/>
      <c r="I173" s="26"/>
      <c r="J173" s="14" t="s">
        <v>529</v>
      </c>
      <c r="K173" s="14" t="s">
        <v>581</v>
      </c>
      <c r="L173" s="39" t="s">
        <v>582</v>
      </c>
      <c r="M173" s="39"/>
      <c r="N173" s="27"/>
      <c r="O173" s="14"/>
      <c r="P173" s="121">
        <v>0</v>
      </c>
      <c r="Q173" s="15"/>
      <c r="R173" s="119"/>
      <c r="S173" s="53" t="str">
        <f t="shared" si="12"/>
        <v/>
      </c>
      <c r="T173" s="17"/>
      <c r="U173" s="15"/>
      <c r="V173" s="16"/>
      <c r="W173" s="16"/>
      <c r="X173" s="16"/>
      <c r="Y173" s="2">
        <f t="shared" si="9"/>
        <v>0</v>
      </c>
      <c r="Z173" s="3" t="str">
        <f t="shared" si="10"/>
        <v/>
      </c>
      <c r="AA173" s="3" t="str">
        <f t="shared" si="11"/>
        <v/>
      </c>
    </row>
    <row r="174" spans="1:27" ht="21" x14ac:dyDescent="0.35">
      <c r="A174" s="2" t="s">
        <v>1442</v>
      </c>
      <c r="B174" s="13">
        <v>173</v>
      </c>
      <c r="C174" s="170" t="s">
        <v>1444</v>
      </c>
      <c r="D174" s="170">
        <v>0</v>
      </c>
      <c r="E174" s="19"/>
      <c r="F174" s="123">
        <v>979588856</v>
      </c>
      <c r="G174" s="26"/>
      <c r="H174" s="26"/>
      <c r="I174" s="26"/>
      <c r="J174" s="14" t="s">
        <v>583</v>
      </c>
      <c r="K174" s="14" t="s">
        <v>584</v>
      </c>
      <c r="L174" s="39" t="s">
        <v>585</v>
      </c>
      <c r="M174" s="39"/>
      <c r="N174" s="27"/>
      <c r="O174" s="14"/>
      <c r="P174" s="121">
        <v>0</v>
      </c>
      <c r="Q174" s="15"/>
      <c r="R174" s="119"/>
      <c r="S174" s="53" t="str">
        <f t="shared" si="12"/>
        <v/>
      </c>
      <c r="T174" s="17"/>
      <c r="U174" s="15"/>
      <c r="V174" s="16"/>
      <c r="W174" s="16"/>
      <c r="X174" s="16"/>
      <c r="Y174" s="2">
        <f t="shared" si="9"/>
        <v>0</v>
      </c>
      <c r="Z174" s="3" t="str">
        <f t="shared" si="10"/>
        <v/>
      </c>
      <c r="AA174" s="3" t="str">
        <f t="shared" si="11"/>
        <v/>
      </c>
    </row>
    <row r="175" spans="1:27" ht="21" x14ac:dyDescent="0.35">
      <c r="A175" s="2" t="s">
        <v>1442</v>
      </c>
      <c r="B175" s="13">
        <v>174</v>
      </c>
      <c r="C175" s="170" t="s">
        <v>1444</v>
      </c>
      <c r="D175" s="170">
        <v>0</v>
      </c>
      <c r="E175" s="19"/>
      <c r="F175" s="26">
        <v>990704625</v>
      </c>
      <c r="G175" s="26"/>
      <c r="H175" s="26"/>
      <c r="I175" s="26"/>
      <c r="J175" s="14" t="s">
        <v>586</v>
      </c>
      <c r="K175" s="14" t="s">
        <v>587</v>
      </c>
      <c r="L175" s="39" t="s">
        <v>588</v>
      </c>
      <c r="M175" s="39"/>
      <c r="N175" s="27"/>
      <c r="O175" s="14"/>
      <c r="P175" s="121">
        <v>0</v>
      </c>
      <c r="Q175" s="15"/>
      <c r="R175" s="119"/>
      <c r="S175" s="53" t="str">
        <f t="shared" si="12"/>
        <v/>
      </c>
      <c r="T175" s="17"/>
      <c r="U175" s="15"/>
      <c r="V175" s="16"/>
      <c r="W175" s="16"/>
      <c r="X175" s="16"/>
      <c r="Y175" s="2">
        <f t="shared" si="9"/>
        <v>0</v>
      </c>
      <c r="Z175" s="3" t="str">
        <f t="shared" si="10"/>
        <v/>
      </c>
      <c r="AA175" s="3" t="str">
        <f t="shared" si="11"/>
        <v/>
      </c>
    </row>
    <row r="176" spans="1:27" ht="21" x14ac:dyDescent="0.35">
      <c r="A176" s="2" t="s">
        <v>1442</v>
      </c>
      <c r="B176" s="13">
        <v>175</v>
      </c>
      <c r="C176" s="170" t="s">
        <v>1444</v>
      </c>
      <c r="D176" s="170">
        <v>0</v>
      </c>
      <c r="E176" s="19"/>
      <c r="F176" s="26">
        <v>942755452</v>
      </c>
      <c r="G176" s="26"/>
      <c r="H176" s="26"/>
      <c r="I176" s="26"/>
      <c r="J176" s="14" t="s">
        <v>242</v>
      </c>
      <c r="K176" s="14" t="s">
        <v>589</v>
      </c>
      <c r="L176" s="39" t="s">
        <v>590</v>
      </c>
      <c r="M176" s="39"/>
      <c r="N176" s="27"/>
      <c r="O176" s="14"/>
      <c r="P176" s="121">
        <v>0</v>
      </c>
      <c r="Q176" s="15"/>
      <c r="R176" s="119"/>
      <c r="S176" s="53" t="str">
        <f t="shared" si="12"/>
        <v/>
      </c>
      <c r="T176" s="17"/>
      <c r="U176" s="15"/>
      <c r="V176" s="16"/>
      <c r="W176" s="16"/>
      <c r="X176" s="16"/>
      <c r="Y176" s="2">
        <f t="shared" si="9"/>
        <v>0</v>
      </c>
      <c r="Z176" s="3" t="str">
        <f t="shared" si="10"/>
        <v/>
      </c>
      <c r="AA176" s="3" t="str">
        <f t="shared" si="11"/>
        <v/>
      </c>
    </row>
    <row r="177" spans="1:27" ht="21" x14ac:dyDescent="0.35">
      <c r="A177" s="2" t="s">
        <v>1442</v>
      </c>
      <c r="B177" s="13">
        <v>176</v>
      </c>
      <c r="C177" s="170" t="s">
        <v>1444</v>
      </c>
      <c r="D177" s="170">
        <v>0</v>
      </c>
      <c r="E177" s="19"/>
      <c r="F177" s="26">
        <v>987680061</v>
      </c>
      <c r="G177" s="26"/>
      <c r="H177" s="26"/>
      <c r="I177" s="26"/>
      <c r="J177" s="14" t="s">
        <v>450</v>
      </c>
      <c r="K177" s="14" t="s">
        <v>566</v>
      </c>
      <c r="L177" s="39" t="s">
        <v>591</v>
      </c>
      <c r="M177" s="39"/>
      <c r="N177" s="27"/>
      <c r="O177" s="14"/>
      <c r="P177" s="121">
        <v>0</v>
      </c>
      <c r="Q177" s="15"/>
      <c r="R177" s="119"/>
      <c r="S177" s="53" t="str">
        <f t="shared" si="12"/>
        <v/>
      </c>
      <c r="T177" s="17"/>
      <c r="U177" s="15"/>
      <c r="V177" s="16"/>
      <c r="W177" s="16"/>
      <c r="X177" s="16"/>
      <c r="Y177" s="2">
        <f t="shared" si="9"/>
        <v>0</v>
      </c>
      <c r="Z177" s="3" t="str">
        <f t="shared" si="10"/>
        <v/>
      </c>
      <c r="AA177" s="3" t="str">
        <f t="shared" si="11"/>
        <v/>
      </c>
    </row>
    <row r="178" spans="1:27" ht="21" x14ac:dyDescent="0.35">
      <c r="A178" s="2" t="s">
        <v>1442</v>
      </c>
      <c r="B178" s="13">
        <v>177</v>
      </c>
      <c r="C178" s="170" t="s">
        <v>1444</v>
      </c>
      <c r="D178" s="170">
        <v>0</v>
      </c>
      <c r="E178" s="19"/>
      <c r="F178" s="26">
        <v>992353421</v>
      </c>
      <c r="G178" s="26"/>
      <c r="H178" s="26"/>
      <c r="I178" s="26"/>
      <c r="J178" s="14" t="s">
        <v>334</v>
      </c>
      <c r="K178" s="14" t="s">
        <v>592</v>
      </c>
      <c r="L178" s="39" t="s">
        <v>593</v>
      </c>
      <c r="M178" s="39"/>
      <c r="N178" s="27"/>
      <c r="O178" s="14"/>
      <c r="P178" s="121">
        <v>0</v>
      </c>
      <c r="Q178" s="15"/>
      <c r="R178" s="119"/>
      <c r="S178" s="53" t="str">
        <f t="shared" si="12"/>
        <v/>
      </c>
      <c r="T178" s="17"/>
      <c r="U178" s="15"/>
      <c r="V178" s="16"/>
      <c r="W178" s="16"/>
      <c r="X178" s="16"/>
      <c r="Y178" s="2">
        <f t="shared" si="9"/>
        <v>0</v>
      </c>
      <c r="Z178" s="3" t="str">
        <f t="shared" si="10"/>
        <v/>
      </c>
      <c r="AA178" s="3" t="str">
        <f t="shared" si="11"/>
        <v/>
      </c>
    </row>
    <row r="179" spans="1:27" ht="21" x14ac:dyDescent="0.35">
      <c r="A179" s="2" t="s">
        <v>1442</v>
      </c>
      <c r="B179" s="13">
        <v>178</v>
      </c>
      <c r="C179" s="170" t="s">
        <v>1444</v>
      </c>
      <c r="D179" s="170">
        <v>0</v>
      </c>
      <c r="E179" s="19"/>
      <c r="F179" s="26">
        <v>962191878</v>
      </c>
      <c r="G179" s="26"/>
      <c r="H179" s="26"/>
      <c r="I179" s="26"/>
      <c r="J179" s="14" t="s">
        <v>207</v>
      </c>
      <c r="K179" s="14" t="s">
        <v>594</v>
      </c>
      <c r="L179" s="39" t="s">
        <v>595</v>
      </c>
      <c r="M179" s="39"/>
      <c r="N179" s="27"/>
      <c r="O179" s="14"/>
      <c r="P179" s="121">
        <v>0</v>
      </c>
      <c r="Q179" s="15"/>
      <c r="R179" s="119"/>
      <c r="S179" s="53" t="str">
        <f t="shared" si="12"/>
        <v/>
      </c>
      <c r="T179" s="17"/>
      <c r="U179" s="15"/>
      <c r="V179" s="16"/>
      <c r="W179" s="16"/>
      <c r="X179" s="16"/>
      <c r="Y179" s="2">
        <f t="shared" si="9"/>
        <v>0</v>
      </c>
      <c r="Z179" s="3" t="str">
        <f t="shared" si="10"/>
        <v/>
      </c>
      <c r="AA179" s="3" t="str">
        <f t="shared" si="11"/>
        <v/>
      </c>
    </row>
    <row r="180" spans="1:27" ht="21" x14ac:dyDescent="0.35">
      <c r="A180" s="2" t="s">
        <v>1442</v>
      </c>
      <c r="B180" s="13">
        <v>179</v>
      </c>
      <c r="C180" s="170" t="s">
        <v>1444</v>
      </c>
      <c r="D180" s="170">
        <v>0</v>
      </c>
      <c r="E180" s="19"/>
      <c r="F180" s="26">
        <v>973506130</v>
      </c>
      <c r="G180" s="26"/>
      <c r="H180" s="26"/>
      <c r="I180" s="26"/>
      <c r="J180" s="14" t="s">
        <v>596</v>
      </c>
      <c r="K180" s="14" t="s">
        <v>597</v>
      </c>
      <c r="L180" s="39" t="s">
        <v>598</v>
      </c>
      <c r="M180" s="39"/>
      <c r="N180" s="27"/>
      <c r="O180" s="14"/>
      <c r="P180" s="121">
        <v>0</v>
      </c>
      <c r="Q180" s="15"/>
      <c r="R180" s="119"/>
      <c r="S180" s="53" t="str">
        <f t="shared" si="12"/>
        <v/>
      </c>
      <c r="T180" s="17"/>
      <c r="U180" s="15"/>
      <c r="V180" s="16"/>
      <c r="W180" s="16"/>
      <c r="X180" s="16"/>
      <c r="Y180" s="2">
        <f t="shared" si="9"/>
        <v>0</v>
      </c>
      <c r="Z180" s="3" t="str">
        <f t="shared" si="10"/>
        <v/>
      </c>
      <c r="AA180" s="3" t="str">
        <f t="shared" si="11"/>
        <v/>
      </c>
    </row>
    <row r="181" spans="1:27" ht="21" x14ac:dyDescent="0.35">
      <c r="A181" s="2" t="s">
        <v>1442</v>
      </c>
      <c r="B181" s="13">
        <v>180</v>
      </c>
      <c r="C181" s="170" t="s">
        <v>1444</v>
      </c>
      <c r="D181" s="170">
        <v>0</v>
      </c>
      <c r="E181" s="19"/>
      <c r="F181" s="26">
        <v>945495036</v>
      </c>
      <c r="G181" s="26"/>
      <c r="H181" s="26"/>
      <c r="I181" s="26"/>
      <c r="J181" s="14" t="s">
        <v>599</v>
      </c>
      <c r="K181" s="14" t="s">
        <v>600</v>
      </c>
      <c r="L181" s="39" t="s">
        <v>601</v>
      </c>
      <c r="M181" s="39"/>
      <c r="N181" s="27"/>
      <c r="O181" s="14"/>
      <c r="P181" s="121">
        <v>0</v>
      </c>
      <c r="Q181" s="15"/>
      <c r="R181" s="119"/>
      <c r="S181" s="53" t="str">
        <f t="shared" si="12"/>
        <v/>
      </c>
      <c r="T181" s="17"/>
      <c r="U181" s="15"/>
      <c r="V181" s="16"/>
      <c r="W181" s="16"/>
      <c r="X181" s="16"/>
      <c r="Y181" s="2">
        <f t="shared" si="9"/>
        <v>0</v>
      </c>
      <c r="Z181" s="3" t="str">
        <f t="shared" si="10"/>
        <v/>
      </c>
      <c r="AA181" s="3" t="str">
        <f t="shared" si="11"/>
        <v/>
      </c>
    </row>
    <row r="182" spans="1:27" ht="21" x14ac:dyDescent="0.35">
      <c r="A182" s="2" t="s">
        <v>1442</v>
      </c>
      <c r="B182" s="13">
        <v>181</v>
      </c>
      <c r="C182" s="170" t="s">
        <v>1444</v>
      </c>
      <c r="D182" s="170">
        <v>0</v>
      </c>
      <c r="E182" s="19"/>
      <c r="F182" s="26">
        <v>992177228</v>
      </c>
      <c r="G182" s="26"/>
      <c r="H182" s="26"/>
      <c r="I182" s="26"/>
      <c r="J182" s="14" t="s">
        <v>602</v>
      </c>
      <c r="K182" s="14" t="s">
        <v>603</v>
      </c>
      <c r="L182" s="39" t="s">
        <v>604</v>
      </c>
      <c r="M182" s="39"/>
      <c r="N182" s="27"/>
      <c r="O182" s="14"/>
      <c r="P182" s="121">
        <v>0</v>
      </c>
      <c r="Q182" s="15"/>
      <c r="R182" s="119"/>
      <c r="S182" s="53" t="str">
        <f t="shared" si="12"/>
        <v/>
      </c>
      <c r="T182" s="17"/>
      <c r="U182" s="15"/>
      <c r="V182" s="16"/>
      <c r="W182" s="16"/>
      <c r="X182" s="16"/>
      <c r="Y182" s="2">
        <f t="shared" si="9"/>
        <v>0</v>
      </c>
      <c r="Z182" s="3" t="str">
        <f t="shared" si="10"/>
        <v/>
      </c>
      <c r="AA182" s="3" t="str">
        <f t="shared" si="11"/>
        <v/>
      </c>
    </row>
    <row r="183" spans="1:27" ht="21" x14ac:dyDescent="0.35">
      <c r="A183" s="2" t="s">
        <v>1442</v>
      </c>
      <c r="B183" s="13">
        <v>182</v>
      </c>
      <c r="C183" s="170" t="s">
        <v>1444</v>
      </c>
      <c r="D183" s="170">
        <v>0</v>
      </c>
      <c r="E183" s="19"/>
      <c r="F183" s="26">
        <v>942293340</v>
      </c>
      <c r="G183" s="26"/>
      <c r="H183" s="26"/>
      <c r="I183" s="26"/>
      <c r="J183" s="14" t="s">
        <v>605</v>
      </c>
      <c r="K183" s="14" t="s">
        <v>606</v>
      </c>
      <c r="L183" s="39" t="s">
        <v>607</v>
      </c>
      <c r="M183" s="39"/>
      <c r="N183" s="27"/>
      <c r="O183" s="14"/>
      <c r="P183" s="121">
        <v>0</v>
      </c>
      <c r="Q183" s="15"/>
      <c r="R183" s="119"/>
      <c r="S183" s="53" t="str">
        <f t="shared" si="12"/>
        <v/>
      </c>
      <c r="T183" s="17"/>
      <c r="U183" s="15"/>
      <c r="V183" s="16"/>
      <c r="W183" s="16"/>
      <c r="X183" s="16"/>
      <c r="Y183" s="2">
        <f t="shared" si="9"/>
        <v>0</v>
      </c>
      <c r="Z183" s="3" t="str">
        <f t="shared" si="10"/>
        <v/>
      </c>
      <c r="AA183" s="3" t="str">
        <f t="shared" si="11"/>
        <v/>
      </c>
    </row>
    <row r="184" spans="1:27" ht="21" x14ac:dyDescent="0.35">
      <c r="A184" s="2" t="s">
        <v>1442</v>
      </c>
      <c r="B184" s="13">
        <v>183</v>
      </c>
      <c r="C184" s="170" t="s">
        <v>1444</v>
      </c>
      <c r="D184" s="170">
        <v>0</v>
      </c>
      <c r="E184" s="19"/>
      <c r="F184" s="26">
        <v>964251655</v>
      </c>
      <c r="G184" s="26"/>
      <c r="H184" s="26"/>
      <c r="I184" s="26"/>
      <c r="J184" s="14" t="s">
        <v>608</v>
      </c>
      <c r="K184" s="14" t="s">
        <v>609</v>
      </c>
      <c r="L184" s="39" t="s">
        <v>610</v>
      </c>
      <c r="M184" s="39"/>
      <c r="N184" s="27"/>
      <c r="O184" s="14"/>
      <c r="P184" s="121">
        <v>0</v>
      </c>
      <c r="Q184" s="15"/>
      <c r="R184" s="119"/>
      <c r="S184" s="53" t="str">
        <f t="shared" si="12"/>
        <v/>
      </c>
      <c r="T184" s="17"/>
      <c r="U184" s="15"/>
      <c r="V184" s="16"/>
      <c r="W184" s="16"/>
      <c r="X184" s="16"/>
      <c r="Y184" s="2">
        <f t="shared" si="9"/>
        <v>0</v>
      </c>
      <c r="Z184" s="3" t="str">
        <f t="shared" si="10"/>
        <v/>
      </c>
      <c r="AA184" s="3" t="str">
        <f t="shared" si="11"/>
        <v/>
      </c>
    </row>
    <row r="185" spans="1:27" ht="21" x14ac:dyDescent="0.35">
      <c r="A185" s="2" t="s">
        <v>1442</v>
      </c>
      <c r="B185" s="13">
        <v>184</v>
      </c>
      <c r="C185" s="170" t="s">
        <v>1444</v>
      </c>
      <c r="D185" s="170">
        <v>0</v>
      </c>
      <c r="E185" s="19"/>
      <c r="F185" s="26">
        <v>976330498</v>
      </c>
      <c r="G185" s="26"/>
      <c r="H185" s="26"/>
      <c r="I185" s="26"/>
      <c r="J185" s="14" t="s">
        <v>611</v>
      </c>
      <c r="K185" s="14" t="s">
        <v>612</v>
      </c>
      <c r="L185" s="39" t="s">
        <v>613</v>
      </c>
      <c r="M185" s="39"/>
      <c r="N185" s="27"/>
      <c r="O185" s="14"/>
      <c r="P185" s="121">
        <v>0</v>
      </c>
      <c r="Q185" s="15"/>
      <c r="R185" s="119"/>
      <c r="S185" s="53" t="str">
        <f t="shared" si="12"/>
        <v/>
      </c>
      <c r="T185" s="17"/>
      <c r="U185" s="15"/>
      <c r="V185" s="16"/>
      <c r="W185" s="16"/>
      <c r="X185" s="16"/>
      <c r="Y185" s="2">
        <f t="shared" si="9"/>
        <v>0</v>
      </c>
      <c r="Z185" s="3" t="str">
        <f t="shared" si="10"/>
        <v/>
      </c>
      <c r="AA185" s="3" t="str">
        <f t="shared" si="11"/>
        <v/>
      </c>
    </row>
    <row r="186" spans="1:27" ht="21" x14ac:dyDescent="0.35">
      <c r="A186" s="2" t="s">
        <v>1442</v>
      </c>
      <c r="B186" s="13">
        <v>185</v>
      </c>
      <c r="C186" s="170" t="s">
        <v>1444</v>
      </c>
      <c r="D186" s="170">
        <v>0</v>
      </c>
      <c r="E186" s="19"/>
      <c r="F186" s="26">
        <v>977643339</v>
      </c>
      <c r="G186" s="26"/>
      <c r="H186" s="26"/>
      <c r="I186" s="26"/>
      <c r="J186" s="14" t="s">
        <v>614</v>
      </c>
      <c r="K186" s="14" t="s">
        <v>615</v>
      </c>
      <c r="L186" s="39" t="s">
        <v>616</v>
      </c>
      <c r="M186" s="39"/>
      <c r="N186" s="27"/>
      <c r="O186" s="14"/>
      <c r="P186" s="121">
        <v>0</v>
      </c>
      <c r="Q186" s="15"/>
      <c r="R186" s="119"/>
      <c r="S186" s="53" t="str">
        <f t="shared" si="12"/>
        <v/>
      </c>
      <c r="T186" s="17"/>
      <c r="U186" s="15"/>
      <c r="V186" s="16"/>
      <c r="W186" s="16"/>
      <c r="X186" s="16"/>
      <c r="Y186" s="2">
        <f t="shared" si="9"/>
        <v>0</v>
      </c>
      <c r="Z186" s="3" t="str">
        <f t="shared" si="10"/>
        <v/>
      </c>
      <c r="AA186" s="3" t="str">
        <f t="shared" si="11"/>
        <v/>
      </c>
    </row>
    <row r="187" spans="1:27" ht="21" x14ac:dyDescent="0.35">
      <c r="A187" s="2" t="s">
        <v>1442</v>
      </c>
      <c r="B187" s="13">
        <v>186</v>
      </c>
      <c r="C187" s="170" t="s">
        <v>1444</v>
      </c>
      <c r="D187" s="170">
        <v>0</v>
      </c>
      <c r="E187" s="19"/>
      <c r="F187" s="26">
        <v>979718623</v>
      </c>
      <c r="G187" s="26"/>
      <c r="H187" s="26"/>
      <c r="I187" s="26"/>
      <c r="J187" s="14" t="s">
        <v>617</v>
      </c>
      <c r="K187" s="14" t="s">
        <v>618</v>
      </c>
      <c r="L187" s="39" t="s">
        <v>619</v>
      </c>
      <c r="M187" s="39"/>
      <c r="N187" s="27"/>
      <c r="O187" s="14"/>
      <c r="P187" s="121">
        <v>0</v>
      </c>
      <c r="Q187" s="15"/>
      <c r="R187" s="119"/>
      <c r="S187" s="53" t="str">
        <f t="shared" si="12"/>
        <v/>
      </c>
      <c r="T187" s="17"/>
      <c r="U187" s="15"/>
      <c r="V187" s="16"/>
      <c r="W187" s="16"/>
      <c r="X187" s="16"/>
      <c r="Y187" s="2">
        <f t="shared" si="9"/>
        <v>0</v>
      </c>
      <c r="Z187" s="3" t="str">
        <f t="shared" si="10"/>
        <v/>
      </c>
      <c r="AA187" s="3" t="str">
        <f t="shared" si="11"/>
        <v/>
      </c>
    </row>
    <row r="188" spans="1:27" ht="21" x14ac:dyDescent="0.35">
      <c r="A188" s="2" t="s">
        <v>1442</v>
      </c>
      <c r="B188" s="13">
        <v>187</v>
      </c>
      <c r="C188" s="170" t="s">
        <v>1444</v>
      </c>
      <c r="D188" s="170">
        <v>0</v>
      </c>
      <c r="E188" s="19"/>
      <c r="F188" s="26">
        <v>989739014</v>
      </c>
      <c r="G188" s="26"/>
      <c r="H188" s="26"/>
      <c r="I188" s="26"/>
      <c r="J188" s="14" t="s">
        <v>620</v>
      </c>
      <c r="K188" s="14" t="s">
        <v>621</v>
      </c>
      <c r="L188" s="39" t="s">
        <v>622</v>
      </c>
      <c r="M188" s="39"/>
      <c r="N188" s="27"/>
      <c r="O188" s="14"/>
      <c r="P188" s="121">
        <v>0</v>
      </c>
      <c r="Q188" s="15"/>
      <c r="R188" s="119"/>
      <c r="S188" s="53" t="str">
        <f t="shared" si="12"/>
        <v/>
      </c>
      <c r="T188" s="17"/>
      <c r="U188" s="15"/>
      <c r="V188" s="16"/>
      <c r="W188" s="16"/>
      <c r="X188" s="16"/>
      <c r="Y188" s="2">
        <f t="shared" si="9"/>
        <v>0</v>
      </c>
      <c r="Z188" s="3" t="str">
        <f t="shared" si="10"/>
        <v/>
      </c>
      <c r="AA188" s="3" t="str">
        <f t="shared" si="11"/>
        <v/>
      </c>
    </row>
    <row r="189" spans="1:27" ht="21" x14ac:dyDescent="0.35">
      <c r="A189" s="2" t="s">
        <v>1442</v>
      </c>
      <c r="B189" s="13">
        <v>188</v>
      </c>
      <c r="C189" s="170" t="s">
        <v>1444</v>
      </c>
      <c r="D189" s="170">
        <v>0</v>
      </c>
      <c r="E189" s="19"/>
      <c r="F189" s="26">
        <v>993229987</v>
      </c>
      <c r="G189" s="26"/>
      <c r="H189" s="26"/>
      <c r="I189" s="26"/>
      <c r="J189" s="14" t="s">
        <v>623</v>
      </c>
      <c r="K189" s="14" t="s">
        <v>624</v>
      </c>
      <c r="L189" s="39" t="s">
        <v>625</v>
      </c>
      <c r="M189" s="39"/>
      <c r="N189" s="27"/>
      <c r="O189" s="14"/>
      <c r="P189" s="121">
        <v>0</v>
      </c>
      <c r="Q189" s="15"/>
      <c r="R189" s="119"/>
      <c r="S189" s="53" t="str">
        <f t="shared" si="12"/>
        <v/>
      </c>
      <c r="T189" s="17"/>
      <c r="U189" s="15"/>
      <c r="V189" s="16"/>
      <c r="W189" s="16"/>
      <c r="X189" s="16"/>
      <c r="Y189" s="2">
        <f t="shared" si="9"/>
        <v>0</v>
      </c>
      <c r="Z189" s="3" t="str">
        <f t="shared" si="10"/>
        <v/>
      </c>
      <c r="AA189" s="3" t="str">
        <f t="shared" si="11"/>
        <v/>
      </c>
    </row>
    <row r="190" spans="1:27" ht="21" x14ac:dyDescent="0.35">
      <c r="A190" s="2" t="s">
        <v>1442</v>
      </c>
      <c r="B190" s="13">
        <v>189</v>
      </c>
      <c r="C190" s="170" t="s">
        <v>1444</v>
      </c>
      <c r="D190" s="170">
        <v>0</v>
      </c>
      <c r="E190" s="19"/>
      <c r="F190" s="26">
        <v>944242428</v>
      </c>
      <c r="G190" s="26"/>
      <c r="H190" s="26"/>
      <c r="I190" s="26"/>
      <c r="J190" s="14" t="s">
        <v>195</v>
      </c>
      <c r="K190" s="14" t="s">
        <v>626</v>
      </c>
      <c r="L190" s="39" t="s">
        <v>627</v>
      </c>
      <c r="M190" s="39"/>
      <c r="N190" s="27"/>
      <c r="O190" s="14"/>
      <c r="P190" s="121">
        <v>0</v>
      </c>
      <c r="Q190" s="15"/>
      <c r="R190" s="119"/>
      <c r="S190" s="53" t="str">
        <f t="shared" si="12"/>
        <v/>
      </c>
      <c r="T190" s="17"/>
      <c r="U190" s="15"/>
      <c r="V190" s="16"/>
      <c r="W190" s="16"/>
      <c r="X190" s="16"/>
      <c r="Y190" s="2">
        <f t="shared" si="9"/>
        <v>0</v>
      </c>
      <c r="Z190" s="3" t="str">
        <f t="shared" si="10"/>
        <v/>
      </c>
      <c r="AA190" s="3" t="str">
        <f t="shared" si="11"/>
        <v/>
      </c>
    </row>
    <row r="191" spans="1:27" ht="21" x14ac:dyDescent="0.35">
      <c r="A191" s="2" t="s">
        <v>1442</v>
      </c>
      <c r="B191" s="13">
        <v>190</v>
      </c>
      <c r="C191" s="170" t="s">
        <v>1444</v>
      </c>
      <c r="D191" s="170">
        <v>0</v>
      </c>
      <c r="E191" s="19"/>
      <c r="F191" s="26">
        <v>998208187</v>
      </c>
      <c r="G191" s="26"/>
      <c r="H191" s="26"/>
      <c r="I191" s="26"/>
      <c r="J191" s="14" t="s">
        <v>628</v>
      </c>
      <c r="K191" s="14" t="s">
        <v>629</v>
      </c>
      <c r="L191" s="39" t="s">
        <v>630</v>
      </c>
      <c r="M191" s="39"/>
      <c r="N191" s="27"/>
      <c r="O191" s="14"/>
      <c r="P191" s="121">
        <v>0</v>
      </c>
      <c r="Q191" s="15"/>
      <c r="R191" s="119"/>
      <c r="S191" s="53" t="str">
        <f t="shared" si="12"/>
        <v/>
      </c>
      <c r="T191" s="17"/>
      <c r="U191" s="15"/>
      <c r="V191" s="16"/>
      <c r="W191" s="16"/>
      <c r="X191" s="16"/>
      <c r="Y191" s="2">
        <f t="shared" si="9"/>
        <v>0</v>
      </c>
      <c r="Z191" s="3" t="str">
        <f t="shared" si="10"/>
        <v/>
      </c>
      <c r="AA191" s="3" t="str">
        <f t="shared" si="11"/>
        <v/>
      </c>
    </row>
    <row r="192" spans="1:27" ht="21" x14ac:dyDescent="0.35">
      <c r="A192" s="2" t="s">
        <v>1442</v>
      </c>
      <c r="B192" s="13">
        <v>191</v>
      </c>
      <c r="C192" s="170" t="s">
        <v>1444</v>
      </c>
      <c r="D192" s="170">
        <v>0</v>
      </c>
      <c r="E192" s="19"/>
      <c r="F192" s="26">
        <v>999675111</v>
      </c>
      <c r="G192" s="26"/>
      <c r="H192" s="26"/>
      <c r="I192" s="26"/>
      <c r="J192" s="14" t="s">
        <v>631</v>
      </c>
      <c r="K192" s="14" t="s">
        <v>632</v>
      </c>
      <c r="L192" s="39" t="s">
        <v>633</v>
      </c>
      <c r="M192" s="39"/>
      <c r="N192" s="27"/>
      <c r="O192" s="14"/>
      <c r="P192" s="121">
        <v>0</v>
      </c>
      <c r="Q192" s="15"/>
      <c r="R192" s="119"/>
      <c r="S192" s="53" t="str">
        <f t="shared" si="12"/>
        <v/>
      </c>
      <c r="T192" s="17"/>
      <c r="U192" s="15"/>
      <c r="V192" s="16"/>
      <c r="W192" s="16"/>
      <c r="X192" s="16"/>
      <c r="Y192" s="2">
        <f t="shared" si="9"/>
        <v>0</v>
      </c>
      <c r="Z192" s="3" t="str">
        <f t="shared" si="10"/>
        <v/>
      </c>
      <c r="AA192" s="3" t="str">
        <f t="shared" si="11"/>
        <v/>
      </c>
    </row>
    <row r="193" spans="1:27" ht="21" x14ac:dyDescent="0.35">
      <c r="A193" s="2" t="s">
        <v>1442</v>
      </c>
      <c r="B193" s="13">
        <v>192</v>
      </c>
      <c r="C193" s="170" t="s">
        <v>1444</v>
      </c>
      <c r="D193" s="170">
        <v>0</v>
      </c>
      <c r="E193" s="19"/>
      <c r="F193" s="26">
        <v>965832235</v>
      </c>
      <c r="G193" s="26"/>
      <c r="H193" s="26"/>
      <c r="I193" s="26"/>
      <c r="J193" s="14" t="s">
        <v>634</v>
      </c>
      <c r="K193" s="14" t="s">
        <v>635</v>
      </c>
      <c r="L193" s="39" t="s">
        <v>636</v>
      </c>
      <c r="M193" s="39"/>
      <c r="N193" s="27"/>
      <c r="O193" s="14"/>
      <c r="P193" s="121">
        <v>0</v>
      </c>
      <c r="Q193" s="15"/>
      <c r="R193" s="119"/>
      <c r="S193" s="53" t="str">
        <f t="shared" si="12"/>
        <v/>
      </c>
      <c r="T193" s="17"/>
      <c r="U193" s="15"/>
      <c r="V193" s="16"/>
      <c r="W193" s="16"/>
      <c r="X193" s="16"/>
      <c r="Y193" s="2">
        <f t="shared" si="9"/>
        <v>0</v>
      </c>
      <c r="Z193" s="3" t="str">
        <f t="shared" si="10"/>
        <v/>
      </c>
      <c r="AA193" s="3" t="str">
        <f t="shared" si="11"/>
        <v/>
      </c>
    </row>
    <row r="194" spans="1:27" ht="21" x14ac:dyDescent="0.35">
      <c r="A194" s="2" t="s">
        <v>1442</v>
      </c>
      <c r="B194" s="13">
        <v>193</v>
      </c>
      <c r="C194" s="170" t="s">
        <v>1444</v>
      </c>
      <c r="D194" s="170">
        <v>0</v>
      </c>
      <c r="E194" s="19"/>
      <c r="F194" s="26">
        <v>987228120</v>
      </c>
      <c r="G194" s="26"/>
      <c r="H194" s="26"/>
      <c r="I194" s="26"/>
      <c r="J194" s="14" t="s">
        <v>637</v>
      </c>
      <c r="K194" s="14" t="s">
        <v>638</v>
      </c>
      <c r="L194" s="39" t="s">
        <v>639</v>
      </c>
      <c r="M194" s="39"/>
      <c r="N194" s="27"/>
      <c r="O194" s="14"/>
      <c r="P194" s="121">
        <v>0</v>
      </c>
      <c r="Q194" s="15"/>
      <c r="R194" s="119"/>
      <c r="S194" s="53" t="str">
        <f t="shared" si="12"/>
        <v/>
      </c>
      <c r="T194" s="17"/>
      <c r="U194" s="15"/>
      <c r="V194" s="16"/>
      <c r="W194" s="16"/>
      <c r="X194" s="16"/>
      <c r="Y194" s="2">
        <f t="shared" ref="Y194:Y257" si="13">IF(OR(AND(LEFT(Q194,6)="ACEPTA",P194=0),AND(LEFT(Q194,6)&lt;&gt;"ACEPTA",P194&gt;0)),1,0)</f>
        <v>0</v>
      </c>
      <c r="Z194" s="3" t="str">
        <f t="shared" si="10"/>
        <v/>
      </c>
      <c r="AA194" s="3" t="str">
        <f t="shared" si="11"/>
        <v/>
      </c>
    </row>
    <row r="195" spans="1:27" ht="21" x14ac:dyDescent="0.35">
      <c r="A195" s="2" t="s">
        <v>1442</v>
      </c>
      <c r="B195" s="13">
        <v>194</v>
      </c>
      <c r="C195" s="170" t="s">
        <v>1444</v>
      </c>
      <c r="D195" s="170">
        <v>0</v>
      </c>
      <c r="E195" s="19"/>
      <c r="F195" s="26">
        <v>983000557</v>
      </c>
      <c r="G195" s="26"/>
      <c r="H195" s="26"/>
      <c r="I195" s="26"/>
      <c r="J195" s="14" t="s">
        <v>207</v>
      </c>
      <c r="K195" s="14" t="s">
        <v>629</v>
      </c>
      <c r="L195" s="39" t="s">
        <v>640</v>
      </c>
      <c r="M195" s="39"/>
      <c r="N195" s="27"/>
      <c r="O195" s="14"/>
      <c r="P195" s="121">
        <v>0</v>
      </c>
      <c r="Q195" s="15"/>
      <c r="R195" s="119"/>
      <c r="S195" s="53" t="str">
        <f t="shared" si="12"/>
        <v/>
      </c>
      <c r="T195" s="17"/>
      <c r="U195" s="15"/>
      <c r="V195" s="16"/>
      <c r="W195" s="16"/>
      <c r="X195" s="16"/>
      <c r="Y195" s="2">
        <f t="shared" si="13"/>
        <v>0</v>
      </c>
      <c r="Z195" s="3" t="str">
        <f t="shared" ref="Z195:Z258" si="14">IF(Q195="","",VLOOKUP(Q195,estadogp,2,0))</f>
        <v/>
      </c>
      <c r="AA195" s="3" t="str">
        <f t="shared" ref="AA195:AA258" si="15">IF(Q195="","",VLOOKUP(Q195,estadogp,3,0))</f>
        <v/>
      </c>
    </row>
    <row r="196" spans="1:27" ht="21" x14ac:dyDescent="0.35">
      <c r="A196" s="2" t="s">
        <v>1442</v>
      </c>
      <c r="B196" s="13">
        <v>195</v>
      </c>
      <c r="C196" s="170" t="s">
        <v>1444</v>
      </c>
      <c r="D196" s="170">
        <v>0</v>
      </c>
      <c r="E196" s="19"/>
      <c r="F196" s="26">
        <v>997425306</v>
      </c>
      <c r="G196" s="26"/>
      <c r="H196" s="26"/>
      <c r="I196" s="26"/>
      <c r="J196" s="14" t="s">
        <v>641</v>
      </c>
      <c r="K196" s="14" t="s">
        <v>642</v>
      </c>
      <c r="L196" s="39" t="s">
        <v>643</v>
      </c>
      <c r="M196" s="39"/>
      <c r="N196" s="27"/>
      <c r="O196" s="14"/>
      <c r="P196" s="121">
        <v>0</v>
      </c>
      <c r="Q196" s="15"/>
      <c r="R196" s="119"/>
      <c r="S196" s="53" t="str">
        <f t="shared" ref="S196:S259" si="16">IF(LEN(Q196)&gt;0,IF(VLOOKUP(Q196,estadogp,4,0)=10,"",VLOOKUP(VLOOKUP(Q196,estadogp,4,0),MENSAJE,2,0)),"")</f>
        <v/>
      </c>
      <c r="T196" s="17"/>
      <c r="U196" s="15"/>
      <c r="V196" s="16"/>
      <c r="W196" s="16"/>
      <c r="X196" s="16"/>
      <c r="Y196" s="2">
        <f t="shared" si="13"/>
        <v>0</v>
      </c>
      <c r="Z196" s="3" t="str">
        <f t="shared" si="14"/>
        <v/>
      </c>
      <c r="AA196" s="3" t="str">
        <f t="shared" si="15"/>
        <v/>
      </c>
    </row>
    <row r="197" spans="1:27" ht="21" x14ac:dyDescent="0.35">
      <c r="A197" s="2" t="s">
        <v>1442</v>
      </c>
      <c r="B197" s="13">
        <v>196</v>
      </c>
      <c r="C197" s="170" t="s">
        <v>1444</v>
      </c>
      <c r="D197" s="170">
        <v>0</v>
      </c>
      <c r="E197" s="19"/>
      <c r="F197" s="26">
        <v>993237650</v>
      </c>
      <c r="G197" s="26"/>
      <c r="H197" s="26"/>
      <c r="I197" s="26"/>
      <c r="J197" s="14" t="s">
        <v>644</v>
      </c>
      <c r="K197" s="14" t="s">
        <v>645</v>
      </c>
      <c r="L197" s="39" t="s">
        <v>646</v>
      </c>
      <c r="M197" s="39"/>
      <c r="N197" s="27"/>
      <c r="O197" s="14"/>
      <c r="P197" s="121">
        <v>0</v>
      </c>
      <c r="Q197" s="15"/>
      <c r="R197" s="119"/>
      <c r="S197" s="53" t="str">
        <f t="shared" si="16"/>
        <v/>
      </c>
      <c r="T197" s="17"/>
      <c r="U197" s="15"/>
      <c r="V197" s="16"/>
      <c r="W197" s="16"/>
      <c r="X197" s="16"/>
      <c r="Y197" s="2">
        <f t="shared" si="13"/>
        <v>0</v>
      </c>
      <c r="Z197" s="3" t="str">
        <f t="shared" si="14"/>
        <v/>
      </c>
      <c r="AA197" s="3" t="str">
        <f t="shared" si="15"/>
        <v/>
      </c>
    </row>
    <row r="198" spans="1:27" ht="24" customHeight="1" x14ac:dyDescent="0.35">
      <c r="A198" s="2" t="s">
        <v>1442</v>
      </c>
      <c r="B198" s="13">
        <v>197</v>
      </c>
      <c r="C198" s="170" t="s">
        <v>1444</v>
      </c>
      <c r="D198" s="170">
        <v>0</v>
      </c>
      <c r="E198" s="19"/>
      <c r="F198" s="26">
        <v>995070196</v>
      </c>
      <c r="G198" s="26"/>
      <c r="H198" s="26"/>
      <c r="I198" s="26"/>
      <c r="J198" s="14" t="s">
        <v>647</v>
      </c>
      <c r="K198" s="14" t="s">
        <v>648</v>
      </c>
      <c r="L198" s="39" t="s">
        <v>649</v>
      </c>
      <c r="M198" s="39"/>
      <c r="N198" s="27"/>
      <c r="O198" s="14"/>
      <c r="P198" s="121">
        <v>0</v>
      </c>
      <c r="Q198" s="15"/>
      <c r="R198" s="119"/>
      <c r="S198" s="53" t="str">
        <f t="shared" si="16"/>
        <v/>
      </c>
      <c r="T198" s="17"/>
      <c r="U198" s="15"/>
      <c r="V198" s="16"/>
      <c r="W198" s="16"/>
      <c r="X198" s="16"/>
      <c r="Y198" s="2">
        <f t="shared" si="13"/>
        <v>0</v>
      </c>
      <c r="Z198" s="3" t="str">
        <f t="shared" si="14"/>
        <v/>
      </c>
      <c r="AA198" s="3" t="str">
        <f t="shared" si="15"/>
        <v/>
      </c>
    </row>
    <row r="199" spans="1:27" ht="21" x14ac:dyDescent="0.35">
      <c r="A199" s="2" t="s">
        <v>1442</v>
      </c>
      <c r="B199" s="13">
        <v>198</v>
      </c>
      <c r="C199" s="170" t="s">
        <v>1444</v>
      </c>
      <c r="D199" s="170">
        <v>0</v>
      </c>
      <c r="E199" s="19"/>
      <c r="F199" s="26">
        <v>992223013</v>
      </c>
      <c r="G199" s="26"/>
      <c r="H199" s="26"/>
      <c r="I199" s="26"/>
      <c r="J199" s="14" t="s">
        <v>650</v>
      </c>
      <c r="K199" s="14" t="s">
        <v>651</v>
      </c>
      <c r="L199" s="39" t="s">
        <v>652</v>
      </c>
      <c r="M199" s="39"/>
      <c r="N199" s="27"/>
      <c r="O199" s="14"/>
      <c r="P199" s="121">
        <v>0</v>
      </c>
      <c r="Q199" s="15"/>
      <c r="R199" s="119"/>
      <c r="S199" s="53" t="str">
        <f t="shared" si="16"/>
        <v/>
      </c>
      <c r="T199" s="17"/>
      <c r="U199" s="15"/>
      <c r="V199" s="16"/>
      <c r="W199" s="16"/>
      <c r="X199" s="16"/>
      <c r="Y199" s="2">
        <f t="shared" si="13"/>
        <v>0</v>
      </c>
      <c r="Z199" s="3" t="str">
        <f t="shared" si="14"/>
        <v/>
      </c>
      <c r="AA199" s="3" t="str">
        <f t="shared" si="15"/>
        <v/>
      </c>
    </row>
    <row r="200" spans="1:27" ht="21" x14ac:dyDescent="0.35">
      <c r="A200" s="2" t="s">
        <v>1442</v>
      </c>
      <c r="B200" s="13">
        <v>199</v>
      </c>
      <c r="C200" s="170" t="s">
        <v>1444</v>
      </c>
      <c r="D200" s="170">
        <v>0</v>
      </c>
      <c r="E200" s="19"/>
      <c r="F200" s="26">
        <v>984724381</v>
      </c>
      <c r="G200" s="26"/>
      <c r="H200" s="26"/>
      <c r="I200" s="26"/>
      <c r="J200" s="14" t="s">
        <v>653</v>
      </c>
      <c r="K200" s="14" t="s">
        <v>654</v>
      </c>
      <c r="L200" s="39" t="s">
        <v>655</v>
      </c>
      <c r="M200" s="39"/>
      <c r="N200" s="27"/>
      <c r="O200" s="14"/>
      <c r="P200" s="121">
        <v>0</v>
      </c>
      <c r="Q200" s="15"/>
      <c r="R200" s="119"/>
      <c r="S200" s="53" t="str">
        <f t="shared" si="16"/>
        <v/>
      </c>
      <c r="T200" s="17"/>
      <c r="U200" s="15"/>
      <c r="V200" s="16"/>
      <c r="W200" s="16"/>
      <c r="X200" s="16"/>
      <c r="Y200" s="2">
        <f t="shared" si="13"/>
        <v>0</v>
      </c>
      <c r="Z200" s="3" t="str">
        <f t="shared" si="14"/>
        <v/>
      </c>
      <c r="AA200" s="3" t="str">
        <f t="shared" si="15"/>
        <v/>
      </c>
    </row>
    <row r="201" spans="1:27" ht="21" x14ac:dyDescent="0.35">
      <c r="A201" s="2" t="s">
        <v>1442</v>
      </c>
      <c r="B201" s="13">
        <v>200</v>
      </c>
      <c r="C201" s="170" t="s">
        <v>1444</v>
      </c>
      <c r="D201" s="170">
        <v>0</v>
      </c>
      <c r="E201" s="19"/>
      <c r="F201" s="26">
        <v>990886031</v>
      </c>
      <c r="G201" s="26"/>
      <c r="H201" s="26"/>
      <c r="I201" s="26"/>
      <c r="J201" s="14" t="s">
        <v>656</v>
      </c>
      <c r="K201" s="14" t="s">
        <v>657</v>
      </c>
      <c r="L201" s="39" t="s">
        <v>658</v>
      </c>
      <c r="M201" s="39"/>
      <c r="N201" s="27"/>
      <c r="O201" s="14"/>
      <c r="P201" s="121">
        <v>0</v>
      </c>
      <c r="Q201" s="15"/>
      <c r="R201" s="119"/>
      <c r="S201" s="53" t="str">
        <f t="shared" si="16"/>
        <v/>
      </c>
      <c r="T201" s="17"/>
      <c r="U201" s="15"/>
      <c r="V201" s="16"/>
      <c r="W201" s="16"/>
      <c r="X201" s="16"/>
      <c r="Y201" s="2">
        <f t="shared" si="13"/>
        <v>0</v>
      </c>
      <c r="Z201" s="3" t="str">
        <f t="shared" si="14"/>
        <v/>
      </c>
      <c r="AA201" s="3" t="str">
        <f t="shared" si="15"/>
        <v/>
      </c>
    </row>
    <row r="202" spans="1:27" ht="21" x14ac:dyDescent="0.35">
      <c r="A202" s="2" t="s">
        <v>1442</v>
      </c>
      <c r="B202" s="13">
        <v>201</v>
      </c>
      <c r="C202" s="170" t="s">
        <v>1444</v>
      </c>
      <c r="D202" s="170">
        <v>0</v>
      </c>
      <c r="E202" s="19"/>
      <c r="F202" s="26">
        <v>962110401</v>
      </c>
      <c r="G202" s="26"/>
      <c r="H202" s="26"/>
      <c r="I202" s="26"/>
      <c r="J202" s="14" t="s">
        <v>334</v>
      </c>
      <c r="K202" s="14" t="s">
        <v>659</v>
      </c>
      <c r="L202" s="39" t="s">
        <v>660</v>
      </c>
      <c r="M202" s="39"/>
      <c r="N202" s="27"/>
      <c r="O202" s="14"/>
      <c r="P202" s="121">
        <v>0</v>
      </c>
      <c r="Q202" s="15"/>
      <c r="R202" s="119"/>
      <c r="S202" s="53" t="str">
        <f t="shared" si="16"/>
        <v/>
      </c>
      <c r="T202" s="17"/>
      <c r="U202" s="15"/>
      <c r="V202" s="16"/>
      <c r="W202" s="16"/>
      <c r="X202" s="16"/>
      <c r="Y202" s="2">
        <f t="shared" si="13"/>
        <v>0</v>
      </c>
      <c r="Z202" s="3" t="str">
        <f t="shared" si="14"/>
        <v/>
      </c>
      <c r="AA202" s="3" t="str">
        <f t="shared" si="15"/>
        <v/>
      </c>
    </row>
    <row r="203" spans="1:27" ht="21" x14ac:dyDescent="0.35">
      <c r="A203" s="2" t="s">
        <v>1442</v>
      </c>
      <c r="B203" s="13">
        <v>202</v>
      </c>
      <c r="C203" s="170" t="s">
        <v>1444</v>
      </c>
      <c r="D203" s="170">
        <v>0</v>
      </c>
      <c r="E203" s="19"/>
      <c r="F203" s="26">
        <v>975784177</v>
      </c>
      <c r="G203" s="26"/>
      <c r="H203" s="26"/>
      <c r="I203" s="26"/>
      <c r="J203" s="14" t="s">
        <v>661</v>
      </c>
      <c r="K203" s="14" t="s">
        <v>662</v>
      </c>
      <c r="L203" s="39" t="s">
        <v>663</v>
      </c>
      <c r="M203" s="39"/>
      <c r="N203" s="27"/>
      <c r="O203" s="14"/>
      <c r="P203" s="121">
        <v>0</v>
      </c>
      <c r="Q203" s="15"/>
      <c r="R203" s="119"/>
      <c r="S203" s="53" t="str">
        <f t="shared" si="16"/>
        <v/>
      </c>
      <c r="T203" s="17"/>
      <c r="U203" s="15"/>
      <c r="V203" s="16"/>
      <c r="W203" s="16"/>
      <c r="X203" s="16"/>
      <c r="Y203" s="2">
        <f t="shared" si="13"/>
        <v>0</v>
      </c>
      <c r="Z203" s="3" t="str">
        <f t="shared" si="14"/>
        <v/>
      </c>
      <c r="AA203" s="3" t="str">
        <f t="shared" si="15"/>
        <v/>
      </c>
    </row>
    <row r="204" spans="1:27" ht="21" x14ac:dyDescent="0.35">
      <c r="A204" s="2" t="s">
        <v>1442</v>
      </c>
      <c r="B204" s="13">
        <v>203</v>
      </c>
      <c r="C204" s="170" t="s">
        <v>1444</v>
      </c>
      <c r="D204" s="170">
        <v>0</v>
      </c>
      <c r="E204" s="19"/>
      <c r="F204" s="26">
        <v>977102948</v>
      </c>
      <c r="G204" s="26"/>
      <c r="H204" s="26"/>
      <c r="I204" s="26"/>
      <c r="J204" s="14" t="s">
        <v>253</v>
      </c>
      <c r="K204" s="14" t="s">
        <v>664</v>
      </c>
      <c r="L204" s="39" t="s">
        <v>665</v>
      </c>
      <c r="M204" s="39"/>
      <c r="N204" s="27"/>
      <c r="O204" s="14"/>
      <c r="P204" s="121">
        <v>0</v>
      </c>
      <c r="Q204" s="15"/>
      <c r="R204" s="119"/>
      <c r="S204" s="53" t="str">
        <f t="shared" si="16"/>
        <v/>
      </c>
      <c r="T204" s="17"/>
      <c r="U204" s="15"/>
      <c r="V204" s="16"/>
      <c r="W204" s="16"/>
      <c r="X204" s="16"/>
      <c r="Y204" s="2">
        <f t="shared" si="13"/>
        <v>0</v>
      </c>
      <c r="Z204" s="3" t="str">
        <f t="shared" si="14"/>
        <v/>
      </c>
      <c r="AA204" s="3" t="str">
        <f t="shared" si="15"/>
        <v/>
      </c>
    </row>
    <row r="205" spans="1:27" ht="21" x14ac:dyDescent="0.35">
      <c r="A205" s="2" t="s">
        <v>1442</v>
      </c>
      <c r="B205" s="13">
        <v>204</v>
      </c>
      <c r="C205" s="170" t="s">
        <v>1444</v>
      </c>
      <c r="D205" s="170">
        <v>0</v>
      </c>
      <c r="E205" s="19"/>
      <c r="F205" s="26">
        <v>996500777</v>
      </c>
      <c r="G205" s="26"/>
      <c r="H205" s="26"/>
      <c r="I205" s="26"/>
      <c r="J205" s="14" t="s">
        <v>666</v>
      </c>
      <c r="K205" s="14" t="s">
        <v>603</v>
      </c>
      <c r="L205" s="39" t="s">
        <v>667</v>
      </c>
      <c r="M205" s="39"/>
      <c r="N205" s="27"/>
      <c r="O205" s="14"/>
      <c r="P205" s="121">
        <v>0</v>
      </c>
      <c r="Q205" s="15"/>
      <c r="R205" s="119"/>
      <c r="S205" s="53" t="str">
        <f t="shared" si="16"/>
        <v/>
      </c>
      <c r="T205" s="17"/>
      <c r="U205" s="15"/>
      <c r="V205" s="16"/>
      <c r="W205" s="16"/>
      <c r="X205" s="16"/>
      <c r="Y205" s="2">
        <f t="shared" si="13"/>
        <v>0</v>
      </c>
      <c r="Z205" s="3" t="str">
        <f t="shared" si="14"/>
        <v/>
      </c>
      <c r="AA205" s="3" t="str">
        <f t="shared" si="15"/>
        <v/>
      </c>
    </row>
    <row r="206" spans="1:27" ht="21" x14ac:dyDescent="0.35">
      <c r="A206" s="2" t="s">
        <v>1442</v>
      </c>
      <c r="B206" s="13">
        <v>205</v>
      </c>
      <c r="C206" s="170" t="s">
        <v>1444</v>
      </c>
      <c r="D206" s="170">
        <v>0</v>
      </c>
      <c r="E206" s="19"/>
      <c r="F206" s="26">
        <v>993830056</v>
      </c>
      <c r="G206" s="26"/>
      <c r="H206" s="26"/>
      <c r="I206" s="26"/>
      <c r="J206" s="14" t="s">
        <v>668</v>
      </c>
      <c r="K206" s="14" t="s">
        <v>669</v>
      </c>
      <c r="L206" s="39" t="s">
        <v>670</v>
      </c>
      <c r="M206" s="39"/>
      <c r="N206" s="27"/>
      <c r="O206" s="14"/>
      <c r="P206" s="121">
        <v>0</v>
      </c>
      <c r="Q206" s="15"/>
      <c r="R206" s="119"/>
      <c r="S206" s="53" t="str">
        <f t="shared" si="16"/>
        <v/>
      </c>
      <c r="T206" s="17"/>
      <c r="U206" s="15"/>
      <c r="V206" s="16"/>
      <c r="W206" s="16"/>
      <c r="X206" s="16"/>
      <c r="Y206" s="2">
        <f t="shared" si="13"/>
        <v>0</v>
      </c>
      <c r="Z206" s="3" t="str">
        <f t="shared" si="14"/>
        <v/>
      </c>
      <c r="AA206" s="3" t="str">
        <f t="shared" si="15"/>
        <v/>
      </c>
    </row>
    <row r="207" spans="1:27" ht="21" x14ac:dyDescent="0.35">
      <c r="A207" s="2" t="s">
        <v>1442</v>
      </c>
      <c r="B207" s="13">
        <v>206</v>
      </c>
      <c r="C207" s="170" t="s">
        <v>1444</v>
      </c>
      <c r="D207" s="170">
        <v>0</v>
      </c>
      <c r="E207" s="19"/>
      <c r="F207" s="26">
        <v>979599661</v>
      </c>
      <c r="G207" s="26"/>
      <c r="H207" s="26"/>
      <c r="I207" s="26"/>
      <c r="J207" s="14" t="s">
        <v>671</v>
      </c>
      <c r="K207" s="14" t="s">
        <v>672</v>
      </c>
      <c r="L207" s="39" t="s">
        <v>673</v>
      </c>
      <c r="M207" s="39"/>
      <c r="N207" s="27"/>
      <c r="O207" s="14"/>
      <c r="P207" s="121">
        <v>0</v>
      </c>
      <c r="Q207" s="15"/>
      <c r="R207" s="119"/>
      <c r="S207" s="53" t="str">
        <f t="shared" si="16"/>
        <v/>
      </c>
      <c r="T207" s="17"/>
      <c r="U207" s="15"/>
      <c r="V207" s="16"/>
      <c r="W207" s="16"/>
      <c r="X207" s="16"/>
      <c r="Y207" s="2">
        <f t="shared" si="13"/>
        <v>0</v>
      </c>
      <c r="Z207" s="3" t="str">
        <f t="shared" si="14"/>
        <v/>
      </c>
      <c r="AA207" s="3" t="str">
        <f t="shared" si="15"/>
        <v/>
      </c>
    </row>
    <row r="208" spans="1:27" ht="21" x14ac:dyDescent="0.35">
      <c r="A208" s="2" t="s">
        <v>1442</v>
      </c>
      <c r="B208" s="13">
        <v>207</v>
      </c>
      <c r="C208" s="170" t="s">
        <v>1444</v>
      </c>
      <c r="D208" s="170">
        <v>0</v>
      </c>
      <c r="E208" s="19"/>
      <c r="F208" s="26">
        <v>959425831</v>
      </c>
      <c r="G208" s="26"/>
      <c r="H208" s="26"/>
      <c r="I208" s="26"/>
      <c r="J208" s="14" t="s">
        <v>674</v>
      </c>
      <c r="K208" s="14" t="s">
        <v>675</v>
      </c>
      <c r="L208" s="39" t="s">
        <v>676</v>
      </c>
      <c r="M208" s="39"/>
      <c r="N208" s="27"/>
      <c r="O208" s="14"/>
      <c r="P208" s="121">
        <v>0</v>
      </c>
      <c r="Q208" s="15"/>
      <c r="R208" s="119"/>
      <c r="S208" s="53" t="str">
        <f t="shared" si="16"/>
        <v/>
      </c>
      <c r="T208" s="17"/>
      <c r="U208" s="15"/>
      <c r="V208" s="16"/>
      <c r="W208" s="16"/>
      <c r="X208" s="16"/>
      <c r="Y208" s="2">
        <f t="shared" si="13"/>
        <v>0</v>
      </c>
      <c r="Z208" s="3" t="str">
        <f t="shared" si="14"/>
        <v/>
      </c>
      <c r="AA208" s="3" t="str">
        <f t="shared" si="15"/>
        <v/>
      </c>
    </row>
    <row r="209" spans="1:27" ht="21" x14ac:dyDescent="0.35">
      <c r="A209" s="2" t="s">
        <v>1442</v>
      </c>
      <c r="B209" s="13">
        <v>208</v>
      </c>
      <c r="C209" s="170" t="s">
        <v>1444</v>
      </c>
      <c r="D209" s="170">
        <v>0</v>
      </c>
      <c r="E209" s="19"/>
      <c r="F209" s="26">
        <v>998020107</v>
      </c>
      <c r="G209" s="26"/>
      <c r="H209" s="26"/>
      <c r="I209" s="26"/>
      <c r="J209" s="14" t="s">
        <v>677</v>
      </c>
      <c r="K209" s="14" t="s">
        <v>678</v>
      </c>
      <c r="L209" s="39" t="s">
        <v>679</v>
      </c>
      <c r="M209" s="39"/>
      <c r="N209" s="27"/>
      <c r="O209" s="14"/>
      <c r="P209" s="121">
        <v>0</v>
      </c>
      <c r="Q209" s="15"/>
      <c r="R209" s="119"/>
      <c r="S209" s="53" t="str">
        <f t="shared" si="16"/>
        <v/>
      </c>
      <c r="T209" s="17"/>
      <c r="U209" s="15"/>
      <c r="V209" s="16"/>
      <c r="W209" s="16"/>
      <c r="X209" s="16"/>
      <c r="Y209" s="2">
        <f t="shared" si="13"/>
        <v>0</v>
      </c>
      <c r="Z209" s="3" t="str">
        <f t="shared" si="14"/>
        <v/>
      </c>
      <c r="AA209" s="3" t="str">
        <f t="shared" si="15"/>
        <v/>
      </c>
    </row>
    <row r="210" spans="1:27" ht="21" x14ac:dyDescent="0.35">
      <c r="A210" s="2" t="s">
        <v>1442</v>
      </c>
      <c r="B210" s="13">
        <v>209</v>
      </c>
      <c r="C210" s="170" t="s">
        <v>1444</v>
      </c>
      <c r="D210" s="170">
        <v>0</v>
      </c>
      <c r="E210" s="19"/>
      <c r="F210" s="26">
        <v>987026357</v>
      </c>
      <c r="G210" s="26"/>
      <c r="H210" s="26"/>
      <c r="I210" s="26"/>
      <c r="J210" s="14" t="s">
        <v>680</v>
      </c>
      <c r="K210" s="14" t="s">
        <v>520</v>
      </c>
      <c r="L210" s="39" t="s">
        <v>681</v>
      </c>
      <c r="M210" s="39"/>
      <c r="N210" s="27"/>
      <c r="O210" s="14"/>
      <c r="P210" s="121">
        <v>0</v>
      </c>
      <c r="Q210" s="15"/>
      <c r="R210" s="119"/>
      <c r="S210" s="53" t="str">
        <f t="shared" si="16"/>
        <v/>
      </c>
      <c r="T210" s="17"/>
      <c r="U210" s="15"/>
      <c r="V210" s="16"/>
      <c r="W210" s="16"/>
      <c r="X210" s="16"/>
      <c r="Y210" s="2">
        <f t="shared" si="13"/>
        <v>0</v>
      </c>
      <c r="Z210" s="3" t="str">
        <f t="shared" si="14"/>
        <v/>
      </c>
      <c r="AA210" s="3" t="str">
        <f t="shared" si="15"/>
        <v/>
      </c>
    </row>
    <row r="211" spans="1:27" ht="21" x14ac:dyDescent="0.35">
      <c r="A211" s="2" t="s">
        <v>1442</v>
      </c>
      <c r="B211" s="13">
        <v>210</v>
      </c>
      <c r="C211" s="170" t="s">
        <v>1444</v>
      </c>
      <c r="D211" s="170">
        <v>0</v>
      </c>
      <c r="E211" s="19"/>
      <c r="F211" s="26">
        <v>974028235</v>
      </c>
      <c r="G211" s="26"/>
      <c r="H211" s="26"/>
      <c r="I211" s="26"/>
      <c r="J211" s="14" t="s">
        <v>682</v>
      </c>
      <c r="K211" s="14" t="s">
        <v>683</v>
      </c>
      <c r="L211" s="39" t="s">
        <v>684</v>
      </c>
      <c r="M211" s="39"/>
      <c r="N211" s="27"/>
      <c r="O211" s="14"/>
      <c r="P211" s="121">
        <v>0</v>
      </c>
      <c r="Q211" s="15"/>
      <c r="R211" s="119"/>
      <c r="S211" s="53" t="str">
        <f t="shared" si="16"/>
        <v/>
      </c>
      <c r="T211" s="17"/>
      <c r="U211" s="15"/>
      <c r="V211" s="16"/>
      <c r="W211" s="16"/>
      <c r="X211" s="16"/>
      <c r="Y211" s="2">
        <f t="shared" si="13"/>
        <v>0</v>
      </c>
      <c r="Z211" s="3" t="str">
        <f t="shared" si="14"/>
        <v/>
      </c>
      <c r="AA211" s="3" t="str">
        <f t="shared" si="15"/>
        <v/>
      </c>
    </row>
    <row r="212" spans="1:27" ht="21" x14ac:dyDescent="0.35">
      <c r="A212" s="2" t="s">
        <v>1442</v>
      </c>
      <c r="B212" s="13">
        <v>211</v>
      </c>
      <c r="C212" s="170" t="s">
        <v>1444</v>
      </c>
      <c r="D212" s="170">
        <v>0</v>
      </c>
      <c r="E212" s="19"/>
      <c r="F212" s="26">
        <v>979646422</v>
      </c>
      <c r="G212" s="26"/>
      <c r="H212" s="26"/>
      <c r="I212" s="26"/>
      <c r="J212" s="14" t="s">
        <v>685</v>
      </c>
      <c r="K212" s="14" t="s">
        <v>686</v>
      </c>
      <c r="L212" s="39" t="s">
        <v>687</v>
      </c>
      <c r="M212" s="39"/>
      <c r="N212" s="27"/>
      <c r="O212" s="14"/>
      <c r="P212" s="121">
        <v>0</v>
      </c>
      <c r="Q212" s="15"/>
      <c r="R212" s="119"/>
      <c r="S212" s="53" t="str">
        <f t="shared" si="16"/>
        <v/>
      </c>
      <c r="T212" s="17"/>
      <c r="U212" s="15"/>
      <c r="V212" s="16"/>
      <c r="W212" s="16"/>
      <c r="X212" s="16"/>
      <c r="Y212" s="2">
        <f t="shared" si="13"/>
        <v>0</v>
      </c>
      <c r="Z212" s="3" t="str">
        <f t="shared" si="14"/>
        <v/>
      </c>
      <c r="AA212" s="3" t="str">
        <f t="shared" si="15"/>
        <v/>
      </c>
    </row>
    <row r="213" spans="1:27" ht="21" x14ac:dyDescent="0.35">
      <c r="A213" s="2" t="s">
        <v>1442</v>
      </c>
      <c r="B213" s="13">
        <v>212</v>
      </c>
      <c r="C213" s="170" t="s">
        <v>1444</v>
      </c>
      <c r="D213" s="170">
        <v>0</v>
      </c>
      <c r="E213" s="19"/>
      <c r="F213" s="26">
        <v>979543693</v>
      </c>
      <c r="G213" s="26"/>
      <c r="H213" s="26"/>
      <c r="I213" s="26"/>
      <c r="J213" s="14" t="s">
        <v>688</v>
      </c>
      <c r="K213" s="14" t="s">
        <v>364</v>
      </c>
      <c r="L213" s="39" t="s">
        <v>689</v>
      </c>
      <c r="M213" s="39"/>
      <c r="N213" s="27"/>
      <c r="O213" s="14"/>
      <c r="P213" s="121">
        <v>0</v>
      </c>
      <c r="Q213" s="15"/>
      <c r="R213" s="119"/>
      <c r="S213" s="53" t="str">
        <f t="shared" si="16"/>
        <v/>
      </c>
      <c r="T213" s="17"/>
      <c r="U213" s="15"/>
      <c r="V213" s="16"/>
      <c r="W213" s="16"/>
      <c r="X213" s="16"/>
      <c r="Y213" s="2">
        <f t="shared" si="13"/>
        <v>0</v>
      </c>
      <c r="Z213" s="3" t="str">
        <f t="shared" si="14"/>
        <v/>
      </c>
      <c r="AA213" s="3" t="str">
        <f t="shared" si="15"/>
        <v/>
      </c>
    </row>
    <row r="214" spans="1:27" ht="21" x14ac:dyDescent="0.35">
      <c r="A214" s="2" t="s">
        <v>1442</v>
      </c>
      <c r="B214" s="13">
        <v>213</v>
      </c>
      <c r="C214" s="170" t="s">
        <v>1444</v>
      </c>
      <c r="D214" s="170">
        <v>0</v>
      </c>
      <c r="E214" s="19"/>
      <c r="F214" s="26">
        <v>994609163</v>
      </c>
      <c r="G214" s="26"/>
      <c r="H214" s="26"/>
      <c r="I214" s="26"/>
      <c r="J214" s="14" t="s">
        <v>690</v>
      </c>
      <c r="K214" s="14" t="s">
        <v>691</v>
      </c>
      <c r="L214" s="39" t="s">
        <v>692</v>
      </c>
      <c r="M214" s="39"/>
      <c r="N214" s="27"/>
      <c r="O214" s="14"/>
      <c r="P214" s="121">
        <v>0</v>
      </c>
      <c r="Q214" s="15"/>
      <c r="R214" s="119"/>
      <c r="S214" s="53" t="str">
        <f t="shared" si="16"/>
        <v/>
      </c>
      <c r="T214" s="17"/>
      <c r="U214" s="15"/>
      <c r="V214" s="16"/>
      <c r="W214" s="16"/>
      <c r="X214" s="16"/>
      <c r="Y214" s="2">
        <f t="shared" si="13"/>
        <v>0</v>
      </c>
      <c r="Z214" s="3" t="str">
        <f t="shared" si="14"/>
        <v/>
      </c>
      <c r="AA214" s="3" t="str">
        <f t="shared" si="15"/>
        <v/>
      </c>
    </row>
    <row r="215" spans="1:27" ht="21" x14ac:dyDescent="0.35">
      <c r="A215" s="2" t="s">
        <v>1442</v>
      </c>
      <c r="B215" s="13">
        <v>214</v>
      </c>
      <c r="C215" s="170" t="s">
        <v>1444</v>
      </c>
      <c r="D215" s="170">
        <v>0</v>
      </c>
      <c r="E215" s="19"/>
      <c r="F215" s="26">
        <v>952757204</v>
      </c>
      <c r="G215" s="26"/>
      <c r="H215" s="26"/>
      <c r="I215" s="26"/>
      <c r="J215" s="14" t="s">
        <v>693</v>
      </c>
      <c r="K215" s="14" t="s">
        <v>694</v>
      </c>
      <c r="L215" s="39" t="s">
        <v>695</v>
      </c>
      <c r="M215" s="39"/>
      <c r="N215" s="27"/>
      <c r="O215" s="14"/>
      <c r="P215" s="121">
        <v>0</v>
      </c>
      <c r="Q215" s="15"/>
      <c r="R215" s="119"/>
      <c r="S215" s="53" t="str">
        <f t="shared" si="16"/>
        <v/>
      </c>
      <c r="T215" s="17"/>
      <c r="U215" s="15"/>
      <c r="V215" s="16"/>
      <c r="W215" s="16"/>
      <c r="X215" s="16"/>
      <c r="Y215" s="2">
        <f t="shared" si="13"/>
        <v>0</v>
      </c>
      <c r="Z215" s="3" t="str">
        <f t="shared" si="14"/>
        <v/>
      </c>
      <c r="AA215" s="3" t="str">
        <f t="shared" si="15"/>
        <v/>
      </c>
    </row>
    <row r="216" spans="1:27" ht="21" x14ac:dyDescent="0.35">
      <c r="A216" s="2" t="s">
        <v>1442</v>
      </c>
      <c r="B216" s="13">
        <v>215</v>
      </c>
      <c r="C216" s="170" t="s">
        <v>1444</v>
      </c>
      <c r="D216" s="170">
        <v>0</v>
      </c>
      <c r="E216" s="19"/>
      <c r="F216" s="26">
        <v>990324699</v>
      </c>
      <c r="G216" s="26"/>
      <c r="H216" s="26"/>
      <c r="I216" s="26"/>
      <c r="J216" s="14" t="s">
        <v>696</v>
      </c>
      <c r="K216" s="14" t="s">
        <v>697</v>
      </c>
      <c r="L216" s="39" t="s">
        <v>698</v>
      </c>
      <c r="M216" s="39"/>
      <c r="N216" s="27"/>
      <c r="O216" s="14"/>
      <c r="P216" s="121">
        <v>0</v>
      </c>
      <c r="Q216" s="15"/>
      <c r="R216" s="119"/>
      <c r="S216" s="53" t="str">
        <f t="shared" si="16"/>
        <v/>
      </c>
      <c r="T216" s="17"/>
      <c r="U216" s="15"/>
      <c r="V216" s="16"/>
      <c r="W216" s="16"/>
      <c r="X216" s="16"/>
      <c r="Y216" s="2">
        <f t="shared" si="13"/>
        <v>0</v>
      </c>
      <c r="Z216" s="3" t="str">
        <f t="shared" si="14"/>
        <v/>
      </c>
      <c r="AA216" s="3" t="str">
        <f t="shared" si="15"/>
        <v/>
      </c>
    </row>
    <row r="217" spans="1:27" ht="19.5" customHeight="1" x14ac:dyDescent="0.35">
      <c r="A217" s="2" t="s">
        <v>1442</v>
      </c>
      <c r="B217" s="13">
        <v>216</v>
      </c>
      <c r="C217" s="170" t="s">
        <v>1444</v>
      </c>
      <c r="D217" s="170">
        <v>0</v>
      </c>
      <c r="E217" s="19"/>
      <c r="F217" s="26">
        <v>995411787</v>
      </c>
      <c r="G217" s="26"/>
      <c r="H217" s="26"/>
      <c r="I217" s="26"/>
      <c r="J217" s="14" t="s">
        <v>699</v>
      </c>
      <c r="K217" s="14" t="s">
        <v>700</v>
      </c>
      <c r="L217" s="39" t="s">
        <v>701</v>
      </c>
      <c r="M217" s="39"/>
      <c r="N217" s="27"/>
      <c r="O217" s="14"/>
      <c r="P217" s="121">
        <v>0</v>
      </c>
      <c r="Q217" s="15"/>
      <c r="R217" s="119"/>
      <c r="S217" s="53" t="str">
        <f t="shared" si="16"/>
        <v/>
      </c>
      <c r="T217" s="17"/>
      <c r="U217" s="15"/>
      <c r="V217" s="16"/>
      <c r="W217" s="16"/>
      <c r="X217" s="16"/>
      <c r="Y217" s="2">
        <f t="shared" si="13"/>
        <v>0</v>
      </c>
      <c r="Z217" s="3" t="str">
        <f t="shared" si="14"/>
        <v/>
      </c>
      <c r="AA217" s="3" t="str">
        <f t="shared" si="15"/>
        <v/>
      </c>
    </row>
    <row r="218" spans="1:27" ht="21" x14ac:dyDescent="0.35">
      <c r="A218" s="2" t="s">
        <v>1442</v>
      </c>
      <c r="B218" s="13">
        <v>217</v>
      </c>
      <c r="C218" s="170" t="s">
        <v>1444</v>
      </c>
      <c r="D218" s="170">
        <v>0</v>
      </c>
      <c r="E218" s="19"/>
      <c r="F218" s="26">
        <v>995013100</v>
      </c>
      <c r="G218" s="26"/>
      <c r="H218" s="26"/>
      <c r="I218" s="26"/>
      <c r="J218" s="14" t="s">
        <v>702</v>
      </c>
      <c r="K218" s="14" t="s">
        <v>703</v>
      </c>
      <c r="L218" s="39" t="s">
        <v>704</v>
      </c>
      <c r="M218" s="39"/>
      <c r="N218" s="27"/>
      <c r="O218" s="14"/>
      <c r="P218" s="121">
        <v>0</v>
      </c>
      <c r="Q218" s="15"/>
      <c r="R218" s="119"/>
      <c r="S218" s="53" t="str">
        <f t="shared" si="16"/>
        <v/>
      </c>
      <c r="T218" s="17"/>
      <c r="U218" s="15"/>
      <c r="V218" s="16"/>
      <c r="W218" s="16"/>
      <c r="X218" s="16"/>
      <c r="Y218" s="2">
        <f t="shared" si="13"/>
        <v>0</v>
      </c>
      <c r="Z218" s="3" t="str">
        <f t="shared" si="14"/>
        <v/>
      </c>
      <c r="AA218" s="3" t="str">
        <f t="shared" si="15"/>
        <v/>
      </c>
    </row>
    <row r="219" spans="1:27" ht="21" x14ac:dyDescent="0.35">
      <c r="A219" s="2" t="s">
        <v>1442</v>
      </c>
      <c r="B219" s="13">
        <v>218</v>
      </c>
      <c r="C219" s="170" t="s">
        <v>1444</v>
      </c>
      <c r="D219" s="170">
        <v>0</v>
      </c>
      <c r="E219" s="19"/>
      <c r="F219" s="26">
        <v>993839380</v>
      </c>
      <c r="G219" s="26"/>
      <c r="H219" s="26"/>
      <c r="I219" s="26"/>
      <c r="J219" s="14" t="s">
        <v>705</v>
      </c>
      <c r="K219" s="14" t="s">
        <v>706</v>
      </c>
      <c r="L219" s="39" t="s">
        <v>707</v>
      </c>
      <c r="M219" s="39"/>
      <c r="N219" s="27"/>
      <c r="O219" s="14"/>
      <c r="P219" s="121">
        <v>0</v>
      </c>
      <c r="Q219" s="15"/>
      <c r="R219" s="119"/>
      <c r="S219" s="53" t="str">
        <f t="shared" si="16"/>
        <v/>
      </c>
      <c r="T219" s="17"/>
      <c r="U219" s="15"/>
      <c r="V219" s="16"/>
      <c r="W219" s="16"/>
      <c r="X219" s="16"/>
      <c r="Y219" s="2">
        <f t="shared" si="13"/>
        <v>0</v>
      </c>
      <c r="Z219" s="3" t="str">
        <f t="shared" si="14"/>
        <v/>
      </c>
      <c r="AA219" s="3" t="str">
        <f t="shared" si="15"/>
        <v/>
      </c>
    </row>
    <row r="220" spans="1:27" ht="21" x14ac:dyDescent="0.35">
      <c r="A220" s="2" t="s">
        <v>1442</v>
      </c>
      <c r="B220" s="13">
        <v>219</v>
      </c>
      <c r="C220" s="170" t="s">
        <v>1444</v>
      </c>
      <c r="D220" s="170">
        <v>0</v>
      </c>
      <c r="E220" s="19"/>
      <c r="F220" s="26">
        <v>941625307</v>
      </c>
      <c r="G220" s="26"/>
      <c r="H220" s="26"/>
      <c r="I220" s="26"/>
      <c r="J220" s="14" t="s">
        <v>300</v>
      </c>
      <c r="K220" s="14" t="s">
        <v>289</v>
      </c>
      <c r="L220" s="39" t="s">
        <v>708</v>
      </c>
      <c r="M220" s="39"/>
      <c r="N220" s="27"/>
      <c r="O220" s="14"/>
      <c r="P220" s="121">
        <v>0</v>
      </c>
      <c r="Q220" s="15"/>
      <c r="R220" s="119"/>
      <c r="S220" s="53" t="str">
        <f t="shared" si="16"/>
        <v/>
      </c>
      <c r="T220" s="17"/>
      <c r="U220" s="15"/>
      <c r="V220" s="16"/>
      <c r="W220" s="16"/>
      <c r="X220" s="16"/>
      <c r="Y220" s="2">
        <f t="shared" si="13"/>
        <v>0</v>
      </c>
      <c r="Z220" s="3" t="str">
        <f t="shared" si="14"/>
        <v/>
      </c>
      <c r="AA220" s="3" t="str">
        <f t="shared" si="15"/>
        <v/>
      </c>
    </row>
    <row r="221" spans="1:27" ht="21" x14ac:dyDescent="0.35">
      <c r="A221" s="2" t="s">
        <v>1442</v>
      </c>
      <c r="B221" s="13">
        <v>220</v>
      </c>
      <c r="C221" s="170" t="s">
        <v>1444</v>
      </c>
      <c r="D221" s="170">
        <v>0</v>
      </c>
      <c r="E221" s="19"/>
      <c r="F221" s="26">
        <v>987698568</v>
      </c>
      <c r="G221" s="26"/>
      <c r="H221" s="26"/>
      <c r="I221" s="26"/>
      <c r="J221" s="14" t="s">
        <v>157</v>
      </c>
      <c r="K221" s="14" t="s">
        <v>709</v>
      </c>
      <c r="L221" s="39" t="s">
        <v>710</v>
      </c>
      <c r="M221" s="39"/>
      <c r="N221" s="27"/>
      <c r="O221" s="14"/>
      <c r="P221" s="121">
        <v>0</v>
      </c>
      <c r="Q221" s="15"/>
      <c r="R221" s="119"/>
      <c r="S221" s="53" t="str">
        <f t="shared" si="16"/>
        <v/>
      </c>
      <c r="T221" s="17"/>
      <c r="U221" s="15"/>
      <c r="V221" s="16"/>
      <c r="W221" s="16"/>
      <c r="X221" s="16"/>
      <c r="Y221" s="2">
        <f t="shared" si="13"/>
        <v>0</v>
      </c>
      <c r="Z221" s="3" t="str">
        <f t="shared" si="14"/>
        <v/>
      </c>
      <c r="AA221" s="3" t="str">
        <f t="shared" si="15"/>
        <v/>
      </c>
    </row>
    <row r="222" spans="1:27" ht="21" x14ac:dyDescent="0.35">
      <c r="A222" s="2" t="s">
        <v>1442</v>
      </c>
      <c r="B222" s="13">
        <v>221</v>
      </c>
      <c r="C222" s="170" t="s">
        <v>1444</v>
      </c>
      <c r="D222" s="170">
        <v>0</v>
      </c>
      <c r="E222" s="19"/>
      <c r="F222" s="26">
        <v>984183951</v>
      </c>
      <c r="G222" s="26"/>
      <c r="H222" s="26"/>
      <c r="I222" s="26"/>
      <c r="J222" s="14" t="s">
        <v>375</v>
      </c>
      <c r="K222" s="14" t="s">
        <v>711</v>
      </c>
      <c r="L222" s="39" t="s">
        <v>712</v>
      </c>
      <c r="M222" s="39"/>
      <c r="N222" s="27"/>
      <c r="O222" s="14"/>
      <c r="P222" s="121">
        <v>0</v>
      </c>
      <c r="Q222" s="15"/>
      <c r="R222" s="119"/>
      <c r="S222" s="53" t="str">
        <f t="shared" si="16"/>
        <v/>
      </c>
      <c r="T222" s="17"/>
      <c r="U222" s="15"/>
      <c r="V222" s="16"/>
      <c r="W222" s="16"/>
      <c r="X222" s="16"/>
      <c r="Y222" s="2">
        <f t="shared" si="13"/>
        <v>0</v>
      </c>
      <c r="Z222" s="3" t="str">
        <f t="shared" si="14"/>
        <v/>
      </c>
      <c r="AA222" s="3" t="str">
        <f t="shared" si="15"/>
        <v/>
      </c>
    </row>
    <row r="223" spans="1:27" ht="21" x14ac:dyDescent="0.35">
      <c r="A223" s="2" t="s">
        <v>1442</v>
      </c>
      <c r="B223" s="13">
        <v>222</v>
      </c>
      <c r="C223" s="170" t="s">
        <v>1444</v>
      </c>
      <c r="D223" s="170">
        <v>0</v>
      </c>
      <c r="E223" s="19"/>
      <c r="F223" s="26">
        <v>968464476</v>
      </c>
      <c r="G223" s="26"/>
      <c r="H223" s="26"/>
      <c r="I223" s="26"/>
      <c r="J223" s="14" t="s">
        <v>713</v>
      </c>
      <c r="K223" s="14" t="s">
        <v>714</v>
      </c>
      <c r="L223" s="39" t="s">
        <v>715</v>
      </c>
      <c r="M223" s="39"/>
      <c r="N223" s="27"/>
      <c r="O223" s="14"/>
      <c r="P223" s="121">
        <v>0</v>
      </c>
      <c r="Q223" s="15"/>
      <c r="R223" s="119"/>
      <c r="S223" s="53" t="str">
        <f t="shared" si="16"/>
        <v/>
      </c>
      <c r="T223" s="17"/>
      <c r="U223" s="15"/>
      <c r="V223" s="16"/>
      <c r="W223" s="16"/>
      <c r="X223" s="16"/>
      <c r="Y223" s="2">
        <f t="shared" si="13"/>
        <v>0</v>
      </c>
      <c r="Z223" s="3" t="str">
        <f t="shared" si="14"/>
        <v/>
      </c>
      <c r="AA223" s="3" t="str">
        <f t="shared" si="15"/>
        <v/>
      </c>
    </row>
    <row r="224" spans="1:27" ht="21" x14ac:dyDescent="0.35">
      <c r="A224" s="2" t="s">
        <v>1442</v>
      </c>
      <c r="B224" s="13">
        <v>223</v>
      </c>
      <c r="C224" s="170" t="s">
        <v>1444</v>
      </c>
      <c r="D224" s="170">
        <v>0</v>
      </c>
      <c r="E224" s="19"/>
      <c r="F224" s="26">
        <v>989494803</v>
      </c>
      <c r="G224" s="26"/>
      <c r="H224" s="26"/>
      <c r="I224" s="26"/>
      <c r="J224" s="14" t="s">
        <v>716</v>
      </c>
      <c r="K224" s="14" t="s">
        <v>717</v>
      </c>
      <c r="L224" s="39" t="s">
        <v>718</v>
      </c>
      <c r="M224" s="39"/>
      <c r="N224" s="27"/>
      <c r="O224" s="14"/>
      <c r="P224" s="121">
        <v>0</v>
      </c>
      <c r="Q224" s="15"/>
      <c r="R224" s="119"/>
      <c r="S224" s="53" t="str">
        <f t="shared" si="16"/>
        <v/>
      </c>
      <c r="T224" s="17"/>
      <c r="U224" s="15"/>
      <c r="V224" s="16"/>
      <c r="W224" s="16"/>
      <c r="X224" s="16"/>
      <c r="Y224" s="2">
        <f t="shared" si="13"/>
        <v>0</v>
      </c>
      <c r="Z224" s="3" t="str">
        <f t="shared" si="14"/>
        <v/>
      </c>
      <c r="AA224" s="3" t="str">
        <f t="shared" si="15"/>
        <v/>
      </c>
    </row>
    <row r="225" spans="1:27" ht="21" x14ac:dyDescent="0.35">
      <c r="A225" s="2" t="s">
        <v>1442</v>
      </c>
      <c r="B225" s="13">
        <v>224</v>
      </c>
      <c r="C225" s="170" t="s">
        <v>1444</v>
      </c>
      <c r="D225" s="170">
        <v>0</v>
      </c>
      <c r="E225" s="19"/>
      <c r="F225" s="26">
        <v>995168215</v>
      </c>
      <c r="G225" s="26"/>
      <c r="H225" s="26"/>
      <c r="I225" s="26"/>
      <c r="J225" s="14" t="s">
        <v>307</v>
      </c>
      <c r="K225" s="14" t="s">
        <v>719</v>
      </c>
      <c r="L225" s="39" t="s">
        <v>720</v>
      </c>
      <c r="M225" s="39"/>
      <c r="N225" s="27"/>
      <c r="O225" s="14"/>
      <c r="P225" s="121">
        <v>0</v>
      </c>
      <c r="Q225" s="15"/>
      <c r="R225" s="119"/>
      <c r="S225" s="53" t="str">
        <f t="shared" si="16"/>
        <v/>
      </c>
      <c r="T225" s="17"/>
      <c r="U225" s="15"/>
      <c r="V225" s="16"/>
      <c r="W225" s="16"/>
      <c r="X225" s="16"/>
      <c r="Y225" s="2">
        <f t="shared" si="13"/>
        <v>0</v>
      </c>
      <c r="Z225" s="3" t="str">
        <f t="shared" si="14"/>
        <v/>
      </c>
      <c r="AA225" s="3" t="str">
        <f t="shared" si="15"/>
        <v/>
      </c>
    </row>
    <row r="226" spans="1:27" ht="21" x14ac:dyDescent="0.35">
      <c r="A226" s="2" t="s">
        <v>1442</v>
      </c>
      <c r="B226" s="13">
        <v>225</v>
      </c>
      <c r="C226" s="170" t="s">
        <v>1444</v>
      </c>
      <c r="D226" s="170">
        <v>0</v>
      </c>
      <c r="E226" s="19"/>
      <c r="F226" s="26">
        <v>963067180</v>
      </c>
      <c r="G226" s="26"/>
      <c r="H226" s="26"/>
      <c r="I226" s="26"/>
      <c r="J226" s="14" t="s">
        <v>721</v>
      </c>
      <c r="K226" s="14" t="s">
        <v>722</v>
      </c>
      <c r="L226" s="39" t="s">
        <v>723</v>
      </c>
      <c r="M226" s="39"/>
      <c r="N226" s="27"/>
      <c r="O226" s="14"/>
      <c r="P226" s="121">
        <v>0</v>
      </c>
      <c r="Q226" s="15"/>
      <c r="R226" s="119"/>
      <c r="S226" s="53" t="str">
        <f t="shared" si="16"/>
        <v/>
      </c>
      <c r="T226" s="17"/>
      <c r="U226" s="15"/>
      <c r="V226" s="16"/>
      <c r="W226" s="16"/>
      <c r="X226" s="16"/>
      <c r="Y226" s="2">
        <f t="shared" si="13"/>
        <v>0</v>
      </c>
      <c r="Z226" s="3" t="str">
        <f t="shared" si="14"/>
        <v/>
      </c>
      <c r="AA226" s="3" t="str">
        <f t="shared" si="15"/>
        <v/>
      </c>
    </row>
    <row r="227" spans="1:27" ht="21" x14ac:dyDescent="0.35">
      <c r="A227" s="2" t="s">
        <v>1442</v>
      </c>
      <c r="B227" s="13">
        <v>226</v>
      </c>
      <c r="C227" s="170" t="s">
        <v>1444</v>
      </c>
      <c r="D227" s="170">
        <v>0</v>
      </c>
      <c r="E227" s="19"/>
      <c r="F227" s="26">
        <v>962807692</v>
      </c>
      <c r="G227" s="26"/>
      <c r="H227" s="26"/>
      <c r="I227" s="26"/>
      <c r="J227" s="14" t="s">
        <v>724</v>
      </c>
      <c r="K227" s="14" t="s">
        <v>725</v>
      </c>
      <c r="L227" s="39" t="s">
        <v>726</v>
      </c>
      <c r="M227" s="39"/>
      <c r="N227" s="27"/>
      <c r="O227" s="14"/>
      <c r="P227" s="121">
        <v>0</v>
      </c>
      <c r="Q227" s="15"/>
      <c r="R227" s="119"/>
      <c r="S227" s="53" t="str">
        <f t="shared" si="16"/>
        <v/>
      </c>
      <c r="T227" s="17"/>
      <c r="U227" s="15"/>
      <c r="V227" s="16"/>
      <c r="W227" s="16"/>
      <c r="X227" s="16"/>
      <c r="Y227" s="2">
        <f t="shared" si="13"/>
        <v>0</v>
      </c>
      <c r="Z227" s="3" t="str">
        <f t="shared" si="14"/>
        <v/>
      </c>
      <c r="AA227" s="3" t="str">
        <f t="shared" si="15"/>
        <v/>
      </c>
    </row>
    <row r="228" spans="1:27" ht="21" x14ac:dyDescent="0.35">
      <c r="A228" s="2" t="s">
        <v>1442</v>
      </c>
      <c r="B228" s="13">
        <v>227</v>
      </c>
      <c r="C228" s="170" t="s">
        <v>1444</v>
      </c>
      <c r="D228" s="170">
        <v>0</v>
      </c>
      <c r="E228" s="19"/>
      <c r="F228" s="26">
        <v>965721331</v>
      </c>
      <c r="G228" s="26"/>
      <c r="H228" s="26"/>
      <c r="I228" s="26"/>
      <c r="J228" s="14" t="s">
        <v>450</v>
      </c>
      <c r="K228" s="14" t="s">
        <v>727</v>
      </c>
      <c r="L228" s="39" t="s">
        <v>728</v>
      </c>
      <c r="M228" s="39"/>
      <c r="N228" s="27"/>
      <c r="O228" s="14"/>
      <c r="P228" s="121">
        <v>0</v>
      </c>
      <c r="Q228" s="15"/>
      <c r="R228" s="119"/>
      <c r="S228" s="53" t="str">
        <f t="shared" si="16"/>
        <v/>
      </c>
      <c r="T228" s="17"/>
      <c r="U228" s="15"/>
      <c r="V228" s="16"/>
      <c r="W228" s="16"/>
      <c r="X228" s="16"/>
      <c r="Y228" s="2">
        <f t="shared" si="13"/>
        <v>0</v>
      </c>
      <c r="Z228" s="3" t="str">
        <f t="shared" si="14"/>
        <v/>
      </c>
      <c r="AA228" s="3" t="str">
        <f t="shared" si="15"/>
        <v/>
      </c>
    </row>
    <row r="229" spans="1:27" ht="21" x14ac:dyDescent="0.35">
      <c r="A229" s="2" t="s">
        <v>1442</v>
      </c>
      <c r="B229" s="13">
        <v>228</v>
      </c>
      <c r="C229" s="170" t="s">
        <v>1444</v>
      </c>
      <c r="D229" s="170">
        <v>0</v>
      </c>
      <c r="E229" s="19"/>
      <c r="F229" s="26">
        <v>987240230</v>
      </c>
      <c r="G229" s="26"/>
      <c r="H229" s="26"/>
      <c r="I229" s="26"/>
      <c r="J229" s="14" t="s">
        <v>729</v>
      </c>
      <c r="K229" s="14" t="s">
        <v>730</v>
      </c>
      <c r="L229" s="39" t="s">
        <v>731</v>
      </c>
      <c r="M229" s="39"/>
      <c r="N229" s="27"/>
      <c r="O229" s="14"/>
      <c r="P229" s="121">
        <v>0</v>
      </c>
      <c r="Q229" s="15"/>
      <c r="R229" s="119"/>
      <c r="S229" s="53" t="str">
        <f t="shared" si="16"/>
        <v/>
      </c>
      <c r="T229" s="17"/>
      <c r="U229" s="15"/>
      <c r="V229" s="16"/>
      <c r="W229" s="16"/>
      <c r="X229" s="16"/>
      <c r="Y229" s="2">
        <f t="shared" si="13"/>
        <v>0</v>
      </c>
      <c r="Z229" s="3" t="str">
        <f t="shared" si="14"/>
        <v/>
      </c>
      <c r="AA229" s="3" t="str">
        <f t="shared" si="15"/>
        <v/>
      </c>
    </row>
    <row r="230" spans="1:27" ht="21" x14ac:dyDescent="0.35">
      <c r="A230" s="2" t="s">
        <v>1442</v>
      </c>
      <c r="B230" s="13">
        <v>229</v>
      </c>
      <c r="C230" s="170" t="s">
        <v>1444</v>
      </c>
      <c r="D230" s="170">
        <v>0</v>
      </c>
      <c r="E230" s="19"/>
      <c r="F230" s="26">
        <v>983966196</v>
      </c>
      <c r="G230" s="26"/>
      <c r="H230" s="26"/>
      <c r="I230" s="26"/>
      <c r="J230" s="14" t="s">
        <v>583</v>
      </c>
      <c r="K230" s="14" t="s">
        <v>732</v>
      </c>
      <c r="L230" s="39" t="s">
        <v>733</v>
      </c>
      <c r="M230" s="39"/>
      <c r="N230" s="27"/>
      <c r="O230" s="14"/>
      <c r="P230" s="121">
        <v>0</v>
      </c>
      <c r="Q230" s="15"/>
      <c r="R230" s="119"/>
      <c r="S230" s="53" t="str">
        <f t="shared" si="16"/>
        <v/>
      </c>
      <c r="T230" s="17"/>
      <c r="U230" s="15"/>
      <c r="V230" s="16"/>
      <c r="W230" s="16"/>
      <c r="X230" s="16"/>
      <c r="Y230" s="2">
        <f t="shared" si="13"/>
        <v>0</v>
      </c>
      <c r="Z230" s="3" t="str">
        <f t="shared" si="14"/>
        <v/>
      </c>
      <c r="AA230" s="3" t="str">
        <f t="shared" si="15"/>
        <v/>
      </c>
    </row>
    <row r="231" spans="1:27" ht="21" x14ac:dyDescent="0.35">
      <c r="A231" s="2" t="s">
        <v>1442</v>
      </c>
      <c r="B231" s="13">
        <v>230</v>
      </c>
      <c r="C231" s="170" t="s">
        <v>1444</v>
      </c>
      <c r="D231" s="170">
        <v>0</v>
      </c>
      <c r="E231" s="19"/>
      <c r="F231" s="26">
        <v>976668169</v>
      </c>
      <c r="G231" s="26"/>
      <c r="H231" s="26"/>
      <c r="I231" s="26"/>
      <c r="J231" s="14" t="s">
        <v>734</v>
      </c>
      <c r="K231" s="14" t="s">
        <v>735</v>
      </c>
      <c r="L231" s="39" t="s">
        <v>736</v>
      </c>
      <c r="M231" s="39"/>
      <c r="N231" s="27"/>
      <c r="O231" s="14"/>
      <c r="P231" s="121">
        <v>0</v>
      </c>
      <c r="Q231" s="15"/>
      <c r="R231" s="119"/>
      <c r="S231" s="53" t="str">
        <f t="shared" si="16"/>
        <v/>
      </c>
      <c r="T231" s="17"/>
      <c r="U231" s="15"/>
      <c r="V231" s="16"/>
      <c r="W231" s="16"/>
      <c r="X231" s="16"/>
      <c r="Y231" s="2">
        <f t="shared" si="13"/>
        <v>0</v>
      </c>
      <c r="Z231" s="3" t="str">
        <f t="shared" si="14"/>
        <v/>
      </c>
      <c r="AA231" s="3" t="str">
        <f t="shared" si="15"/>
        <v/>
      </c>
    </row>
    <row r="232" spans="1:27" ht="21" x14ac:dyDescent="0.35">
      <c r="A232" s="2" t="s">
        <v>1442</v>
      </c>
      <c r="B232" s="13">
        <v>231</v>
      </c>
      <c r="C232" s="170" t="s">
        <v>1444</v>
      </c>
      <c r="D232" s="170">
        <v>0</v>
      </c>
      <c r="E232" s="19"/>
      <c r="F232" s="26">
        <v>987265743</v>
      </c>
      <c r="G232" s="26"/>
      <c r="H232" s="26"/>
      <c r="I232" s="26"/>
      <c r="J232" s="14" t="s">
        <v>355</v>
      </c>
      <c r="K232" s="14" t="s">
        <v>737</v>
      </c>
      <c r="L232" s="39" t="s">
        <v>738</v>
      </c>
      <c r="M232" s="39"/>
      <c r="N232" s="27"/>
      <c r="O232" s="14"/>
      <c r="P232" s="121">
        <v>0</v>
      </c>
      <c r="Q232" s="15"/>
      <c r="R232" s="119"/>
      <c r="S232" s="53" t="str">
        <f t="shared" si="16"/>
        <v/>
      </c>
      <c r="T232" s="17"/>
      <c r="U232" s="15"/>
      <c r="V232" s="16"/>
      <c r="W232" s="16"/>
      <c r="X232" s="16"/>
      <c r="Y232" s="2">
        <f t="shared" si="13"/>
        <v>0</v>
      </c>
      <c r="Z232" s="3" t="str">
        <f t="shared" si="14"/>
        <v/>
      </c>
      <c r="AA232" s="3" t="str">
        <f t="shared" si="15"/>
        <v/>
      </c>
    </row>
    <row r="233" spans="1:27" ht="21" x14ac:dyDescent="0.35">
      <c r="A233" s="2" t="s">
        <v>1442</v>
      </c>
      <c r="B233" s="13">
        <v>232</v>
      </c>
      <c r="C233" s="170" t="s">
        <v>1444</v>
      </c>
      <c r="D233" s="170">
        <v>0</v>
      </c>
      <c r="E233" s="19"/>
      <c r="F233" s="26">
        <v>958681227</v>
      </c>
      <c r="G233" s="26"/>
      <c r="H233" s="26"/>
      <c r="I233" s="26"/>
      <c r="J233" s="14" t="s">
        <v>739</v>
      </c>
      <c r="K233" s="14" t="s">
        <v>344</v>
      </c>
      <c r="L233" s="39" t="s">
        <v>740</v>
      </c>
      <c r="M233" s="39"/>
      <c r="N233" s="27"/>
      <c r="O233" s="14"/>
      <c r="P233" s="121">
        <v>0</v>
      </c>
      <c r="Q233" s="15"/>
      <c r="R233" s="119"/>
      <c r="S233" s="53" t="str">
        <f t="shared" si="16"/>
        <v/>
      </c>
      <c r="T233" s="17"/>
      <c r="U233" s="15"/>
      <c r="V233" s="16"/>
      <c r="W233" s="16"/>
      <c r="X233" s="16"/>
      <c r="Y233" s="2">
        <f t="shared" si="13"/>
        <v>0</v>
      </c>
      <c r="Z233" s="3" t="str">
        <f t="shared" si="14"/>
        <v/>
      </c>
      <c r="AA233" s="3" t="str">
        <f t="shared" si="15"/>
        <v/>
      </c>
    </row>
    <row r="234" spans="1:27" ht="21" x14ac:dyDescent="0.35">
      <c r="A234" s="2" t="s">
        <v>1442</v>
      </c>
      <c r="B234" s="13">
        <v>233</v>
      </c>
      <c r="C234" s="170" t="s">
        <v>1444</v>
      </c>
      <c r="D234" s="170">
        <v>0</v>
      </c>
      <c r="E234" s="19"/>
      <c r="F234" s="26">
        <v>968578249</v>
      </c>
      <c r="G234" s="26"/>
      <c r="H234" s="26"/>
      <c r="I234" s="26"/>
      <c r="J234" s="14" t="s">
        <v>395</v>
      </c>
      <c r="K234" s="14" t="s">
        <v>741</v>
      </c>
      <c r="L234" s="39" t="s">
        <v>742</v>
      </c>
      <c r="M234" s="39"/>
      <c r="N234" s="27"/>
      <c r="O234" s="14"/>
      <c r="P234" s="121">
        <v>0</v>
      </c>
      <c r="Q234" s="15"/>
      <c r="R234" s="119"/>
      <c r="S234" s="53" t="str">
        <f t="shared" si="16"/>
        <v/>
      </c>
      <c r="T234" s="17"/>
      <c r="U234" s="15"/>
      <c r="V234" s="16"/>
      <c r="W234" s="16"/>
      <c r="X234" s="16"/>
      <c r="Y234" s="2">
        <f t="shared" si="13"/>
        <v>0</v>
      </c>
      <c r="Z234" s="3" t="str">
        <f t="shared" si="14"/>
        <v/>
      </c>
      <c r="AA234" s="3" t="str">
        <f t="shared" si="15"/>
        <v/>
      </c>
    </row>
    <row r="235" spans="1:27" ht="21" x14ac:dyDescent="0.35">
      <c r="A235" s="2" t="s">
        <v>1442</v>
      </c>
      <c r="B235" s="13">
        <v>234</v>
      </c>
      <c r="C235" s="170" t="s">
        <v>1444</v>
      </c>
      <c r="D235" s="170">
        <v>0</v>
      </c>
      <c r="E235" s="19"/>
      <c r="F235" s="26">
        <v>993463684</v>
      </c>
      <c r="G235" s="26"/>
      <c r="H235" s="26"/>
      <c r="I235" s="26"/>
      <c r="J235" s="14" t="s">
        <v>743</v>
      </c>
      <c r="K235" s="14" t="s">
        <v>744</v>
      </c>
      <c r="L235" s="39" t="s">
        <v>745</v>
      </c>
      <c r="M235" s="39"/>
      <c r="N235" s="27"/>
      <c r="O235" s="14"/>
      <c r="P235" s="121">
        <v>0</v>
      </c>
      <c r="Q235" s="15"/>
      <c r="R235" s="119"/>
      <c r="S235" s="53" t="str">
        <f t="shared" si="16"/>
        <v/>
      </c>
      <c r="T235" s="17"/>
      <c r="U235" s="15"/>
      <c r="V235" s="16"/>
      <c r="W235" s="16"/>
      <c r="X235" s="16"/>
      <c r="Y235" s="2">
        <f t="shared" si="13"/>
        <v>0</v>
      </c>
      <c r="Z235" s="3" t="str">
        <f t="shared" si="14"/>
        <v/>
      </c>
      <c r="AA235" s="3" t="str">
        <f t="shared" si="15"/>
        <v/>
      </c>
    </row>
    <row r="236" spans="1:27" ht="21" x14ac:dyDescent="0.35">
      <c r="A236" s="2" t="s">
        <v>1442</v>
      </c>
      <c r="B236" s="13">
        <v>235</v>
      </c>
      <c r="C236" s="170" t="s">
        <v>1444</v>
      </c>
      <c r="D236" s="170">
        <v>0</v>
      </c>
      <c r="E236" s="19"/>
      <c r="F236" s="26">
        <v>993831061</v>
      </c>
      <c r="G236" s="26"/>
      <c r="H236" s="26"/>
      <c r="I236" s="26"/>
      <c r="J236" s="14" t="s">
        <v>746</v>
      </c>
      <c r="K236" s="14" t="s">
        <v>747</v>
      </c>
      <c r="L236" s="39" t="s">
        <v>748</v>
      </c>
      <c r="M236" s="39"/>
      <c r="N236" s="27"/>
      <c r="O236" s="14"/>
      <c r="P236" s="121">
        <v>0</v>
      </c>
      <c r="Q236" s="15"/>
      <c r="R236" s="119"/>
      <c r="S236" s="53" t="str">
        <f t="shared" si="16"/>
        <v/>
      </c>
      <c r="T236" s="17"/>
      <c r="U236" s="15"/>
      <c r="V236" s="16"/>
      <c r="W236" s="16"/>
      <c r="X236" s="16"/>
      <c r="Y236" s="2">
        <f t="shared" si="13"/>
        <v>0</v>
      </c>
      <c r="Z236" s="3" t="str">
        <f t="shared" si="14"/>
        <v/>
      </c>
      <c r="AA236" s="3" t="str">
        <f t="shared" si="15"/>
        <v/>
      </c>
    </row>
    <row r="237" spans="1:27" ht="21" x14ac:dyDescent="0.35">
      <c r="A237" s="2" t="s">
        <v>1442</v>
      </c>
      <c r="B237" s="13">
        <v>236</v>
      </c>
      <c r="C237" s="170" t="s">
        <v>1444</v>
      </c>
      <c r="D237" s="170">
        <v>0</v>
      </c>
      <c r="E237" s="19"/>
      <c r="F237" s="26">
        <v>982260739</v>
      </c>
      <c r="G237" s="26"/>
      <c r="H237" s="26"/>
      <c r="I237" s="26"/>
      <c r="J237" s="14" t="s">
        <v>749</v>
      </c>
      <c r="K237" s="14" t="s">
        <v>750</v>
      </c>
      <c r="L237" s="39" t="s">
        <v>751</v>
      </c>
      <c r="M237" s="39"/>
      <c r="N237" s="27"/>
      <c r="O237" s="14"/>
      <c r="P237" s="121">
        <v>0</v>
      </c>
      <c r="Q237" s="15"/>
      <c r="R237" s="119"/>
      <c r="S237" s="53" t="str">
        <f t="shared" si="16"/>
        <v/>
      </c>
      <c r="T237" s="17"/>
      <c r="U237" s="15"/>
      <c r="V237" s="16"/>
      <c r="W237" s="16"/>
      <c r="X237" s="16"/>
      <c r="Y237" s="2">
        <f t="shared" si="13"/>
        <v>0</v>
      </c>
      <c r="Z237" s="3" t="str">
        <f t="shared" si="14"/>
        <v/>
      </c>
      <c r="AA237" s="3" t="str">
        <f t="shared" si="15"/>
        <v/>
      </c>
    </row>
    <row r="238" spans="1:27" ht="21" x14ac:dyDescent="0.35">
      <c r="A238" s="2" t="s">
        <v>1442</v>
      </c>
      <c r="B238" s="13">
        <v>237</v>
      </c>
      <c r="C238" s="170" t="s">
        <v>1444</v>
      </c>
      <c r="D238" s="170">
        <v>0</v>
      </c>
      <c r="E238" s="19"/>
      <c r="F238" s="26">
        <v>998728979</v>
      </c>
      <c r="G238" s="26"/>
      <c r="H238" s="26"/>
      <c r="I238" s="26"/>
      <c r="J238" s="14" t="s">
        <v>752</v>
      </c>
      <c r="K238" s="14" t="s">
        <v>176</v>
      </c>
      <c r="L238" s="39" t="s">
        <v>753</v>
      </c>
      <c r="M238" s="39"/>
      <c r="N238" s="27"/>
      <c r="O238" s="14"/>
      <c r="P238" s="121">
        <v>0</v>
      </c>
      <c r="Q238" s="15"/>
      <c r="R238" s="119"/>
      <c r="S238" s="53" t="str">
        <f t="shared" si="16"/>
        <v/>
      </c>
      <c r="T238" s="17"/>
      <c r="U238" s="15"/>
      <c r="V238" s="16"/>
      <c r="W238" s="16"/>
      <c r="X238" s="16"/>
      <c r="Y238" s="2">
        <f t="shared" si="13"/>
        <v>0</v>
      </c>
      <c r="Z238" s="3" t="str">
        <f t="shared" si="14"/>
        <v/>
      </c>
      <c r="AA238" s="3" t="str">
        <f t="shared" si="15"/>
        <v/>
      </c>
    </row>
    <row r="239" spans="1:27" ht="21" x14ac:dyDescent="0.35">
      <c r="A239" s="2" t="s">
        <v>1442</v>
      </c>
      <c r="B239" s="13">
        <v>238</v>
      </c>
      <c r="C239" s="170" t="s">
        <v>1444</v>
      </c>
      <c r="D239" s="170">
        <v>0</v>
      </c>
      <c r="E239" s="19"/>
      <c r="F239" s="26">
        <v>995481801</v>
      </c>
      <c r="G239" s="26"/>
      <c r="H239" s="26"/>
      <c r="I239" s="26"/>
      <c r="J239" s="14" t="s">
        <v>754</v>
      </c>
      <c r="K239" s="14" t="s">
        <v>755</v>
      </c>
      <c r="L239" s="39" t="s">
        <v>756</v>
      </c>
      <c r="M239" s="39"/>
      <c r="N239" s="27"/>
      <c r="O239" s="14"/>
      <c r="P239" s="121">
        <v>0</v>
      </c>
      <c r="Q239" s="15"/>
      <c r="R239" s="119"/>
      <c r="S239" s="53" t="str">
        <f t="shared" si="16"/>
        <v/>
      </c>
      <c r="T239" s="17"/>
      <c r="U239" s="15"/>
      <c r="V239" s="16"/>
      <c r="W239" s="16"/>
      <c r="X239" s="16"/>
      <c r="Y239" s="2">
        <f t="shared" si="13"/>
        <v>0</v>
      </c>
      <c r="Z239" s="3" t="str">
        <f t="shared" si="14"/>
        <v/>
      </c>
      <c r="AA239" s="3" t="str">
        <f t="shared" si="15"/>
        <v/>
      </c>
    </row>
    <row r="240" spans="1:27" ht="21" x14ac:dyDescent="0.35">
      <c r="A240" s="2" t="s">
        <v>1442</v>
      </c>
      <c r="B240" s="13">
        <v>239</v>
      </c>
      <c r="C240" s="170" t="s">
        <v>1444</v>
      </c>
      <c r="D240" s="170">
        <v>0</v>
      </c>
      <c r="E240" s="19"/>
      <c r="F240" s="26">
        <v>990839659</v>
      </c>
      <c r="G240" s="26"/>
      <c r="H240" s="26"/>
      <c r="I240" s="26"/>
      <c r="J240" s="14" t="s">
        <v>757</v>
      </c>
      <c r="K240" s="14" t="s">
        <v>758</v>
      </c>
      <c r="L240" s="39" t="s">
        <v>759</v>
      </c>
      <c r="M240" s="39"/>
      <c r="N240" s="27"/>
      <c r="O240" s="14"/>
      <c r="P240" s="121">
        <v>0</v>
      </c>
      <c r="Q240" s="15"/>
      <c r="R240" s="119"/>
      <c r="S240" s="53" t="str">
        <f t="shared" si="16"/>
        <v/>
      </c>
      <c r="T240" s="17"/>
      <c r="U240" s="15"/>
      <c r="V240" s="16"/>
      <c r="W240" s="16"/>
      <c r="X240" s="16"/>
      <c r="Y240" s="2">
        <f t="shared" si="13"/>
        <v>0</v>
      </c>
      <c r="Z240" s="3" t="str">
        <f t="shared" si="14"/>
        <v/>
      </c>
      <c r="AA240" s="3" t="str">
        <f t="shared" si="15"/>
        <v/>
      </c>
    </row>
    <row r="241" spans="1:27" ht="21" x14ac:dyDescent="0.35">
      <c r="A241" s="2" t="s">
        <v>1442</v>
      </c>
      <c r="B241" s="13">
        <v>240</v>
      </c>
      <c r="C241" s="170" t="s">
        <v>1444</v>
      </c>
      <c r="D241" s="170">
        <v>0</v>
      </c>
      <c r="E241" s="19"/>
      <c r="F241" s="26">
        <v>988999935</v>
      </c>
      <c r="G241" s="26"/>
      <c r="H241" s="26"/>
      <c r="I241" s="26"/>
      <c r="J241" s="14" t="s">
        <v>760</v>
      </c>
      <c r="K241" s="14" t="s">
        <v>761</v>
      </c>
      <c r="L241" s="39" t="s">
        <v>762</v>
      </c>
      <c r="M241" s="39"/>
      <c r="N241" s="27"/>
      <c r="O241" s="14"/>
      <c r="P241" s="121">
        <v>0</v>
      </c>
      <c r="Q241" s="15"/>
      <c r="R241" s="119"/>
      <c r="S241" s="53" t="str">
        <f t="shared" si="16"/>
        <v/>
      </c>
      <c r="T241" s="17"/>
      <c r="U241" s="15"/>
      <c r="V241" s="16"/>
      <c r="W241" s="16"/>
      <c r="X241" s="16"/>
      <c r="Y241" s="2">
        <f t="shared" si="13"/>
        <v>0</v>
      </c>
      <c r="Z241" s="3" t="str">
        <f t="shared" si="14"/>
        <v/>
      </c>
      <c r="AA241" s="3" t="str">
        <f t="shared" si="15"/>
        <v/>
      </c>
    </row>
    <row r="242" spans="1:27" ht="21" x14ac:dyDescent="0.35">
      <c r="A242" s="2" t="s">
        <v>1442</v>
      </c>
      <c r="B242" s="13">
        <v>241</v>
      </c>
      <c r="C242" s="170" t="s">
        <v>1444</v>
      </c>
      <c r="D242" s="170">
        <v>0</v>
      </c>
      <c r="E242" s="19"/>
      <c r="F242" s="26">
        <v>989960855</v>
      </c>
      <c r="G242" s="26"/>
      <c r="H242" s="26"/>
      <c r="I242" s="26"/>
      <c r="J242" s="14" t="s">
        <v>763</v>
      </c>
      <c r="K242" s="14" t="s">
        <v>764</v>
      </c>
      <c r="L242" s="39" t="s">
        <v>765</v>
      </c>
      <c r="M242" s="39"/>
      <c r="N242" s="27"/>
      <c r="O242" s="14"/>
      <c r="P242" s="121">
        <v>0</v>
      </c>
      <c r="Q242" s="15"/>
      <c r="R242" s="119"/>
      <c r="S242" s="53" t="str">
        <f t="shared" si="16"/>
        <v/>
      </c>
      <c r="T242" s="17"/>
      <c r="U242" s="15"/>
      <c r="V242" s="16"/>
      <c r="W242" s="16"/>
      <c r="X242" s="16"/>
      <c r="Y242" s="2">
        <f t="shared" si="13"/>
        <v>0</v>
      </c>
      <c r="Z242" s="3" t="str">
        <f t="shared" si="14"/>
        <v/>
      </c>
      <c r="AA242" s="3" t="str">
        <f t="shared" si="15"/>
        <v/>
      </c>
    </row>
    <row r="243" spans="1:27" ht="21" x14ac:dyDescent="0.35">
      <c r="A243" s="2" t="s">
        <v>1442</v>
      </c>
      <c r="B243" s="13">
        <v>242</v>
      </c>
      <c r="C243" s="170" t="s">
        <v>1444</v>
      </c>
      <c r="D243" s="170">
        <v>0</v>
      </c>
      <c r="E243" s="19"/>
      <c r="F243" s="26">
        <v>965744289</v>
      </c>
      <c r="G243" s="26"/>
      <c r="H243" s="26"/>
      <c r="I243" s="26"/>
      <c r="J243" s="14" t="s">
        <v>766</v>
      </c>
      <c r="K243" s="14" t="s">
        <v>600</v>
      </c>
      <c r="L243" s="39" t="s">
        <v>767</v>
      </c>
      <c r="M243" s="39"/>
      <c r="N243" s="27"/>
      <c r="O243" s="14"/>
      <c r="P243" s="121">
        <v>0</v>
      </c>
      <c r="Q243" s="15"/>
      <c r="R243" s="119"/>
      <c r="S243" s="53" t="str">
        <f t="shared" si="16"/>
        <v/>
      </c>
      <c r="T243" s="17"/>
      <c r="U243" s="15"/>
      <c r="V243" s="16"/>
      <c r="W243" s="16"/>
      <c r="X243" s="16"/>
      <c r="Y243" s="2">
        <f t="shared" si="13"/>
        <v>0</v>
      </c>
      <c r="Z243" s="3" t="str">
        <f t="shared" si="14"/>
        <v/>
      </c>
      <c r="AA243" s="3" t="str">
        <f t="shared" si="15"/>
        <v/>
      </c>
    </row>
    <row r="244" spans="1:27" ht="21" x14ac:dyDescent="0.35">
      <c r="A244" s="2" t="s">
        <v>1442</v>
      </c>
      <c r="B244" s="13">
        <v>243</v>
      </c>
      <c r="C244" s="170" t="s">
        <v>1444</v>
      </c>
      <c r="D244" s="170">
        <v>0</v>
      </c>
      <c r="E244" s="19"/>
      <c r="F244" s="26">
        <v>963060765</v>
      </c>
      <c r="G244" s="26"/>
      <c r="H244" s="26"/>
      <c r="I244" s="26"/>
      <c r="J244" s="14" t="s">
        <v>768</v>
      </c>
      <c r="K244" s="14" t="s">
        <v>769</v>
      </c>
      <c r="L244" s="39" t="s">
        <v>770</v>
      </c>
      <c r="M244" s="39"/>
      <c r="N244" s="27"/>
      <c r="O244" s="14"/>
      <c r="P244" s="121">
        <v>0</v>
      </c>
      <c r="Q244" s="15"/>
      <c r="R244" s="119"/>
      <c r="S244" s="53" t="str">
        <f t="shared" si="16"/>
        <v/>
      </c>
      <c r="T244" s="17"/>
      <c r="U244" s="15"/>
      <c r="V244" s="16"/>
      <c r="W244" s="16"/>
      <c r="X244" s="16"/>
      <c r="Y244" s="2">
        <f t="shared" si="13"/>
        <v>0</v>
      </c>
      <c r="Z244" s="3" t="str">
        <f t="shared" si="14"/>
        <v/>
      </c>
      <c r="AA244" s="3" t="str">
        <f t="shared" si="15"/>
        <v/>
      </c>
    </row>
    <row r="245" spans="1:27" ht="21" x14ac:dyDescent="0.35">
      <c r="A245" s="2" t="s">
        <v>1442</v>
      </c>
      <c r="B245" s="13">
        <v>244</v>
      </c>
      <c r="C245" s="170" t="s">
        <v>1444</v>
      </c>
      <c r="D245" s="170">
        <v>0</v>
      </c>
      <c r="E245" s="19"/>
      <c r="F245" s="26">
        <v>990517217</v>
      </c>
      <c r="G245" s="26"/>
      <c r="H245" s="26"/>
      <c r="I245" s="26"/>
      <c r="J245" s="14" t="s">
        <v>771</v>
      </c>
      <c r="K245" s="14" t="s">
        <v>772</v>
      </c>
      <c r="L245" s="39" t="s">
        <v>773</v>
      </c>
      <c r="M245" s="39"/>
      <c r="N245" s="27"/>
      <c r="O245" s="14"/>
      <c r="P245" s="121">
        <v>0</v>
      </c>
      <c r="Q245" s="15"/>
      <c r="R245" s="119"/>
      <c r="S245" s="53" t="str">
        <f t="shared" si="16"/>
        <v/>
      </c>
      <c r="T245" s="17"/>
      <c r="U245" s="15"/>
      <c r="V245" s="16"/>
      <c r="W245" s="16"/>
      <c r="X245" s="16"/>
      <c r="Y245" s="2">
        <f t="shared" si="13"/>
        <v>0</v>
      </c>
      <c r="Z245" s="3" t="str">
        <f t="shared" si="14"/>
        <v/>
      </c>
      <c r="AA245" s="3" t="str">
        <f t="shared" si="15"/>
        <v/>
      </c>
    </row>
    <row r="246" spans="1:27" ht="21" x14ac:dyDescent="0.35">
      <c r="A246" s="2" t="s">
        <v>1442</v>
      </c>
      <c r="B246" s="13">
        <v>245</v>
      </c>
      <c r="C246" s="170" t="s">
        <v>1444</v>
      </c>
      <c r="D246" s="170">
        <v>0</v>
      </c>
      <c r="E246" s="19"/>
      <c r="F246" s="26">
        <v>992829714</v>
      </c>
      <c r="G246" s="26"/>
      <c r="H246" s="26"/>
      <c r="I246" s="26"/>
      <c r="J246" s="14" t="s">
        <v>774</v>
      </c>
      <c r="K246" s="14" t="s">
        <v>775</v>
      </c>
      <c r="L246" s="39" t="s">
        <v>776</v>
      </c>
      <c r="M246" s="39"/>
      <c r="N246" s="27"/>
      <c r="O246" s="14"/>
      <c r="P246" s="121">
        <v>0</v>
      </c>
      <c r="Q246" s="15"/>
      <c r="R246" s="119"/>
      <c r="S246" s="53" t="str">
        <f t="shared" si="16"/>
        <v/>
      </c>
      <c r="T246" s="17"/>
      <c r="U246" s="15"/>
      <c r="V246" s="16"/>
      <c r="W246" s="16"/>
      <c r="X246" s="16"/>
      <c r="Y246" s="2">
        <f t="shared" si="13"/>
        <v>0</v>
      </c>
      <c r="Z246" s="3" t="str">
        <f t="shared" si="14"/>
        <v/>
      </c>
      <c r="AA246" s="3" t="str">
        <f t="shared" si="15"/>
        <v/>
      </c>
    </row>
    <row r="247" spans="1:27" ht="21" x14ac:dyDescent="0.35">
      <c r="A247" s="2" t="s">
        <v>1442</v>
      </c>
      <c r="B247" s="13">
        <v>246</v>
      </c>
      <c r="C247" s="170" t="s">
        <v>1444</v>
      </c>
      <c r="D247" s="170">
        <v>0</v>
      </c>
      <c r="E247" s="19"/>
      <c r="F247" s="26">
        <v>926341365</v>
      </c>
      <c r="G247" s="26"/>
      <c r="H247" s="26"/>
      <c r="I247" s="26"/>
      <c r="J247" s="14" t="s">
        <v>172</v>
      </c>
      <c r="K247" s="14" t="s">
        <v>777</v>
      </c>
      <c r="L247" s="39" t="s">
        <v>778</v>
      </c>
      <c r="M247" s="39"/>
      <c r="N247" s="27"/>
      <c r="O247" s="14"/>
      <c r="P247" s="121">
        <v>0</v>
      </c>
      <c r="Q247" s="15"/>
      <c r="R247" s="119"/>
      <c r="S247" s="53" t="str">
        <f t="shared" si="16"/>
        <v/>
      </c>
      <c r="T247" s="17"/>
      <c r="U247" s="15"/>
      <c r="V247" s="16"/>
      <c r="W247" s="16"/>
      <c r="X247" s="16"/>
      <c r="Y247" s="2">
        <f t="shared" si="13"/>
        <v>0</v>
      </c>
      <c r="Z247" s="3" t="str">
        <f t="shared" si="14"/>
        <v/>
      </c>
      <c r="AA247" s="3" t="str">
        <f t="shared" si="15"/>
        <v/>
      </c>
    </row>
    <row r="248" spans="1:27" ht="21" x14ac:dyDescent="0.35">
      <c r="A248" s="2" t="s">
        <v>1442</v>
      </c>
      <c r="B248" s="13">
        <v>247</v>
      </c>
      <c r="C248" s="170" t="s">
        <v>1444</v>
      </c>
      <c r="D248" s="170">
        <v>0</v>
      </c>
      <c r="E248" s="19"/>
      <c r="F248" s="124">
        <v>995949897</v>
      </c>
      <c r="G248" s="26"/>
      <c r="H248" s="26"/>
      <c r="I248" s="26"/>
      <c r="J248" s="14" t="s">
        <v>779</v>
      </c>
      <c r="K248" s="14" t="s">
        <v>780</v>
      </c>
      <c r="L248" s="39" t="s">
        <v>781</v>
      </c>
      <c r="M248" s="39"/>
      <c r="N248" s="27"/>
      <c r="O248" s="14"/>
      <c r="P248" s="121">
        <v>0</v>
      </c>
      <c r="Q248" s="15"/>
      <c r="R248" s="119"/>
      <c r="S248" s="53" t="str">
        <f t="shared" si="16"/>
        <v/>
      </c>
      <c r="T248" s="17"/>
      <c r="U248" s="15"/>
      <c r="V248" s="16"/>
      <c r="W248" s="16"/>
      <c r="X248" s="16"/>
      <c r="Y248" s="2">
        <f t="shared" si="13"/>
        <v>0</v>
      </c>
      <c r="Z248" s="3" t="str">
        <f t="shared" si="14"/>
        <v/>
      </c>
      <c r="AA248" s="3" t="str">
        <f t="shared" si="15"/>
        <v/>
      </c>
    </row>
    <row r="249" spans="1:27" ht="21" x14ac:dyDescent="0.35">
      <c r="A249" s="2" t="s">
        <v>1442</v>
      </c>
      <c r="B249" s="13">
        <v>248</v>
      </c>
      <c r="C249" s="170" t="s">
        <v>1444</v>
      </c>
      <c r="D249" s="170">
        <v>0</v>
      </c>
      <c r="E249" s="19"/>
      <c r="F249" s="26">
        <v>982939689</v>
      </c>
      <c r="G249" s="26"/>
      <c r="H249" s="26"/>
      <c r="I249" s="26"/>
      <c r="J249" s="14" t="s">
        <v>782</v>
      </c>
      <c r="K249" s="14" t="s">
        <v>783</v>
      </c>
      <c r="L249" s="39" t="s">
        <v>784</v>
      </c>
      <c r="M249" s="39"/>
      <c r="N249" s="27"/>
      <c r="O249" s="14"/>
      <c r="P249" s="121">
        <v>0</v>
      </c>
      <c r="Q249" s="15"/>
      <c r="R249" s="119"/>
      <c r="S249" s="53" t="str">
        <f t="shared" si="16"/>
        <v/>
      </c>
      <c r="T249" s="17"/>
      <c r="U249" s="15"/>
      <c r="V249" s="16"/>
      <c r="W249" s="16"/>
      <c r="X249" s="16"/>
      <c r="Y249" s="2">
        <f t="shared" si="13"/>
        <v>0</v>
      </c>
      <c r="Z249" s="3" t="str">
        <f t="shared" si="14"/>
        <v/>
      </c>
      <c r="AA249" s="3" t="str">
        <f t="shared" si="15"/>
        <v/>
      </c>
    </row>
    <row r="250" spans="1:27" ht="21" x14ac:dyDescent="0.35">
      <c r="A250" s="2" t="s">
        <v>1442</v>
      </c>
      <c r="B250" s="13">
        <v>249</v>
      </c>
      <c r="C250" s="170" t="s">
        <v>1444</v>
      </c>
      <c r="D250" s="170">
        <v>0</v>
      </c>
      <c r="E250" s="19"/>
      <c r="F250" s="26">
        <v>998793205</v>
      </c>
      <c r="G250" s="26"/>
      <c r="H250" s="26"/>
      <c r="I250" s="26"/>
      <c r="J250" s="14" t="s">
        <v>785</v>
      </c>
      <c r="K250" s="14" t="s">
        <v>786</v>
      </c>
      <c r="L250" s="39" t="s">
        <v>787</v>
      </c>
      <c r="M250" s="39"/>
      <c r="N250" s="27"/>
      <c r="O250" s="14"/>
      <c r="P250" s="121">
        <v>0</v>
      </c>
      <c r="Q250" s="15"/>
      <c r="R250" s="119"/>
      <c r="S250" s="53" t="str">
        <f t="shared" si="16"/>
        <v/>
      </c>
      <c r="T250" s="17"/>
      <c r="U250" s="15"/>
      <c r="V250" s="16"/>
      <c r="W250" s="16"/>
      <c r="X250" s="16"/>
      <c r="Y250" s="2">
        <f t="shared" si="13"/>
        <v>0</v>
      </c>
      <c r="Z250" s="3" t="str">
        <f t="shared" si="14"/>
        <v/>
      </c>
      <c r="AA250" s="3" t="str">
        <f t="shared" si="15"/>
        <v/>
      </c>
    </row>
    <row r="251" spans="1:27" ht="21" x14ac:dyDescent="0.35">
      <c r="A251" s="2" t="s">
        <v>1442</v>
      </c>
      <c r="B251" s="13">
        <v>250</v>
      </c>
      <c r="C251" s="170" t="s">
        <v>1444</v>
      </c>
      <c r="D251" s="170">
        <v>0</v>
      </c>
      <c r="E251" s="19"/>
      <c r="F251" s="26">
        <v>994916699</v>
      </c>
      <c r="G251" s="26"/>
      <c r="H251" s="26"/>
      <c r="I251" s="26"/>
      <c r="J251" s="14" t="s">
        <v>788</v>
      </c>
      <c r="K251" s="14" t="s">
        <v>789</v>
      </c>
      <c r="L251" s="39" t="s">
        <v>790</v>
      </c>
      <c r="M251" s="39"/>
      <c r="N251" s="27"/>
      <c r="O251" s="14"/>
      <c r="P251" s="121">
        <v>0</v>
      </c>
      <c r="Q251" s="15"/>
      <c r="R251" s="119"/>
      <c r="S251" s="53" t="str">
        <f t="shared" si="16"/>
        <v/>
      </c>
      <c r="T251" s="17"/>
      <c r="U251" s="15"/>
      <c r="V251" s="16"/>
      <c r="W251" s="16"/>
      <c r="X251" s="16"/>
      <c r="Y251" s="2">
        <f t="shared" si="13"/>
        <v>0</v>
      </c>
      <c r="Z251" s="3" t="str">
        <f t="shared" si="14"/>
        <v/>
      </c>
      <c r="AA251" s="3" t="str">
        <f t="shared" si="15"/>
        <v/>
      </c>
    </row>
    <row r="252" spans="1:27" ht="21" x14ac:dyDescent="0.35">
      <c r="A252" s="2" t="s">
        <v>1442</v>
      </c>
      <c r="B252" s="13">
        <v>251</v>
      </c>
      <c r="C252" s="170" t="s">
        <v>1444</v>
      </c>
      <c r="D252" s="170">
        <v>0</v>
      </c>
      <c r="E252" s="19"/>
      <c r="F252" s="26">
        <v>942363964</v>
      </c>
      <c r="G252" s="26"/>
      <c r="H252" s="26"/>
      <c r="I252" s="26"/>
      <c r="J252" s="14" t="s">
        <v>791</v>
      </c>
      <c r="K252" s="14" t="s">
        <v>792</v>
      </c>
      <c r="L252" s="39" t="s">
        <v>793</v>
      </c>
      <c r="M252" s="39"/>
      <c r="N252" s="27"/>
      <c r="O252" s="14"/>
      <c r="P252" s="121">
        <v>0</v>
      </c>
      <c r="Q252" s="15"/>
      <c r="R252" s="119"/>
      <c r="S252" s="53" t="str">
        <f t="shared" si="16"/>
        <v/>
      </c>
      <c r="T252" s="17"/>
      <c r="U252" s="15"/>
      <c r="V252" s="16"/>
      <c r="W252" s="16"/>
      <c r="X252" s="16"/>
      <c r="Y252" s="2">
        <f t="shared" si="13"/>
        <v>0</v>
      </c>
      <c r="Z252" s="3" t="str">
        <f t="shared" si="14"/>
        <v/>
      </c>
      <c r="AA252" s="3" t="str">
        <f t="shared" si="15"/>
        <v/>
      </c>
    </row>
    <row r="253" spans="1:27" ht="21" x14ac:dyDescent="0.35">
      <c r="A253" s="2" t="s">
        <v>1442</v>
      </c>
      <c r="B253" s="13">
        <v>252</v>
      </c>
      <c r="C253" s="170" t="s">
        <v>1444</v>
      </c>
      <c r="D253" s="170">
        <v>0</v>
      </c>
      <c r="E253" s="19"/>
      <c r="F253" s="26">
        <v>994498615</v>
      </c>
      <c r="G253" s="26"/>
      <c r="H253" s="26"/>
      <c r="I253" s="26"/>
      <c r="J253" s="14" t="s">
        <v>794</v>
      </c>
      <c r="K253" s="14" t="s">
        <v>795</v>
      </c>
      <c r="L253" s="39" t="s">
        <v>796</v>
      </c>
      <c r="M253" s="39"/>
      <c r="N253" s="27"/>
      <c r="O253" s="14"/>
      <c r="P253" s="121">
        <v>0</v>
      </c>
      <c r="Q253" s="15"/>
      <c r="R253" s="119"/>
      <c r="S253" s="53" t="str">
        <f t="shared" si="16"/>
        <v/>
      </c>
      <c r="T253" s="17"/>
      <c r="U253" s="15"/>
      <c r="V253" s="16"/>
      <c r="W253" s="16"/>
      <c r="X253" s="16"/>
      <c r="Y253" s="2">
        <f t="shared" si="13"/>
        <v>0</v>
      </c>
      <c r="Z253" s="3" t="str">
        <f t="shared" si="14"/>
        <v/>
      </c>
      <c r="AA253" s="3" t="str">
        <f t="shared" si="15"/>
        <v/>
      </c>
    </row>
    <row r="254" spans="1:27" ht="21" x14ac:dyDescent="0.35">
      <c r="A254" s="2" t="s">
        <v>1442</v>
      </c>
      <c r="B254" s="13">
        <v>253</v>
      </c>
      <c r="C254" s="170" t="s">
        <v>1444</v>
      </c>
      <c r="D254" s="170">
        <v>0</v>
      </c>
      <c r="E254" s="19"/>
      <c r="F254" s="26">
        <v>977098748</v>
      </c>
      <c r="G254" s="26"/>
      <c r="H254" s="26"/>
      <c r="I254" s="26"/>
      <c r="J254" s="14" t="s">
        <v>797</v>
      </c>
      <c r="K254" s="14" t="s">
        <v>798</v>
      </c>
      <c r="L254" s="39" t="s">
        <v>799</v>
      </c>
      <c r="M254" s="39"/>
      <c r="N254" s="27"/>
      <c r="O254" s="14"/>
      <c r="P254" s="121">
        <v>0</v>
      </c>
      <c r="Q254" s="15"/>
      <c r="R254" s="119"/>
      <c r="S254" s="53" t="str">
        <f t="shared" si="16"/>
        <v/>
      </c>
      <c r="T254" s="17"/>
      <c r="U254" s="15"/>
      <c r="V254" s="16"/>
      <c r="W254" s="16"/>
      <c r="X254" s="16"/>
      <c r="Y254" s="2">
        <f t="shared" si="13"/>
        <v>0</v>
      </c>
      <c r="Z254" s="3" t="str">
        <f t="shared" si="14"/>
        <v/>
      </c>
      <c r="AA254" s="3" t="str">
        <f t="shared" si="15"/>
        <v/>
      </c>
    </row>
    <row r="255" spans="1:27" ht="21" x14ac:dyDescent="0.35">
      <c r="A255" s="2" t="s">
        <v>1442</v>
      </c>
      <c r="B255" s="13">
        <v>254</v>
      </c>
      <c r="C255" s="170" t="s">
        <v>1444</v>
      </c>
      <c r="D255" s="170">
        <v>0</v>
      </c>
      <c r="E255" s="19"/>
      <c r="F255" s="26">
        <v>962246660</v>
      </c>
      <c r="G255" s="26"/>
      <c r="H255" s="26"/>
      <c r="I255" s="26"/>
      <c r="J255" s="14" t="s">
        <v>800</v>
      </c>
      <c r="K255" s="14" t="s">
        <v>801</v>
      </c>
      <c r="L255" s="39" t="s">
        <v>802</v>
      </c>
      <c r="M255" s="39"/>
      <c r="N255" s="27"/>
      <c r="O255" s="14"/>
      <c r="P255" s="121">
        <v>0</v>
      </c>
      <c r="Q255" s="15"/>
      <c r="R255" s="119"/>
      <c r="S255" s="53" t="str">
        <f t="shared" si="16"/>
        <v/>
      </c>
      <c r="T255" s="17"/>
      <c r="U255" s="15"/>
      <c r="V255" s="16"/>
      <c r="W255" s="16"/>
      <c r="X255" s="16"/>
      <c r="Y255" s="2">
        <f t="shared" si="13"/>
        <v>0</v>
      </c>
      <c r="Z255" s="3" t="str">
        <f t="shared" si="14"/>
        <v/>
      </c>
      <c r="AA255" s="3" t="str">
        <f t="shared" si="15"/>
        <v/>
      </c>
    </row>
    <row r="256" spans="1:27" ht="21" x14ac:dyDescent="0.35">
      <c r="A256" s="2" t="s">
        <v>1442</v>
      </c>
      <c r="B256" s="13">
        <v>255</v>
      </c>
      <c r="C256" s="170" t="s">
        <v>1444</v>
      </c>
      <c r="D256" s="170">
        <v>0</v>
      </c>
      <c r="E256" s="19"/>
      <c r="F256" s="26">
        <v>989636968</v>
      </c>
      <c r="G256" s="26"/>
      <c r="H256" s="26"/>
      <c r="I256" s="26"/>
      <c r="J256" s="14" t="s">
        <v>803</v>
      </c>
      <c r="K256" s="14" t="s">
        <v>298</v>
      </c>
      <c r="L256" s="39" t="s">
        <v>804</v>
      </c>
      <c r="M256" s="39"/>
      <c r="N256" s="27"/>
      <c r="O256" s="14"/>
      <c r="P256" s="121">
        <v>0</v>
      </c>
      <c r="Q256" s="15"/>
      <c r="R256" s="119"/>
      <c r="S256" s="53" t="str">
        <f t="shared" si="16"/>
        <v/>
      </c>
      <c r="T256" s="17"/>
      <c r="U256" s="15"/>
      <c r="V256" s="16"/>
      <c r="W256" s="16"/>
      <c r="X256" s="16"/>
      <c r="Y256" s="2">
        <f t="shared" si="13"/>
        <v>0</v>
      </c>
      <c r="Z256" s="3" t="str">
        <f t="shared" si="14"/>
        <v/>
      </c>
      <c r="AA256" s="3" t="str">
        <f t="shared" si="15"/>
        <v/>
      </c>
    </row>
    <row r="257" spans="1:34" ht="21" x14ac:dyDescent="0.35">
      <c r="A257" s="2" t="s">
        <v>1442</v>
      </c>
      <c r="B257" s="13">
        <v>256</v>
      </c>
      <c r="C257" s="170" t="s">
        <v>1444</v>
      </c>
      <c r="D257" s="170">
        <v>0</v>
      </c>
      <c r="E257" s="19"/>
      <c r="F257" s="26">
        <v>991398814</v>
      </c>
      <c r="G257" s="26"/>
      <c r="H257" s="26"/>
      <c r="I257" s="26"/>
      <c r="J257" s="14" t="s">
        <v>157</v>
      </c>
      <c r="K257" s="14" t="s">
        <v>805</v>
      </c>
      <c r="L257" s="39" t="s">
        <v>806</v>
      </c>
      <c r="M257" s="39"/>
      <c r="N257" s="27"/>
      <c r="O257" s="14"/>
      <c r="P257" s="121">
        <v>0</v>
      </c>
      <c r="Q257" s="15"/>
      <c r="R257" s="119"/>
      <c r="S257" s="53" t="str">
        <f t="shared" si="16"/>
        <v/>
      </c>
      <c r="T257" s="17"/>
      <c r="U257" s="15"/>
      <c r="V257" s="16"/>
      <c r="W257" s="16"/>
      <c r="X257" s="16"/>
      <c r="Y257" s="2">
        <f t="shared" si="13"/>
        <v>0</v>
      </c>
      <c r="Z257" s="3" t="str">
        <f t="shared" si="14"/>
        <v/>
      </c>
      <c r="AA257" s="3" t="str">
        <f t="shared" si="15"/>
        <v/>
      </c>
    </row>
    <row r="258" spans="1:34" ht="21" x14ac:dyDescent="0.35">
      <c r="A258" s="2" t="s">
        <v>1442</v>
      </c>
      <c r="B258" s="13">
        <v>257</v>
      </c>
      <c r="C258" s="170" t="s">
        <v>1444</v>
      </c>
      <c r="D258" s="170">
        <v>0</v>
      </c>
      <c r="E258" s="19"/>
      <c r="F258" s="26">
        <v>993599403</v>
      </c>
      <c r="G258" s="26"/>
      <c r="H258" s="26"/>
      <c r="I258" s="26"/>
      <c r="J258" s="14" t="s">
        <v>807</v>
      </c>
      <c r="K258" s="14" t="s">
        <v>808</v>
      </c>
      <c r="L258" s="39" t="s">
        <v>809</v>
      </c>
      <c r="M258" s="39"/>
      <c r="N258" s="27"/>
      <c r="O258" s="14"/>
      <c r="P258" s="121">
        <v>0</v>
      </c>
      <c r="Q258" s="15"/>
      <c r="R258" s="119"/>
      <c r="S258" s="53" t="str">
        <f t="shared" si="16"/>
        <v/>
      </c>
      <c r="T258" s="17"/>
      <c r="U258" s="15"/>
      <c r="V258" s="16"/>
      <c r="W258" s="16"/>
      <c r="X258" s="16"/>
      <c r="Y258" s="2">
        <f t="shared" ref="Y258:Y321" si="17">IF(OR(AND(LEFT(Q258,6)="ACEPTA",P258=0),AND(LEFT(Q258,6)&lt;&gt;"ACEPTA",P258&gt;0)),1,0)</f>
        <v>0</v>
      </c>
      <c r="Z258" s="3" t="str">
        <f t="shared" si="14"/>
        <v/>
      </c>
      <c r="AA258" s="3" t="str">
        <f t="shared" si="15"/>
        <v/>
      </c>
    </row>
    <row r="259" spans="1:34" ht="21" x14ac:dyDescent="0.35">
      <c r="A259" s="2" t="s">
        <v>1442</v>
      </c>
      <c r="B259" s="13">
        <v>258</v>
      </c>
      <c r="C259" s="170" t="s">
        <v>1444</v>
      </c>
      <c r="D259" s="170">
        <v>0</v>
      </c>
      <c r="E259" s="19"/>
      <c r="F259" s="26">
        <v>996998097</v>
      </c>
      <c r="G259" s="26"/>
      <c r="H259" s="26"/>
      <c r="I259" s="26"/>
      <c r="J259" s="14" t="s">
        <v>810</v>
      </c>
      <c r="K259" s="14" t="s">
        <v>811</v>
      </c>
      <c r="L259" s="39" t="s">
        <v>812</v>
      </c>
      <c r="M259" s="39"/>
      <c r="N259" s="27"/>
      <c r="O259" s="14"/>
      <c r="P259" s="121">
        <v>0</v>
      </c>
      <c r="Q259" s="15"/>
      <c r="R259" s="119"/>
      <c r="S259" s="53" t="str">
        <f t="shared" si="16"/>
        <v/>
      </c>
      <c r="T259" s="17"/>
      <c r="U259" s="15"/>
      <c r="V259" s="16"/>
      <c r="W259" s="16"/>
      <c r="X259" s="16"/>
      <c r="Y259" s="2">
        <f t="shared" si="17"/>
        <v>0</v>
      </c>
      <c r="Z259" s="3" t="str">
        <f t="shared" ref="Z259:Z322" si="18">IF(Q259="","",VLOOKUP(Q259,estadogp,2,0))</f>
        <v/>
      </c>
      <c r="AA259" s="3" t="str">
        <f t="shared" ref="AA259:AA322" si="19">IF(Q259="","",VLOOKUP(Q259,estadogp,3,0))</f>
        <v/>
      </c>
    </row>
    <row r="260" spans="1:34" ht="21" x14ac:dyDescent="0.35">
      <c r="A260" s="2" t="s">
        <v>1442</v>
      </c>
      <c r="B260" s="13">
        <v>259</v>
      </c>
      <c r="C260" s="170" t="s">
        <v>1444</v>
      </c>
      <c r="D260" s="170">
        <v>0</v>
      </c>
      <c r="E260" s="19"/>
      <c r="F260" s="26">
        <v>982286799</v>
      </c>
      <c r="G260" s="26"/>
      <c r="H260" s="26"/>
      <c r="I260" s="26"/>
      <c r="J260" s="14" t="s">
        <v>746</v>
      </c>
      <c r="K260" s="14" t="s">
        <v>217</v>
      </c>
      <c r="L260" s="39" t="s">
        <v>813</v>
      </c>
      <c r="M260" s="39"/>
      <c r="N260" s="27"/>
      <c r="O260" s="14"/>
      <c r="P260" s="121">
        <v>0</v>
      </c>
      <c r="Q260" s="15"/>
      <c r="R260" s="119"/>
      <c r="S260" s="53" t="str">
        <f t="shared" ref="S260:S323" si="20">IF(LEN(Q260)&gt;0,IF(VLOOKUP(Q260,estadogp,4,0)=10,"",VLOOKUP(VLOOKUP(Q260,estadogp,4,0),MENSAJE,2,0)),"")</f>
        <v/>
      </c>
      <c r="T260" s="17"/>
      <c r="U260" s="15"/>
      <c r="V260" s="16"/>
      <c r="W260" s="16"/>
      <c r="X260" s="16"/>
      <c r="Y260" s="2">
        <f t="shared" si="17"/>
        <v>0</v>
      </c>
      <c r="Z260" s="3" t="str">
        <f t="shared" si="18"/>
        <v/>
      </c>
      <c r="AA260" s="3" t="str">
        <f t="shared" si="19"/>
        <v/>
      </c>
    </row>
    <row r="261" spans="1:34" ht="21" x14ac:dyDescent="0.35">
      <c r="A261" s="2" t="s">
        <v>1442</v>
      </c>
      <c r="B261" s="13">
        <v>260</v>
      </c>
      <c r="C261" s="170" t="s">
        <v>1444</v>
      </c>
      <c r="D261" s="170">
        <v>0</v>
      </c>
      <c r="E261" s="19"/>
      <c r="F261" s="26">
        <v>989227993</v>
      </c>
      <c r="G261" s="26"/>
      <c r="H261" s="26"/>
      <c r="I261" s="26"/>
      <c r="J261" s="14" t="s">
        <v>814</v>
      </c>
      <c r="K261" s="14" t="s">
        <v>815</v>
      </c>
      <c r="L261" s="39" t="s">
        <v>816</v>
      </c>
      <c r="M261" s="39"/>
      <c r="N261" s="27"/>
      <c r="O261" s="14"/>
      <c r="P261" s="121">
        <v>0</v>
      </c>
      <c r="Q261" s="15"/>
      <c r="R261" s="119"/>
      <c r="S261" s="53" t="str">
        <f t="shared" si="20"/>
        <v/>
      </c>
      <c r="T261" s="17"/>
      <c r="U261" s="15"/>
      <c r="V261" s="16"/>
      <c r="W261" s="16"/>
      <c r="X261" s="16"/>
      <c r="Y261" s="2">
        <f t="shared" si="17"/>
        <v>0</v>
      </c>
      <c r="Z261" s="3" t="str">
        <f t="shared" si="18"/>
        <v/>
      </c>
      <c r="AA261" s="3" t="str">
        <f t="shared" si="19"/>
        <v/>
      </c>
    </row>
    <row r="262" spans="1:34" ht="21" x14ac:dyDescent="0.35">
      <c r="A262" s="2" t="s">
        <v>1442</v>
      </c>
      <c r="B262" s="13">
        <v>261</v>
      </c>
      <c r="C262" s="170" t="s">
        <v>1444</v>
      </c>
      <c r="D262" s="170">
        <v>0</v>
      </c>
      <c r="E262" s="19"/>
      <c r="F262" s="26">
        <v>993363843</v>
      </c>
      <c r="G262" s="26"/>
      <c r="H262" s="26"/>
      <c r="I262" s="26"/>
      <c r="J262" s="14" t="s">
        <v>151</v>
      </c>
      <c r="K262" s="14" t="s">
        <v>332</v>
      </c>
      <c r="L262" s="39" t="s">
        <v>817</v>
      </c>
      <c r="M262" s="39"/>
      <c r="N262" s="27"/>
      <c r="O262" s="14"/>
      <c r="P262" s="121">
        <v>0</v>
      </c>
      <c r="Q262" s="15"/>
      <c r="R262" s="119"/>
      <c r="S262" s="53" t="str">
        <f t="shared" si="20"/>
        <v/>
      </c>
      <c r="T262" s="17"/>
      <c r="U262" s="15"/>
      <c r="V262" s="16"/>
      <c r="W262" s="16"/>
      <c r="X262" s="16"/>
      <c r="Y262" s="2">
        <f t="shared" si="17"/>
        <v>0</v>
      </c>
      <c r="Z262" s="3" t="str">
        <f t="shared" si="18"/>
        <v/>
      </c>
      <c r="AA262" s="3" t="str">
        <f t="shared" si="19"/>
        <v/>
      </c>
    </row>
    <row r="263" spans="1:34" ht="21" x14ac:dyDescent="0.35">
      <c r="A263" s="2" t="s">
        <v>1442</v>
      </c>
      <c r="B263" s="13">
        <v>262</v>
      </c>
      <c r="C263" s="170" t="s">
        <v>1444</v>
      </c>
      <c r="D263" s="170">
        <v>0</v>
      </c>
      <c r="E263" s="19"/>
      <c r="F263" s="26">
        <v>979656846</v>
      </c>
      <c r="G263" s="26"/>
      <c r="H263" s="26"/>
      <c r="I263" s="26"/>
      <c r="J263" s="14" t="s">
        <v>818</v>
      </c>
      <c r="K263" s="14" t="s">
        <v>819</v>
      </c>
      <c r="L263" s="39" t="s">
        <v>820</v>
      </c>
      <c r="M263" s="39"/>
      <c r="N263" s="27"/>
      <c r="O263" s="14"/>
      <c r="P263" s="121">
        <v>0</v>
      </c>
      <c r="Q263" s="15"/>
      <c r="R263" s="119"/>
      <c r="S263" s="53" t="str">
        <f t="shared" si="20"/>
        <v/>
      </c>
      <c r="T263" s="17"/>
      <c r="U263" s="15"/>
      <c r="V263" s="16"/>
      <c r="W263" s="16"/>
      <c r="X263" s="16"/>
      <c r="Y263" s="2">
        <f t="shared" si="17"/>
        <v>0</v>
      </c>
      <c r="Z263" s="3" t="str">
        <f t="shared" si="18"/>
        <v/>
      </c>
      <c r="AA263" s="3" t="str">
        <f t="shared" si="19"/>
        <v/>
      </c>
    </row>
    <row r="264" spans="1:34" ht="21" x14ac:dyDescent="0.35">
      <c r="A264" s="2" t="s">
        <v>1442</v>
      </c>
      <c r="B264" s="13">
        <v>263</v>
      </c>
      <c r="C264" s="170" t="s">
        <v>1444</v>
      </c>
      <c r="D264" s="170">
        <v>0</v>
      </c>
      <c r="E264" s="19"/>
      <c r="F264" s="26">
        <v>982326512</v>
      </c>
      <c r="G264" s="26"/>
      <c r="H264" s="26"/>
      <c r="I264" s="26"/>
      <c r="J264" s="14" t="s">
        <v>821</v>
      </c>
      <c r="K264" s="14" t="s">
        <v>822</v>
      </c>
      <c r="L264" s="39" t="s">
        <v>823</v>
      </c>
      <c r="M264" s="39"/>
      <c r="N264" s="27"/>
      <c r="O264" s="14"/>
      <c r="P264" s="121">
        <v>0</v>
      </c>
      <c r="Q264" s="15"/>
      <c r="R264" s="119"/>
      <c r="S264" s="53" t="str">
        <f t="shared" si="20"/>
        <v/>
      </c>
      <c r="T264" s="17"/>
      <c r="U264" s="15"/>
      <c r="V264" s="16"/>
      <c r="W264" s="16"/>
      <c r="X264" s="16"/>
      <c r="Y264" s="2">
        <f t="shared" si="17"/>
        <v>0</v>
      </c>
      <c r="Z264" s="3" t="str">
        <f t="shared" si="18"/>
        <v/>
      </c>
      <c r="AA264" s="3" t="str">
        <f t="shared" si="19"/>
        <v/>
      </c>
    </row>
    <row r="265" spans="1:34" ht="21" x14ac:dyDescent="0.35">
      <c r="A265" s="2" t="s">
        <v>1442</v>
      </c>
      <c r="B265" s="13">
        <v>264</v>
      </c>
      <c r="C265" s="170" t="s">
        <v>1444</v>
      </c>
      <c r="D265" s="170">
        <v>0</v>
      </c>
      <c r="E265" s="19"/>
      <c r="F265" s="26">
        <v>953346914</v>
      </c>
      <c r="G265" s="26"/>
      <c r="H265" s="26"/>
      <c r="I265" s="26"/>
      <c r="J265" s="14" t="s">
        <v>824</v>
      </c>
      <c r="K265" s="14" t="s">
        <v>825</v>
      </c>
      <c r="L265" s="39" t="s">
        <v>826</v>
      </c>
      <c r="M265" s="39"/>
      <c r="N265" s="27"/>
      <c r="O265" s="14"/>
      <c r="P265" s="121">
        <v>0</v>
      </c>
      <c r="Q265" s="15"/>
      <c r="R265" s="119"/>
      <c r="S265" s="53" t="str">
        <f t="shared" si="20"/>
        <v/>
      </c>
      <c r="T265" s="17"/>
      <c r="U265" s="15"/>
      <c r="V265" s="16"/>
      <c r="W265" s="16"/>
      <c r="X265" s="16"/>
      <c r="Y265" s="2">
        <f t="shared" si="17"/>
        <v>0</v>
      </c>
      <c r="Z265" s="3" t="str">
        <f t="shared" si="18"/>
        <v/>
      </c>
      <c r="AA265" s="3" t="str">
        <f t="shared" si="19"/>
        <v/>
      </c>
    </row>
    <row r="266" spans="1:34" s="28" customFormat="1" ht="21" x14ac:dyDescent="0.35">
      <c r="A266" s="2" t="s">
        <v>1442</v>
      </c>
      <c r="B266" s="13">
        <v>265</v>
      </c>
      <c r="C266" s="170" t="s">
        <v>1444</v>
      </c>
      <c r="D266" s="170">
        <v>0</v>
      </c>
      <c r="E266" s="19"/>
      <c r="F266" s="26">
        <v>992467029</v>
      </c>
      <c r="G266" s="26"/>
      <c r="H266" s="26"/>
      <c r="I266" s="26"/>
      <c r="J266" s="14" t="s">
        <v>827</v>
      </c>
      <c r="K266" s="14" t="s">
        <v>828</v>
      </c>
      <c r="L266" s="39" t="s">
        <v>829</v>
      </c>
      <c r="M266" s="39"/>
      <c r="N266" s="27"/>
      <c r="O266" s="14"/>
      <c r="P266" s="121">
        <v>0</v>
      </c>
      <c r="Q266" s="15"/>
      <c r="R266" s="119"/>
      <c r="S266" s="53" t="str">
        <f t="shared" si="20"/>
        <v/>
      </c>
      <c r="T266" s="17"/>
      <c r="U266" s="15"/>
      <c r="V266" s="16"/>
      <c r="W266" s="16"/>
      <c r="X266" s="16"/>
      <c r="Y266" s="2">
        <f t="shared" si="17"/>
        <v>0</v>
      </c>
      <c r="Z266" s="29" t="str">
        <f t="shared" si="18"/>
        <v/>
      </c>
      <c r="AA266" s="29" t="str">
        <f t="shared" si="19"/>
        <v/>
      </c>
      <c r="AC266"/>
      <c r="AD266"/>
      <c r="AE266"/>
      <c r="AF266"/>
      <c r="AG266"/>
      <c r="AH266"/>
    </row>
    <row r="267" spans="1:34" ht="21" x14ac:dyDescent="0.35">
      <c r="A267" s="2" t="s">
        <v>1442</v>
      </c>
      <c r="B267" s="13">
        <v>266</v>
      </c>
      <c r="C267" s="170" t="s">
        <v>1444</v>
      </c>
      <c r="D267" s="170">
        <v>0</v>
      </c>
      <c r="E267" s="19"/>
      <c r="F267" s="26">
        <v>988800417</v>
      </c>
      <c r="G267" s="26"/>
      <c r="H267" s="26"/>
      <c r="I267" s="26"/>
      <c r="J267" s="14" t="s">
        <v>830</v>
      </c>
      <c r="K267" s="14" t="s">
        <v>831</v>
      </c>
      <c r="L267" s="39" t="s">
        <v>832</v>
      </c>
      <c r="M267" s="39"/>
      <c r="N267" s="27"/>
      <c r="O267" s="14"/>
      <c r="P267" s="121">
        <v>0</v>
      </c>
      <c r="Q267" s="15"/>
      <c r="R267" s="119"/>
      <c r="S267" s="53" t="str">
        <f t="shared" si="20"/>
        <v/>
      </c>
      <c r="T267" s="17"/>
      <c r="U267" s="15"/>
      <c r="V267" s="16"/>
      <c r="W267" s="16"/>
      <c r="X267" s="16"/>
      <c r="Y267" s="2">
        <f t="shared" si="17"/>
        <v>0</v>
      </c>
      <c r="Z267" s="3" t="str">
        <f t="shared" si="18"/>
        <v/>
      </c>
      <c r="AA267" s="3" t="str">
        <f t="shared" si="19"/>
        <v/>
      </c>
    </row>
    <row r="268" spans="1:34" ht="21" x14ac:dyDescent="0.35">
      <c r="A268" s="2" t="s">
        <v>1442</v>
      </c>
      <c r="B268" s="13">
        <v>267</v>
      </c>
      <c r="C268" s="170" t="s">
        <v>1444</v>
      </c>
      <c r="D268" s="170">
        <v>0</v>
      </c>
      <c r="E268" s="19"/>
      <c r="F268" s="26">
        <v>965972066</v>
      </c>
      <c r="G268" s="26"/>
      <c r="H268" s="26"/>
      <c r="I268" s="26"/>
      <c r="J268" s="14" t="s">
        <v>139</v>
      </c>
      <c r="K268" s="14" t="s">
        <v>833</v>
      </c>
      <c r="L268" s="39" t="s">
        <v>834</v>
      </c>
      <c r="M268" s="39"/>
      <c r="N268" s="27"/>
      <c r="O268" s="14"/>
      <c r="P268" s="121">
        <v>0</v>
      </c>
      <c r="Q268" s="15"/>
      <c r="R268" s="119"/>
      <c r="S268" s="53" t="str">
        <f t="shared" si="20"/>
        <v/>
      </c>
      <c r="T268" s="17"/>
      <c r="U268" s="15"/>
      <c r="V268" s="16"/>
      <c r="W268" s="16"/>
      <c r="X268" s="16"/>
      <c r="Y268" s="2">
        <f t="shared" si="17"/>
        <v>0</v>
      </c>
      <c r="Z268" s="3" t="str">
        <f t="shared" si="18"/>
        <v/>
      </c>
      <c r="AA268" s="3" t="str">
        <f t="shared" si="19"/>
        <v/>
      </c>
    </row>
    <row r="269" spans="1:34" ht="21" x14ac:dyDescent="0.35">
      <c r="A269" s="2" t="s">
        <v>1442</v>
      </c>
      <c r="B269" s="13">
        <v>268</v>
      </c>
      <c r="C269" s="170" t="s">
        <v>1444</v>
      </c>
      <c r="D269" s="170">
        <v>0</v>
      </c>
      <c r="E269" s="19"/>
      <c r="F269" s="26">
        <v>966248121</v>
      </c>
      <c r="G269" s="26"/>
      <c r="H269" s="26"/>
      <c r="I269" s="26"/>
      <c r="J269" s="14" t="s">
        <v>835</v>
      </c>
      <c r="K269" s="14" t="s">
        <v>836</v>
      </c>
      <c r="L269" s="39" t="s">
        <v>837</v>
      </c>
      <c r="M269" s="39"/>
      <c r="N269" s="27"/>
      <c r="O269" s="14"/>
      <c r="P269" s="121">
        <v>0</v>
      </c>
      <c r="Q269" s="15"/>
      <c r="R269" s="119"/>
      <c r="S269" s="53" t="str">
        <f t="shared" si="20"/>
        <v/>
      </c>
      <c r="T269" s="17"/>
      <c r="U269" s="15"/>
      <c r="V269" s="16"/>
      <c r="W269" s="16"/>
      <c r="X269" s="16"/>
      <c r="Y269" s="2">
        <f t="shared" si="17"/>
        <v>0</v>
      </c>
      <c r="Z269" s="3" t="str">
        <f t="shared" si="18"/>
        <v/>
      </c>
      <c r="AA269" s="3" t="str">
        <f t="shared" si="19"/>
        <v/>
      </c>
    </row>
    <row r="270" spans="1:34" ht="21" x14ac:dyDescent="0.35">
      <c r="A270" s="2" t="s">
        <v>1442</v>
      </c>
      <c r="B270" s="13">
        <v>269</v>
      </c>
      <c r="C270" s="170" t="s">
        <v>1444</v>
      </c>
      <c r="D270" s="170">
        <v>0</v>
      </c>
      <c r="E270" s="19"/>
      <c r="F270" s="26">
        <v>967035725</v>
      </c>
      <c r="G270" s="26"/>
      <c r="H270" s="26"/>
      <c r="I270" s="26"/>
      <c r="J270" s="14" t="s">
        <v>838</v>
      </c>
      <c r="K270" s="14" t="s">
        <v>839</v>
      </c>
      <c r="L270" s="39" t="s">
        <v>840</v>
      </c>
      <c r="M270" s="39"/>
      <c r="N270" s="27"/>
      <c r="O270" s="14"/>
      <c r="P270" s="121">
        <v>0</v>
      </c>
      <c r="Q270" s="15"/>
      <c r="R270" s="119"/>
      <c r="S270" s="53" t="str">
        <f t="shared" si="20"/>
        <v/>
      </c>
      <c r="T270" s="17"/>
      <c r="U270" s="15"/>
      <c r="V270" s="16"/>
      <c r="W270" s="16"/>
      <c r="X270" s="16"/>
      <c r="Y270" s="2">
        <f t="shared" si="17"/>
        <v>0</v>
      </c>
      <c r="Z270" s="3" t="str">
        <f t="shared" si="18"/>
        <v/>
      </c>
      <c r="AA270" s="3" t="str">
        <f t="shared" si="19"/>
        <v/>
      </c>
    </row>
    <row r="271" spans="1:34" ht="21" x14ac:dyDescent="0.35">
      <c r="A271" s="2" t="s">
        <v>1442</v>
      </c>
      <c r="B271" s="13">
        <v>270</v>
      </c>
      <c r="C271" s="170" t="s">
        <v>1444</v>
      </c>
      <c r="D271" s="170">
        <v>0</v>
      </c>
      <c r="E271" s="19"/>
      <c r="F271" s="26">
        <v>973070873</v>
      </c>
      <c r="G271" s="26"/>
      <c r="H271" s="26"/>
      <c r="I271" s="26"/>
      <c r="J271" s="14" t="s">
        <v>522</v>
      </c>
      <c r="K271" s="14" t="s">
        <v>841</v>
      </c>
      <c r="L271" s="39" t="s">
        <v>842</v>
      </c>
      <c r="M271" s="39"/>
      <c r="N271" s="27"/>
      <c r="O271" s="14"/>
      <c r="P271" s="121">
        <v>0</v>
      </c>
      <c r="Q271" s="15"/>
      <c r="R271" s="119"/>
      <c r="S271" s="53" t="str">
        <f t="shared" si="20"/>
        <v/>
      </c>
      <c r="T271" s="17"/>
      <c r="U271" s="15"/>
      <c r="V271" s="16"/>
      <c r="W271" s="16"/>
      <c r="X271" s="16"/>
      <c r="Y271" s="2">
        <f t="shared" si="17"/>
        <v>0</v>
      </c>
      <c r="Z271" s="3" t="str">
        <f t="shared" si="18"/>
        <v/>
      </c>
      <c r="AA271" s="3" t="str">
        <f t="shared" si="19"/>
        <v/>
      </c>
    </row>
    <row r="272" spans="1:34" ht="21" x14ac:dyDescent="0.35">
      <c r="A272" s="2" t="s">
        <v>1442</v>
      </c>
      <c r="B272" s="13">
        <v>271</v>
      </c>
      <c r="C272" s="170" t="s">
        <v>1444</v>
      </c>
      <c r="D272" s="170">
        <v>0</v>
      </c>
      <c r="E272" s="19"/>
      <c r="F272" s="26">
        <v>990922846</v>
      </c>
      <c r="G272" s="26"/>
      <c r="H272" s="26"/>
      <c r="I272" s="26"/>
      <c r="J272" s="14" t="s">
        <v>513</v>
      </c>
      <c r="K272" s="14" t="s">
        <v>843</v>
      </c>
      <c r="L272" s="39" t="s">
        <v>844</v>
      </c>
      <c r="M272" s="39"/>
      <c r="N272" s="27"/>
      <c r="O272" s="14"/>
      <c r="P272" s="121">
        <v>0</v>
      </c>
      <c r="Q272" s="15"/>
      <c r="R272" s="119"/>
      <c r="S272" s="53" t="str">
        <f t="shared" si="20"/>
        <v/>
      </c>
      <c r="T272" s="17"/>
      <c r="U272" s="15"/>
      <c r="V272" s="16"/>
      <c r="W272" s="16"/>
      <c r="X272" s="16"/>
      <c r="Y272" s="2">
        <f t="shared" si="17"/>
        <v>0</v>
      </c>
      <c r="Z272" s="3" t="str">
        <f t="shared" si="18"/>
        <v/>
      </c>
      <c r="AA272" s="3" t="str">
        <f t="shared" si="19"/>
        <v/>
      </c>
    </row>
    <row r="273" spans="1:27" ht="21" x14ac:dyDescent="0.35">
      <c r="A273" s="2" t="s">
        <v>1442</v>
      </c>
      <c r="B273" s="13">
        <v>272</v>
      </c>
      <c r="C273" s="170" t="s">
        <v>1444</v>
      </c>
      <c r="D273" s="170">
        <v>0</v>
      </c>
      <c r="E273" s="19"/>
      <c r="F273" s="26">
        <v>998495273</v>
      </c>
      <c r="G273" s="26"/>
      <c r="H273" s="26"/>
      <c r="I273" s="26"/>
      <c r="J273" s="14" t="s">
        <v>845</v>
      </c>
      <c r="K273" s="14" t="s">
        <v>846</v>
      </c>
      <c r="L273" s="39" t="s">
        <v>847</v>
      </c>
      <c r="M273" s="39"/>
      <c r="N273" s="27"/>
      <c r="O273" s="14"/>
      <c r="P273" s="121">
        <v>0</v>
      </c>
      <c r="Q273" s="15"/>
      <c r="R273" s="119"/>
      <c r="S273" s="53" t="str">
        <f t="shared" si="20"/>
        <v/>
      </c>
      <c r="T273" s="17"/>
      <c r="U273" s="15"/>
      <c r="V273" s="16"/>
      <c r="W273" s="16"/>
      <c r="X273" s="16"/>
      <c r="Y273" s="2">
        <f t="shared" si="17"/>
        <v>0</v>
      </c>
      <c r="Z273" s="3" t="str">
        <f t="shared" si="18"/>
        <v/>
      </c>
      <c r="AA273" s="3" t="str">
        <f t="shared" si="19"/>
        <v/>
      </c>
    </row>
    <row r="274" spans="1:27" ht="21" x14ac:dyDescent="0.35">
      <c r="A274" s="2" t="s">
        <v>1442</v>
      </c>
      <c r="B274" s="13">
        <v>273</v>
      </c>
      <c r="C274" s="170" t="s">
        <v>1444</v>
      </c>
      <c r="D274" s="170">
        <v>0</v>
      </c>
      <c r="E274" s="19"/>
      <c r="F274" s="26">
        <v>972383549</v>
      </c>
      <c r="G274" s="26"/>
      <c r="H274" s="26"/>
      <c r="I274" s="26"/>
      <c r="J274" s="14" t="s">
        <v>848</v>
      </c>
      <c r="K274" s="14" t="s">
        <v>202</v>
      </c>
      <c r="L274" s="39" t="s">
        <v>849</v>
      </c>
      <c r="M274" s="39"/>
      <c r="N274" s="27"/>
      <c r="O274" s="14"/>
      <c r="P274" s="121">
        <v>0</v>
      </c>
      <c r="Q274" s="15"/>
      <c r="R274" s="119"/>
      <c r="S274" s="53" t="str">
        <f t="shared" si="20"/>
        <v/>
      </c>
      <c r="T274" s="17"/>
      <c r="U274" s="15"/>
      <c r="V274" s="16"/>
      <c r="W274" s="16"/>
      <c r="X274" s="16"/>
      <c r="Y274" s="2">
        <f t="shared" si="17"/>
        <v>0</v>
      </c>
      <c r="Z274" s="3" t="str">
        <f t="shared" si="18"/>
        <v/>
      </c>
      <c r="AA274" s="3" t="str">
        <f t="shared" si="19"/>
        <v/>
      </c>
    </row>
    <row r="275" spans="1:27" ht="21" x14ac:dyDescent="0.35">
      <c r="A275" s="2" t="s">
        <v>1442</v>
      </c>
      <c r="B275" s="13">
        <v>274</v>
      </c>
      <c r="C275" s="170" t="s">
        <v>1444</v>
      </c>
      <c r="D275" s="170">
        <v>0</v>
      </c>
      <c r="E275" s="19"/>
      <c r="F275" s="26">
        <v>967441253</v>
      </c>
      <c r="G275" s="26"/>
      <c r="H275" s="26"/>
      <c r="I275" s="26"/>
      <c r="J275" s="14" t="s">
        <v>850</v>
      </c>
      <c r="K275" s="14" t="s">
        <v>851</v>
      </c>
      <c r="L275" s="39" t="s">
        <v>852</v>
      </c>
      <c r="M275" s="39"/>
      <c r="N275" s="27"/>
      <c r="O275" s="14"/>
      <c r="P275" s="121">
        <v>0</v>
      </c>
      <c r="Q275" s="15"/>
      <c r="R275" s="119"/>
      <c r="S275" s="53" t="str">
        <f t="shared" si="20"/>
        <v/>
      </c>
      <c r="T275" s="17"/>
      <c r="U275" s="15"/>
      <c r="V275" s="16"/>
      <c r="W275" s="16"/>
      <c r="X275" s="16"/>
      <c r="Y275" s="2">
        <f t="shared" si="17"/>
        <v>0</v>
      </c>
      <c r="Z275" s="3" t="str">
        <f t="shared" si="18"/>
        <v/>
      </c>
      <c r="AA275" s="3" t="str">
        <f t="shared" si="19"/>
        <v/>
      </c>
    </row>
    <row r="276" spans="1:27" ht="21" x14ac:dyDescent="0.35">
      <c r="A276" s="2" t="s">
        <v>1442</v>
      </c>
      <c r="B276" s="13">
        <v>275</v>
      </c>
      <c r="C276" s="170" t="s">
        <v>1444</v>
      </c>
      <c r="D276" s="170">
        <v>0</v>
      </c>
      <c r="E276" s="19"/>
      <c r="F276" s="26">
        <v>969080014</v>
      </c>
      <c r="G276" s="26"/>
      <c r="H276" s="26"/>
      <c r="I276" s="26"/>
      <c r="J276" s="14" t="s">
        <v>273</v>
      </c>
      <c r="K276" s="14" t="s">
        <v>853</v>
      </c>
      <c r="L276" s="39" t="s">
        <v>854</v>
      </c>
      <c r="M276" s="39"/>
      <c r="N276" s="27"/>
      <c r="O276" s="14"/>
      <c r="P276" s="121">
        <v>0</v>
      </c>
      <c r="Q276" s="15"/>
      <c r="R276" s="119"/>
      <c r="S276" s="53" t="str">
        <f t="shared" si="20"/>
        <v/>
      </c>
      <c r="T276" s="17"/>
      <c r="U276" s="15"/>
      <c r="V276" s="16"/>
      <c r="W276" s="16"/>
      <c r="X276" s="16"/>
      <c r="Y276" s="2">
        <f t="shared" si="17"/>
        <v>0</v>
      </c>
      <c r="Z276" s="3" t="str">
        <f t="shared" si="18"/>
        <v/>
      </c>
      <c r="AA276" s="3" t="str">
        <f t="shared" si="19"/>
        <v/>
      </c>
    </row>
    <row r="277" spans="1:27" ht="21" x14ac:dyDescent="0.35">
      <c r="A277" s="2" t="s">
        <v>1442</v>
      </c>
      <c r="B277" s="13">
        <v>276</v>
      </c>
      <c r="C277" s="170" t="s">
        <v>1444</v>
      </c>
      <c r="D277" s="170">
        <v>0</v>
      </c>
      <c r="E277" s="19"/>
      <c r="F277" s="26">
        <v>992999730</v>
      </c>
      <c r="G277" s="26"/>
      <c r="H277" s="26"/>
      <c r="I277" s="26"/>
      <c r="J277" s="14" t="s">
        <v>855</v>
      </c>
      <c r="K277" s="14" t="s">
        <v>856</v>
      </c>
      <c r="L277" s="39" t="s">
        <v>857</v>
      </c>
      <c r="M277" s="39"/>
      <c r="N277" s="27"/>
      <c r="O277" s="14"/>
      <c r="P277" s="121">
        <v>0</v>
      </c>
      <c r="Q277" s="15"/>
      <c r="R277" s="119"/>
      <c r="S277" s="53" t="str">
        <f t="shared" si="20"/>
        <v/>
      </c>
      <c r="T277" s="17"/>
      <c r="U277" s="15"/>
      <c r="V277" s="16"/>
      <c r="W277" s="16"/>
      <c r="X277" s="16"/>
      <c r="Y277" s="2">
        <f t="shared" si="17"/>
        <v>0</v>
      </c>
      <c r="Z277" s="3" t="str">
        <f t="shared" si="18"/>
        <v/>
      </c>
      <c r="AA277" s="3" t="str">
        <f t="shared" si="19"/>
        <v/>
      </c>
    </row>
    <row r="278" spans="1:27" ht="21" x14ac:dyDescent="0.35">
      <c r="A278" s="2" t="s">
        <v>1442</v>
      </c>
      <c r="B278" s="13">
        <v>277</v>
      </c>
      <c r="C278" s="170" t="s">
        <v>1444</v>
      </c>
      <c r="D278" s="170">
        <v>0</v>
      </c>
      <c r="E278" s="19"/>
      <c r="F278" s="26">
        <v>973121087</v>
      </c>
      <c r="G278" s="26"/>
      <c r="H278" s="26"/>
      <c r="I278" s="26"/>
      <c r="J278" s="14" t="s">
        <v>858</v>
      </c>
      <c r="K278" s="14" t="s">
        <v>859</v>
      </c>
      <c r="L278" s="39" t="s">
        <v>860</v>
      </c>
      <c r="M278" s="39"/>
      <c r="N278" s="27"/>
      <c r="O278" s="14"/>
      <c r="P278" s="121">
        <v>0</v>
      </c>
      <c r="Q278" s="15"/>
      <c r="R278" s="119"/>
      <c r="S278" s="53" t="str">
        <f t="shared" si="20"/>
        <v/>
      </c>
      <c r="T278" s="17"/>
      <c r="U278" s="15"/>
      <c r="V278" s="16"/>
      <c r="W278" s="16"/>
      <c r="X278" s="16"/>
      <c r="Y278" s="2">
        <f t="shared" si="17"/>
        <v>0</v>
      </c>
      <c r="Z278" s="3" t="str">
        <f t="shared" si="18"/>
        <v/>
      </c>
      <c r="AA278" s="3" t="str">
        <f t="shared" si="19"/>
        <v/>
      </c>
    </row>
    <row r="279" spans="1:27" ht="21" x14ac:dyDescent="0.35">
      <c r="A279" s="2" t="s">
        <v>1442</v>
      </c>
      <c r="B279" s="13">
        <v>278</v>
      </c>
      <c r="C279" s="170" t="s">
        <v>1444</v>
      </c>
      <c r="D279" s="170">
        <v>0</v>
      </c>
      <c r="E279" s="19"/>
      <c r="F279" s="26">
        <v>977441113</v>
      </c>
      <c r="G279" s="26"/>
      <c r="H279" s="26"/>
      <c r="I279" s="26"/>
      <c r="J279" s="14" t="s">
        <v>328</v>
      </c>
      <c r="K279" s="14" t="s">
        <v>861</v>
      </c>
      <c r="L279" s="39" t="s">
        <v>862</v>
      </c>
      <c r="M279" s="39"/>
      <c r="N279" s="27"/>
      <c r="O279" s="14"/>
      <c r="P279" s="121">
        <v>0</v>
      </c>
      <c r="Q279" s="15"/>
      <c r="R279" s="119"/>
      <c r="S279" s="53" t="str">
        <f t="shared" si="20"/>
        <v/>
      </c>
      <c r="T279" s="17"/>
      <c r="U279" s="15"/>
      <c r="V279" s="16"/>
      <c r="W279" s="16"/>
      <c r="X279" s="16"/>
      <c r="Y279" s="2">
        <f t="shared" si="17"/>
        <v>0</v>
      </c>
      <c r="Z279" s="3" t="str">
        <f t="shared" si="18"/>
        <v/>
      </c>
      <c r="AA279" s="3" t="str">
        <f t="shared" si="19"/>
        <v/>
      </c>
    </row>
    <row r="280" spans="1:27" ht="21" x14ac:dyDescent="0.35">
      <c r="A280" s="2" t="s">
        <v>1442</v>
      </c>
      <c r="B280" s="13">
        <v>279</v>
      </c>
      <c r="C280" s="170" t="s">
        <v>1444</v>
      </c>
      <c r="D280" s="170">
        <v>0</v>
      </c>
      <c r="E280" s="19"/>
      <c r="F280" s="26">
        <v>962609449</v>
      </c>
      <c r="G280" s="26"/>
      <c r="H280" s="26"/>
      <c r="I280" s="26"/>
      <c r="J280" s="14" t="s">
        <v>863</v>
      </c>
      <c r="K280" s="14" t="s">
        <v>864</v>
      </c>
      <c r="L280" s="39" t="s">
        <v>865</v>
      </c>
      <c r="M280" s="39"/>
      <c r="N280" s="27"/>
      <c r="O280" s="14"/>
      <c r="P280" s="121">
        <v>0</v>
      </c>
      <c r="Q280" s="15"/>
      <c r="R280" s="119"/>
      <c r="S280" s="53" t="str">
        <f t="shared" si="20"/>
        <v/>
      </c>
      <c r="T280" s="17"/>
      <c r="U280" s="15"/>
      <c r="V280" s="16"/>
      <c r="W280" s="16"/>
      <c r="X280" s="16"/>
      <c r="Y280" s="2">
        <f t="shared" si="17"/>
        <v>0</v>
      </c>
      <c r="Z280" s="3" t="str">
        <f t="shared" si="18"/>
        <v/>
      </c>
      <c r="AA280" s="3" t="str">
        <f t="shared" si="19"/>
        <v/>
      </c>
    </row>
    <row r="281" spans="1:27" ht="21" x14ac:dyDescent="0.35">
      <c r="A281" s="2" t="s">
        <v>1442</v>
      </c>
      <c r="B281" s="13">
        <v>280</v>
      </c>
      <c r="C281" s="170" t="s">
        <v>1444</v>
      </c>
      <c r="D281" s="170">
        <v>0</v>
      </c>
      <c r="E281" s="19"/>
      <c r="F281" s="26">
        <v>983246267</v>
      </c>
      <c r="G281" s="26"/>
      <c r="H281" s="26"/>
      <c r="I281" s="26"/>
      <c r="J281" s="14" t="s">
        <v>300</v>
      </c>
      <c r="K281" s="14" t="s">
        <v>866</v>
      </c>
      <c r="L281" s="39" t="s">
        <v>867</v>
      </c>
      <c r="M281" s="39"/>
      <c r="N281" s="27"/>
      <c r="O281" s="14"/>
      <c r="P281" s="121">
        <v>0</v>
      </c>
      <c r="Q281" s="15"/>
      <c r="R281" s="119"/>
      <c r="S281" s="53" t="str">
        <f t="shared" si="20"/>
        <v/>
      </c>
      <c r="T281" s="17"/>
      <c r="U281" s="15"/>
      <c r="V281" s="16"/>
      <c r="W281" s="16"/>
      <c r="X281" s="16"/>
      <c r="Y281" s="2">
        <f t="shared" si="17"/>
        <v>0</v>
      </c>
      <c r="Z281" s="3" t="str">
        <f t="shared" si="18"/>
        <v/>
      </c>
      <c r="AA281" s="3" t="str">
        <f t="shared" si="19"/>
        <v/>
      </c>
    </row>
    <row r="282" spans="1:27" ht="21" x14ac:dyDescent="0.35">
      <c r="A282" s="2" t="s">
        <v>1442</v>
      </c>
      <c r="B282" s="13">
        <v>281</v>
      </c>
      <c r="C282" s="170" t="s">
        <v>1444</v>
      </c>
      <c r="D282" s="170">
        <v>0</v>
      </c>
      <c r="E282" s="19"/>
      <c r="F282" s="26">
        <v>979640367</v>
      </c>
      <c r="G282" s="26"/>
      <c r="H282" s="26"/>
      <c r="I282" s="26"/>
      <c r="J282" s="14" t="s">
        <v>868</v>
      </c>
      <c r="K282" s="14" t="s">
        <v>869</v>
      </c>
      <c r="L282" s="39" t="s">
        <v>870</v>
      </c>
      <c r="M282" s="39"/>
      <c r="N282" s="27"/>
      <c r="O282" s="14"/>
      <c r="P282" s="121">
        <v>0</v>
      </c>
      <c r="Q282" s="15"/>
      <c r="R282" s="119"/>
      <c r="S282" s="53" t="str">
        <f t="shared" si="20"/>
        <v/>
      </c>
      <c r="T282" s="17"/>
      <c r="U282" s="15"/>
      <c r="V282" s="16"/>
      <c r="W282" s="16"/>
      <c r="X282" s="16"/>
      <c r="Y282" s="2">
        <f t="shared" si="17"/>
        <v>0</v>
      </c>
      <c r="Z282" s="3" t="str">
        <f t="shared" si="18"/>
        <v/>
      </c>
      <c r="AA282" s="3" t="str">
        <f t="shared" si="19"/>
        <v/>
      </c>
    </row>
    <row r="283" spans="1:27" ht="21" x14ac:dyDescent="0.35">
      <c r="A283" s="2" t="s">
        <v>1442</v>
      </c>
      <c r="B283" s="13">
        <v>282</v>
      </c>
      <c r="C283" s="170" t="s">
        <v>1444</v>
      </c>
      <c r="D283" s="170">
        <v>0</v>
      </c>
      <c r="E283" s="19"/>
      <c r="F283" s="26">
        <v>996272322</v>
      </c>
      <c r="G283" s="26"/>
      <c r="H283" s="26"/>
      <c r="I283" s="26"/>
      <c r="J283" s="14" t="s">
        <v>871</v>
      </c>
      <c r="K283" s="14" t="s">
        <v>872</v>
      </c>
      <c r="L283" s="39" t="s">
        <v>873</v>
      </c>
      <c r="M283" s="39"/>
      <c r="N283" s="27"/>
      <c r="O283" s="14"/>
      <c r="P283" s="121">
        <v>0</v>
      </c>
      <c r="Q283" s="15"/>
      <c r="R283" s="119"/>
      <c r="S283" s="53" t="str">
        <f t="shared" si="20"/>
        <v/>
      </c>
      <c r="T283" s="17"/>
      <c r="U283" s="15"/>
      <c r="V283" s="16"/>
      <c r="W283" s="16"/>
      <c r="X283" s="16"/>
      <c r="Y283" s="2">
        <f t="shared" si="17"/>
        <v>0</v>
      </c>
      <c r="Z283" s="3" t="str">
        <f t="shared" si="18"/>
        <v/>
      </c>
      <c r="AA283" s="3" t="str">
        <f t="shared" si="19"/>
        <v/>
      </c>
    </row>
    <row r="284" spans="1:27" ht="21" x14ac:dyDescent="0.35">
      <c r="A284" s="2" t="s">
        <v>1442</v>
      </c>
      <c r="B284" s="13">
        <v>283</v>
      </c>
      <c r="C284" s="170" t="s">
        <v>1444</v>
      </c>
      <c r="D284" s="170">
        <v>0</v>
      </c>
      <c r="E284" s="19"/>
      <c r="F284" s="26">
        <v>964611793</v>
      </c>
      <c r="G284" s="26"/>
      <c r="H284" s="26"/>
      <c r="I284" s="26"/>
      <c r="J284" s="14" t="s">
        <v>874</v>
      </c>
      <c r="K284" s="14" t="s">
        <v>520</v>
      </c>
      <c r="L284" s="39" t="s">
        <v>875</v>
      </c>
      <c r="M284" s="39"/>
      <c r="N284" s="27"/>
      <c r="O284" s="14"/>
      <c r="P284" s="121">
        <v>0</v>
      </c>
      <c r="Q284" s="15"/>
      <c r="R284" s="119"/>
      <c r="S284" s="53" t="str">
        <f t="shared" si="20"/>
        <v/>
      </c>
      <c r="T284" s="17"/>
      <c r="U284" s="15"/>
      <c r="V284" s="16"/>
      <c r="W284" s="16"/>
      <c r="X284" s="16"/>
      <c r="Y284" s="2">
        <f t="shared" si="17"/>
        <v>0</v>
      </c>
      <c r="Z284" s="3" t="str">
        <f t="shared" si="18"/>
        <v/>
      </c>
      <c r="AA284" s="3" t="str">
        <f t="shared" si="19"/>
        <v/>
      </c>
    </row>
    <row r="285" spans="1:27" ht="21" x14ac:dyDescent="0.35">
      <c r="A285" s="2" t="s">
        <v>1442</v>
      </c>
      <c r="B285" s="13">
        <v>284</v>
      </c>
      <c r="C285" s="170" t="s">
        <v>1444</v>
      </c>
      <c r="D285" s="170">
        <v>0</v>
      </c>
      <c r="E285" s="19"/>
      <c r="F285" s="26">
        <v>981979733</v>
      </c>
      <c r="G285" s="26"/>
      <c r="H285" s="26"/>
      <c r="I285" s="26"/>
      <c r="J285" s="14" t="s">
        <v>876</v>
      </c>
      <c r="K285" s="14" t="s">
        <v>877</v>
      </c>
      <c r="L285" s="39" t="s">
        <v>878</v>
      </c>
      <c r="M285" s="39"/>
      <c r="N285" s="27"/>
      <c r="O285" s="14"/>
      <c r="P285" s="121">
        <v>0</v>
      </c>
      <c r="Q285" s="15"/>
      <c r="R285" s="119"/>
      <c r="S285" s="53" t="str">
        <f t="shared" si="20"/>
        <v/>
      </c>
      <c r="T285" s="17"/>
      <c r="U285" s="15"/>
      <c r="V285" s="16"/>
      <c r="W285" s="16"/>
      <c r="X285" s="16"/>
      <c r="Y285" s="2">
        <f t="shared" si="17"/>
        <v>0</v>
      </c>
      <c r="Z285" s="3" t="str">
        <f t="shared" si="18"/>
        <v/>
      </c>
      <c r="AA285" s="3" t="str">
        <f t="shared" si="19"/>
        <v/>
      </c>
    </row>
    <row r="286" spans="1:27" ht="21" x14ac:dyDescent="0.35">
      <c r="A286" s="2" t="s">
        <v>1442</v>
      </c>
      <c r="B286" s="13">
        <v>285</v>
      </c>
      <c r="C286" s="170" t="s">
        <v>1444</v>
      </c>
      <c r="D286" s="170">
        <v>0</v>
      </c>
      <c r="E286" s="19"/>
      <c r="F286" s="26">
        <v>967291667</v>
      </c>
      <c r="G286" s="26"/>
      <c r="H286" s="26"/>
      <c r="I286" s="26"/>
      <c r="J286" s="14" t="s">
        <v>879</v>
      </c>
      <c r="K286" s="14" t="s">
        <v>880</v>
      </c>
      <c r="L286" s="39" t="s">
        <v>881</v>
      </c>
      <c r="M286" s="39"/>
      <c r="N286" s="27"/>
      <c r="O286" s="14"/>
      <c r="P286" s="121">
        <v>0</v>
      </c>
      <c r="Q286" s="15"/>
      <c r="R286" s="119"/>
      <c r="S286" s="53" t="str">
        <f t="shared" si="20"/>
        <v/>
      </c>
      <c r="T286" s="17"/>
      <c r="U286" s="15"/>
      <c r="V286" s="16"/>
      <c r="W286" s="16"/>
      <c r="X286" s="16"/>
      <c r="Y286" s="2">
        <f t="shared" si="17"/>
        <v>0</v>
      </c>
      <c r="Z286" s="3" t="str">
        <f t="shared" si="18"/>
        <v/>
      </c>
      <c r="AA286" s="3" t="str">
        <f t="shared" si="19"/>
        <v/>
      </c>
    </row>
    <row r="287" spans="1:27" ht="21" x14ac:dyDescent="0.35">
      <c r="A287" s="2" t="s">
        <v>1442</v>
      </c>
      <c r="B287" s="13">
        <v>286</v>
      </c>
      <c r="C287" s="170" t="s">
        <v>1444</v>
      </c>
      <c r="D287" s="170">
        <v>0</v>
      </c>
      <c r="E287" s="19"/>
      <c r="F287" s="26">
        <v>990769216</v>
      </c>
      <c r="G287" s="26"/>
      <c r="H287" s="26"/>
      <c r="I287" s="26"/>
      <c r="J287" s="14" t="s">
        <v>882</v>
      </c>
      <c r="K287" s="14" t="s">
        <v>883</v>
      </c>
      <c r="L287" s="39" t="s">
        <v>884</v>
      </c>
      <c r="M287" s="39"/>
      <c r="N287" s="27"/>
      <c r="O287" s="14"/>
      <c r="P287" s="121">
        <v>0</v>
      </c>
      <c r="Q287" s="15"/>
      <c r="R287" s="119"/>
      <c r="S287" s="53" t="str">
        <f t="shared" si="20"/>
        <v/>
      </c>
      <c r="T287" s="17"/>
      <c r="U287" s="15"/>
      <c r="V287" s="16"/>
      <c r="W287" s="16"/>
      <c r="X287" s="16"/>
      <c r="Y287" s="2">
        <f t="shared" si="17"/>
        <v>0</v>
      </c>
      <c r="Z287" s="3" t="str">
        <f t="shared" si="18"/>
        <v/>
      </c>
      <c r="AA287" s="3" t="str">
        <f t="shared" si="19"/>
        <v/>
      </c>
    </row>
    <row r="288" spans="1:27" ht="21" x14ac:dyDescent="0.35">
      <c r="A288" s="2" t="s">
        <v>1442</v>
      </c>
      <c r="B288" s="13">
        <v>287</v>
      </c>
      <c r="C288" s="170" t="s">
        <v>1444</v>
      </c>
      <c r="D288" s="170">
        <v>0</v>
      </c>
      <c r="E288" s="19"/>
      <c r="F288" s="26">
        <v>950603350</v>
      </c>
      <c r="G288" s="26"/>
      <c r="H288" s="26"/>
      <c r="I288" s="26"/>
      <c r="J288" s="14" t="s">
        <v>885</v>
      </c>
      <c r="K288" s="14" t="s">
        <v>886</v>
      </c>
      <c r="L288" s="39" t="s">
        <v>887</v>
      </c>
      <c r="M288" s="39"/>
      <c r="N288" s="27"/>
      <c r="O288" s="14"/>
      <c r="P288" s="121">
        <v>0</v>
      </c>
      <c r="Q288" s="15"/>
      <c r="R288" s="119"/>
      <c r="S288" s="53" t="str">
        <f t="shared" si="20"/>
        <v/>
      </c>
      <c r="T288" s="17"/>
      <c r="U288" s="15"/>
      <c r="V288" s="16"/>
      <c r="W288" s="16"/>
      <c r="X288" s="16"/>
      <c r="Y288" s="2">
        <f t="shared" si="17"/>
        <v>0</v>
      </c>
      <c r="Z288" s="3" t="str">
        <f t="shared" si="18"/>
        <v/>
      </c>
      <c r="AA288" s="3" t="str">
        <f t="shared" si="19"/>
        <v/>
      </c>
    </row>
    <row r="289" spans="1:34" ht="21" x14ac:dyDescent="0.35">
      <c r="A289" s="2" t="s">
        <v>1442</v>
      </c>
      <c r="B289" s="13">
        <v>288</v>
      </c>
      <c r="C289" s="170" t="s">
        <v>1444</v>
      </c>
      <c r="D289" s="170">
        <v>0</v>
      </c>
      <c r="E289" s="19"/>
      <c r="F289" s="26">
        <v>987681988</v>
      </c>
      <c r="G289" s="26"/>
      <c r="H289" s="26"/>
      <c r="I289" s="26"/>
      <c r="J289" s="14" t="s">
        <v>888</v>
      </c>
      <c r="K289" s="14" t="s">
        <v>889</v>
      </c>
      <c r="L289" s="39" t="s">
        <v>890</v>
      </c>
      <c r="M289" s="39"/>
      <c r="N289" s="27"/>
      <c r="O289" s="14"/>
      <c r="P289" s="121">
        <v>0</v>
      </c>
      <c r="Q289" s="15"/>
      <c r="R289" s="119"/>
      <c r="S289" s="53" t="str">
        <f t="shared" si="20"/>
        <v/>
      </c>
      <c r="T289" s="17"/>
      <c r="U289" s="15"/>
      <c r="V289" s="16"/>
      <c r="W289" s="16"/>
      <c r="X289" s="16"/>
      <c r="Y289" s="2">
        <f t="shared" si="17"/>
        <v>0</v>
      </c>
      <c r="Z289" s="3" t="str">
        <f t="shared" si="18"/>
        <v/>
      </c>
      <c r="AA289" s="3" t="str">
        <f t="shared" si="19"/>
        <v/>
      </c>
    </row>
    <row r="290" spans="1:34" ht="21" x14ac:dyDescent="0.35">
      <c r="A290" s="2" t="s">
        <v>1442</v>
      </c>
      <c r="B290" s="13">
        <v>289</v>
      </c>
      <c r="C290" s="170" t="s">
        <v>1444</v>
      </c>
      <c r="D290" s="170">
        <v>0</v>
      </c>
      <c r="E290" s="19"/>
      <c r="F290" s="26">
        <v>974667951</v>
      </c>
      <c r="G290" s="26"/>
      <c r="H290" s="26"/>
      <c r="I290" s="26"/>
      <c r="J290" s="14" t="s">
        <v>261</v>
      </c>
      <c r="K290" s="14" t="s">
        <v>423</v>
      </c>
      <c r="L290" s="39" t="s">
        <v>891</v>
      </c>
      <c r="M290" s="39"/>
      <c r="N290" s="27"/>
      <c r="O290" s="14"/>
      <c r="P290" s="121">
        <v>0</v>
      </c>
      <c r="Q290" s="15"/>
      <c r="R290" s="119"/>
      <c r="S290" s="53" t="str">
        <f t="shared" si="20"/>
        <v/>
      </c>
      <c r="T290" s="17"/>
      <c r="U290" s="15"/>
      <c r="V290" s="16"/>
      <c r="W290" s="16"/>
      <c r="X290" s="16"/>
      <c r="Y290" s="2">
        <f t="shared" si="17"/>
        <v>0</v>
      </c>
      <c r="Z290" s="3" t="str">
        <f t="shared" si="18"/>
        <v/>
      </c>
      <c r="AA290" s="3" t="str">
        <f t="shared" si="19"/>
        <v/>
      </c>
    </row>
    <row r="291" spans="1:34" s="28" customFormat="1" ht="21" x14ac:dyDescent="0.35">
      <c r="A291" s="2" t="s">
        <v>1442</v>
      </c>
      <c r="B291" s="13">
        <v>290</v>
      </c>
      <c r="C291" s="170" t="s">
        <v>1444</v>
      </c>
      <c r="D291" s="170">
        <v>0</v>
      </c>
      <c r="E291" s="19"/>
      <c r="F291" s="26">
        <v>984188058</v>
      </c>
      <c r="G291" s="26"/>
      <c r="H291" s="26"/>
      <c r="I291" s="26"/>
      <c r="J291" s="14" t="s">
        <v>892</v>
      </c>
      <c r="K291" s="14" t="s">
        <v>893</v>
      </c>
      <c r="L291" s="39" t="s">
        <v>894</v>
      </c>
      <c r="M291" s="39"/>
      <c r="N291" s="27"/>
      <c r="O291" s="14"/>
      <c r="P291" s="121">
        <v>0</v>
      </c>
      <c r="Q291" s="15"/>
      <c r="R291" s="119"/>
      <c r="S291" s="53" t="str">
        <f t="shared" si="20"/>
        <v/>
      </c>
      <c r="T291" s="17"/>
      <c r="U291" s="15"/>
      <c r="V291" s="16"/>
      <c r="W291" s="16"/>
      <c r="X291" s="16"/>
      <c r="Y291" s="2">
        <f t="shared" si="17"/>
        <v>0</v>
      </c>
      <c r="Z291" s="29" t="str">
        <f t="shared" si="18"/>
        <v/>
      </c>
      <c r="AA291" s="29" t="str">
        <f t="shared" si="19"/>
        <v/>
      </c>
      <c r="AC291"/>
      <c r="AD291"/>
      <c r="AE291"/>
      <c r="AF291"/>
      <c r="AG291"/>
      <c r="AH291"/>
    </row>
    <row r="292" spans="1:34" ht="21" x14ac:dyDescent="0.35">
      <c r="A292" s="2" t="s">
        <v>1442</v>
      </c>
      <c r="B292" s="13">
        <v>291</v>
      </c>
      <c r="C292" s="170" t="s">
        <v>1444</v>
      </c>
      <c r="D292" s="170">
        <v>0</v>
      </c>
      <c r="E292" s="19"/>
      <c r="F292" s="26">
        <v>995420984</v>
      </c>
      <c r="G292" s="26"/>
      <c r="H292" s="26"/>
      <c r="I292" s="26"/>
      <c r="J292" s="14" t="s">
        <v>895</v>
      </c>
      <c r="K292" s="14" t="s">
        <v>896</v>
      </c>
      <c r="L292" s="39" t="s">
        <v>897</v>
      </c>
      <c r="M292" s="39"/>
      <c r="N292" s="27"/>
      <c r="O292" s="14"/>
      <c r="P292" s="121">
        <v>0</v>
      </c>
      <c r="Q292" s="15"/>
      <c r="R292" s="119"/>
      <c r="S292" s="53" t="str">
        <f t="shared" si="20"/>
        <v/>
      </c>
      <c r="T292" s="17"/>
      <c r="U292" s="15"/>
      <c r="V292" s="16"/>
      <c r="W292" s="16"/>
      <c r="X292" s="16"/>
      <c r="Y292" s="2">
        <f t="shared" si="17"/>
        <v>0</v>
      </c>
      <c r="Z292" s="3" t="str">
        <f t="shared" si="18"/>
        <v/>
      </c>
      <c r="AA292" s="3" t="str">
        <f t="shared" si="19"/>
        <v/>
      </c>
    </row>
    <row r="293" spans="1:34" ht="21" x14ac:dyDescent="0.35">
      <c r="A293" s="2" t="s">
        <v>1442</v>
      </c>
      <c r="B293" s="13">
        <v>292</v>
      </c>
      <c r="C293" s="170" t="s">
        <v>1444</v>
      </c>
      <c r="D293" s="170">
        <v>0</v>
      </c>
      <c r="E293" s="19"/>
      <c r="F293" s="26">
        <v>984763200</v>
      </c>
      <c r="G293" s="26"/>
      <c r="H293" s="26"/>
      <c r="I293" s="26"/>
      <c r="J293" s="14" t="s">
        <v>898</v>
      </c>
      <c r="K293" s="14" t="s">
        <v>899</v>
      </c>
      <c r="L293" s="39" t="s">
        <v>900</v>
      </c>
      <c r="M293" s="39"/>
      <c r="N293" s="27"/>
      <c r="O293" s="14"/>
      <c r="P293" s="121">
        <v>0</v>
      </c>
      <c r="Q293" s="15"/>
      <c r="R293" s="119"/>
      <c r="S293" s="53" t="str">
        <f t="shared" si="20"/>
        <v/>
      </c>
      <c r="T293" s="17"/>
      <c r="U293" s="15"/>
      <c r="V293" s="16"/>
      <c r="W293" s="16"/>
      <c r="X293" s="16"/>
      <c r="Y293" s="2">
        <f t="shared" si="17"/>
        <v>0</v>
      </c>
      <c r="Z293" s="3" t="str">
        <f t="shared" si="18"/>
        <v/>
      </c>
      <c r="AA293" s="3" t="str">
        <f t="shared" si="19"/>
        <v/>
      </c>
    </row>
    <row r="294" spans="1:34" ht="21" x14ac:dyDescent="0.35">
      <c r="A294" s="2" t="s">
        <v>1442</v>
      </c>
      <c r="B294" s="13">
        <v>293</v>
      </c>
      <c r="C294" s="170" t="s">
        <v>1444</v>
      </c>
      <c r="D294" s="170">
        <v>0</v>
      </c>
      <c r="E294" s="19"/>
      <c r="F294" s="26">
        <v>966269744</v>
      </c>
      <c r="G294" s="26"/>
      <c r="H294" s="26"/>
      <c r="I294" s="26"/>
      <c r="J294" s="14" t="s">
        <v>901</v>
      </c>
      <c r="K294" s="14" t="s">
        <v>902</v>
      </c>
      <c r="L294" s="39" t="s">
        <v>903</v>
      </c>
      <c r="M294" s="39"/>
      <c r="N294" s="27"/>
      <c r="O294" s="14"/>
      <c r="P294" s="121">
        <v>0</v>
      </c>
      <c r="Q294" s="15"/>
      <c r="R294" s="119"/>
      <c r="S294" s="53" t="str">
        <f t="shared" si="20"/>
        <v/>
      </c>
      <c r="T294" s="17"/>
      <c r="U294" s="15"/>
      <c r="V294" s="16"/>
      <c r="W294" s="16"/>
      <c r="X294" s="16"/>
      <c r="Y294" s="2">
        <f t="shared" si="17"/>
        <v>0</v>
      </c>
      <c r="Z294" s="3" t="str">
        <f t="shared" si="18"/>
        <v/>
      </c>
      <c r="AA294" s="3" t="str">
        <f t="shared" si="19"/>
        <v/>
      </c>
    </row>
    <row r="295" spans="1:34" ht="21" x14ac:dyDescent="0.35">
      <c r="A295" s="2" t="s">
        <v>1442</v>
      </c>
      <c r="B295" s="13">
        <v>294</v>
      </c>
      <c r="C295" s="170" t="s">
        <v>1444</v>
      </c>
      <c r="D295" s="170">
        <v>0</v>
      </c>
      <c r="E295" s="19"/>
      <c r="F295" s="26">
        <v>995943677</v>
      </c>
      <c r="G295" s="26"/>
      <c r="H295" s="26"/>
      <c r="I295" s="26"/>
      <c r="J295" s="14" t="s">
        <v>904</v>
      </c>
      <c r="K295" s="14" t="s">
        <v>905</v>
      </c>
      <c r="L295" s="39" t="s">
        <v>906</v>
      </c>
      <c r="M295" s="39"/>
      <c r="N295" s="27"/>
      <c r="O295" s="14"/>
      <c r="P295" s="121">
        <v>0</v>
      </c>
      <c r="Q295" s="15"/>
      <c r="R295" s="119"/>
      <c r="S295" s="53" t="str">
        <f t="shared" si="20"/>
        <v/>
      </c>
      <c r="T295" s="17"/>
      <c r="U295" s="15"/>
      <c r="V295" s="16"/>
      <c r="W295" s="16"/>
      <c r="X295" s="16"/>
      <c r="Y295" s="2">
        <f t="shared" si="17"/>
        <v>0</v>
      </c>
      <c r="Z295" s="3" t="str">
        <f t="shared" si="18"/>
        <v/>
      </c>
      <c r="AA295" s="3" t="str">
        <f t="shared" si="19"/>
        <v/>
      </c>
    </row>
    <row r="296" spans="1:34" ht="21" x14ac:dyDescent="0.35">
      <c r="A296" s="2" t="s">
        <v>1442</v>
      </c>
      <c r="B296" s="13">
        <v>295</v>
      </c>
      <c r="C296" s="170" t="s">
        <v>1444</v>
      </c>
      <c r="D296" s="170">
        <v>0</v>
      </c>
      <c r="E296" s="19"/>
      <c r="F296" s="26">
        <v>984177512</v>
      </c>
      <c r="G296" s="26"/>
      <c r="H296" s="26"/>
      <c r="I296" s="26"/>
      <c r="J296" s="14" t="s">
        <v>907</v>
      </c>
      <c r="K296" s="14" t="s">
        <v>908</v>
      </c>
      <c r="L296" s="39" t="s">
        <v>909</v>
      </c>
      <c r="M296" s="39"/>
      <c r="N296" s="27"/>
      <c r="O296" s="14"/>
      <c r="P296" s="121">
        <v>0</v>
      </c>
      <c r="Q296" s="15"/>
      <c r="R296" s="119"/>
      <c r="S296" s="53" t="str">
        <f t="shared" si="20"/>
        <v/>
      </c>
      <c r="T296" s="17"/>
      <c r="U296" s="15"/>
      <c r="V296" s="16"/>
      <c r="W296" s="16"/>
      <c r="X296" s="16"/>
      <c r="Y296" s="2">
        <f t="shared" si="17"/>
        <v>0</v>
      </c>
      <c r="Z296" s="3" t="str">
        <f t="shared" si="18"/>
        <v/>
      </c>
      <c r="AA296" s="3" t="str">
        <f t="shared" si="19"/>
        <v/>
      </c>
    </row>
    <row r="297" spans="1:34" ht="21" x14ac:dyDescent="0.35">
      <c r="A297" s="2" t="s">
        <v>1442</v>
      </c>
      <c r="B297" s="13">
        <v>296</v>
      </c>
      <c r="C297" s="170" t="s">
        <v>1444</v>
      </c>
      <c r="D297" s="170">
        <v>0</v>
      </c>
      <c r="E297" s="19"/>
      <c r="F297" s="26">
        <v>984296361</v>
      </c>
      <c r="G297" s="26"/>
      <c r="H297" s="26"/>
      <c r="I297" s="26"/>
      <c r="J297" s="14" t="s">
        <v>682</v>
      </c>
      <c r="K297" s="14" t="s">
        <v>910</v>
      </c>
      <c r="L297" s="39" t="s">
        <v>911</v>
      </c>
      <c r="M297" s="39"/>
      <c r="N297" s="27"/>
      <c r="O297" s="14"/>
      <c r="P297" s="121">
        <v>0</v>
      </c>
      <c r="Q297" s="15"/>
      <c r="R297" s="119"/>
      <c r="S297" s="53" t="str">
        <f t="shared" si="20"/>
        <v/>
      </c>
      <c r="T297" s="17"/>
      <c r="U297" s="15"/>
      <c r="V297" s="16"/>
      <c r="W297" s="16"/>
      <c r="X297" s="16"/>
      <c r="Y297" s="2">
        <f t="shared" si="17"/>
        <v>0</v>
      </c>
      <c r="Z297" s="3" t="str">
        <f t="shared" si="18"/>
        <v/>
      </c>
      <c r="AA297" s="3" t="str">
        <f t="shared" si="19"/>
        <v/>
      </c>
    </row>
    <row r="298" spans="1:34" ht="21" x14ac:dyDescent="0.35">
      <c r="A298" s="2" t="s">
        <v>1442</v>
      </c>
      <c r="B298" s="13">
        <v>297</v>
      </c>
      <c r="C298" s="170" t="s">
        <v>1444</v>
      </c>
      <c r="D298" s="170">
        <v>0</v>
      </c>
      <c r="E298" s="19"/>
      <c r="F298" s="26">
        <v>981398925</v>
      </c>
      <c r="G298" s="26"/>
      <c r="H298" s="26"/>
      <c r="I298" s="26"/>
      <c r="J298" s="14" t="s">
        <v>912</v>
      </c>
      <c r="K298" s="14" t="s">
        <v>913</v>
      </c>
      <c r="L298" s="39" t="s">
        <v>914</v>
      </c>
      <c r="M298" s="39"/>
      <c r="N298" s="27"/>
      <c r="O298" s="14"/>
      <c r="P298" s="121">
        <v>0</v>
      </c>
      <c r="Q298" s="15"/>
      <c r="R298" s="119"/>
      <c r="S298" s="53" t="str">
        <f t="shared" si="20"/>
        <v/>
      </c>
      <c r="T298" s="17"/>
      <c r="U298" s="15"/>
      <c r="V298" s="16"/>
      <c r="W298" s="16"/>
      <c r="X298" s="16"/>
      <c r="Y298" s="2">
        <f t="shared" si="17"/>
        <v>0</v>
      </c>
      <c r="Z298" s="3" t="str">
        <f t="shared" si="18"/>
        <v/>
      </c>
      <c r="AA298" s="3" t="str">
        <f t="shared" si="19"/>
        <v/>
      </c>
    </row>
    <row r="299" spans="1:34" ht="21" x14ac:dyDescent="0.35">
      <c r="A299" s="2" t="s">
        <v>1442</v>
      </c>
      <c r="B299" s="13">
        <v>298</v>
      </c>
      <c r="C299" s="170" t="s">
        <v>1444</v>
      </c>
      <c r="D299" s="170">
        <v>0</v>
      </c>
      <c r="E299" s="19"/>
      <c r="F299" s="26">
        <v>974785693</v>
      </c>
      <c r="G299" s="26"/>
      <c r="H299" s="26"/>
      <c r="I299" s="26"/>
      <c r="J299" s="14" t="s">
        <v>915</v>
      </c>
      <c r="K299" s="14" t="s">
        <v>916</v>
      </c>
      <c r="L299" s="39" t="s">
        <v>917</v>
      </c>
      <c r="M299" s="39"/>
      <c r="N299" s="27"/>
      <c r="O299" s="14"/>
      <c r="P299" s="121">
        <v>0</v>
      </c>
      <c r="Q299" s="15"/>
      <c r="R299" s="119"/>
      <c r="S299" s="53" t="str">
        <f t="shared" si="20"/>
        <v/>
      </c>
      <c r="T299" s="17"/>
      <c r="U299" s="15"/>
      <c r="V299" s="16"/>
      <c r="W299" s="16"/>
      <c r="X299" s="16"/>
      <c r="Y299" s="2">
        <f t="shared" si="17"/>
        <v>0</v>
      </c>
      <c r="Z299" s="3" t="str">
        <f t="shared" si="18"/>
        <v/>
      </c>
      <c r="AA299" s="3" t="str">
        <f t="shared" si="19"/>
        <v/>
      </c>
    </row>
    <row r="300" spans="1:34" ht="21" x14ac:dyDescent="0.35">
      <c r="A300" s="2" t="s">
        <v>1442</v>
      </c>
      <c r="B300" s="13">
        <v>299</v>
      </c>
      <c r="C300" s="170" t="s">
        <v>1444</v>
      </c>
      <c r="D300" s="170">
        <v>0</v>
      </c>
      <c r="E300" s="19"/>
      <c r="F300" s="26">
        <v>968795300</v>
      </c>
      <c r="G300" s="26"/>
      <c r="H300" s="26"/>
      <c r="I300" s="26"/>
      <c r="J300" s="14" t="s">
        <v>450</v>
      </c>
      <c r="K300" s="14" t="s">
        <v>918</v>
      </c>
      <c r="L300" s="39" t="s">
        <v>919</v>
      </c>
      <c r="M300" s="39"/>
      <c r="N300" s="27"/>
      <c r="O300" s="14"/>
      <c r="P300" s="121">
        <v>0</v>
      </c>
      <c r="Q300" s="15"/>
      <c r="R300" s="119"/>
      <c r="S300" s="53" t="str">
        <f t="shared" si="20"/>
        <v/>
      </c>
      <c r="T300" s="17"/>
      <c r="U300" s="15"/>
      <c r="V300" s="16"/>
      <c r="W300" s="16"/>
      <c r="X300" s="16"/>
      <c r="Y300" s="2">
        <f t="shared" si="17"/>
        <v>0</v>
      </c>
      <c r="Z300" s="3" t="str">
        <f t="shared" si="18"/>
        <v/>
      </c>
      <c r="AA300" s="3" t="str">
        <f t="shared" si="19"/>
        <v/>
      </c>
    </row>
    <row r="301" spans="1:34" ht="21" x14ac:dyDescent="0.35">
      <c r="A301" s="2" t="s">
        <v>1442</v>
      </c>
      <c r="B301" s="13">
        <v>300</v>
      </c>
      <c r="C301" s="170" t="s">
        <v>1444</v>
      </c>
      <c r="D301" s="170">
        <v>0</v>
      </c>
      <c r="E301" s="19"/>
      <c r="F301" s="26">
        <v>985958090</v>
      </c>
      <c r="G301" s="26"/>
      <c r="H301" s="26"/>
      <c r="I301" s="26"/>
      <c r="J301" s="14" t="s">
        <v>444</v>
      </c>
      <c r="K301" s="14" t="s">
        <v>920</v>
      </c>
      <c r="L301" s="39" t="s">
        <v>921</v>
      </c>
      <c r="M301" s="39"/>
      <c r="N301" s="27"/>
      <c r="O301" s="14"/>
      <c r="P301" s="121">
        <v>0</v>
      </c>
      <c r="Q301" s="15"/>
      <c r="R301" s="119"/>
      <c r="S301" s="53" t="str">
        <f t="shared" si="20"/>
        <v/>
      </c>
      <c r="T301" s="17"/>
      <c r="U301" s="15"/>
      <c r="V301" s="16"/>
      <c r="W301" s="16"/>
      <c r="X301" s="16"/>
      <c r="Y301" s="2">
        <f t="shared" si="17"/>
        <v>0</v>
      </c>
      <c r="Z301" s="3" t="str">
        <f t="shared" si="18"/>
        <v/>
      </c>
      <c r="AA301" s="3" t="str">
        <f t="shared" si="19"/>
        <v/>
      </c>
    </row>
    <row r="302" spans="1:34" ht="21" x14ac:dyDescent="0.35">
      <c r="A302" s="2" t="s">
        <v>1442</v>
      </c>
      <c r="B302" s="13">
        <v>301</v>
      </c>
      <c r="C302" s="170" t="s">
        <v>1444</v>
      </c>
      <c r="D302" s="170">
        <v>0</v>
      </c>
      <c r="E302" s="19"/>
      <c r="F302" s="26">
        <v>989014154</v>
      </c>
      <c r="G302" s="26"/>
      <c r="H302" s="26"/>
      <c r="I302" s="26"/>
      <c r="J302" s="14" t="s">
        <v>922</v>
      </c>
      <c r="K302" s="14" t="s">
        <v>923</v>
      </c>
      <c r="L302" s="39" t="s">
        <v>924</v>
      </c>
      <c r="M302" s="39"/>
      <c r="N302" s="27"/>
      <c r="O302" s="14"/>
      <c r="P302" s="121">
        <v>0</v>
      </c>
      <c r="Q302" s="15"/>
      <c r="R302" s="119"/>
      <c r="S302" s="53" t="str">
        <f t="shared" si="20"/>
        <v/>
      </c>
      <c r="T302" s="17"/>
      <c r="U302" s="15"/>
      <c r="V302" s="16"/>
      <c r="W302" s="16"/>
      <c r="X302" s="16"/>
      <c r="Y302" s="2">
        <f t="shared" si="17"/>
        <v>0</v>
      </c>
      <c r="Z302" s="3" t="str">
        <f t="shared" si="18"/>
        <v/>
      </c>
      <c r="AA302" s="3" t="str">
        <f t="shared" si="19"/>
        <v/>
      </c>
    </row>
    <row r="303" spans="1:34" ht="21" x14ac:dyDescent="0.35">
      <c r="A303" s="2" t="s">
        <v>1442</v>
      </c>
      <c r="B303" s="13">
        <v>302</v>
      </c>
      <c r="C303" s="170" t="s">
        <v>1444</v>
      </c>
      <c r="D303" s="170">
        <v>0</v>
      </c>
      <c r="E303" s="19"/>
      <c r="F303" s="26">
        <v>984270967</v>
      </c>
      <c r="G303" s="26"/>
      <c r="H303" s="26"/>
      <c r="I303" s="26"/>
      <c r="J303" s="14" t="s">
        <v>925</v>
      </c>
      <c r="K303" s="14" t="s">
        <v>926</v>
      </c>
      <c r="L303" s="39" t="s">
        <v>927</v>
      </c>
      <c r="M303" s="39"/>
      <c r="N303" s="27"/>
      <c r="O303" s="14"/>
      <c r="P303" s="121">
        <v>0</v>
      </c>
      <c r="Q303" s="15"/>
      <c r="R303" s="119"/>
      <c r="S303" s="53" t="str">
        <f t="shared" si="20"/>
        <v/>
      </c>
      <c r="T303" s="17"/>
      <c r="U303" s="15"/>
      <c r="V303" s="16"/>
      <c r="W303" s="16"/>
      <c r="X303" s="16"/>
      <c r="Y303" s="2">
        <f t="shared" si="17"/>
        <v>0</v>
      </c>
      <c r="Z303" s="3" t="str">
        <f t="shared" si="18"/>
        <v/>
      </c>
      <c r="AA303" s="3" t="str">
        <f t="shared" si="19"/>
        <v/>
      </c>
    </row>
    <row r="304" spans="1:34" ht="21" x14ac:dyDescent="0.35">
      <c r="A304" s="2" t="s">
        <v>1442</v>
      </c>
      <c r="B304" s="13">
        <v>303</v>
      </c>
      <c r="C304" s="170" t="s">
        <v>1444</v>
      </c>
      <c r="D304" s="170">
        <v>0</v>
      </c>
      <c r="E304" s="19"/>
      <c r="F304" s="26">
        <v>984461422</v>
      </c>
      <c r="G304" s="26"/>
      <c r="H304" s="26"/>
      <c r="I304" s="26"/>
      <c r="J304" s="14" t="s">
        <v>928</v>
      </c>
      <c r="K304" s="14" t="s">
        <v>929</v>
      </c>
      <c r="L304" s="39" t="s">
        <v>930</v>
      </c>
      <c r="M304" s="39"/>
      <c r="N304" s="27"/>
      <c r="O304" s="14"/>
      <c r="P304" s="121">
        <v>0</v>
      </c>
      <c r="Q304" s="15"/>
      <c r="R304" s="119"/>
      <c r="S304" s="53" t="str">
        <f t="shared" si="20"/>
        <v/>
      </c>
      <c r="T304" s="17"/>
      <c r="U304" s="15"/>
      <c r="V304" s="16"/>
      <c r="W304" s="16"/>
      <c r="X304" s="16"/>
      <c r="Y304" s="2">
        <f t="shared" si="17"/>
        <v>0</v>
      </c>
      <c r="Z304" s="3" t="str">
        <f t="shared" si="18"/>
        <v/>
      </c>
      <c r="AA304" s="3" t="str">
        <f t="shared" si="19"/>
        <v/>
      </c>
    </row>
    <row r="305" spans="1:34" ht="21" x14ac:dyDescent="0.35">
      <c r="A305" s="2" t="s">
        <v>1442</v>
      </c>
      <c r="B305" s="13">
        <v>304</v>
      </c>
      <c r="C305" s="170" t="s">
        <v>1444</v>
      </c>
      <c r="D305" s="170">
        <v>0</v>
      </c>
      <c r="E305" s="19"/>
      <c r="F305" s="26">
        <v>999655616</v>
      </c>
      <c r="G305" s="26"/>
      <c r="H305" s="26"/>
      <c r="I305" s="26"/>
      <c r="J305" s="14" t="s">
        <v>931</v>
      </c>
      <c r="K305" s="14" t="s">
        <v>932</v>
      </c>
      <c r="L305" s="39" t="s">
        <v>933</v>
      </c>
      <c r="M305" s="39"/>
      <c r="N305" s="27"/>
      <c r="O305" s="14"/>
      <c r="P305" s="121">
        <v>0</v>
      </c>
      <c r="Q305" s="15"/>
      <c r="R305" s="119"/>
      <c r="S305" s="53" t="str">
        <f t="shared" si="20"/>
        <v/>
      </c>
      <c r="T305" s="17"/>
      <c r="U305" s="15"/>
      <c r="V305" s="16"/>
      <c r="W305" s="16"/>
      <c r="X305" s="16"/>
      <c r="Y305" s="2">
        <f t="shared" si="17"/>
        <v>0</v>
      </c>
      <c r="Z305" s="3" t="str">
        <f t="shared" si="18"/>
        <v/>
      </c>
      <c r="AA305" s="3" t="str">
        <f t="shared" si="19"/>
        <v/>
      </c>
    </row>
    <row r="306" spans="1:34" ht="21" x14ac:dyDescent="0.35">
      <c r="A306" s="2" t="s">
        <v>1442</v>
      </c>
      <c r="B306" s="13">
        <v>305</v>
      </c>
      <c r="C306" s="170" t="s">
        <v>1444</v>
      </c>
      <c r="D306" s="170">
        <v>0</v>
      </c>
      <c r="E306" s="19"/>
      <c r="F306" s="26">
        <v>987695884</v>
      </c>
      <c r="G306" s="26"/>
      <c r="H306" s="26"/>
      <c r="I306" s="26"/>
      <c r="J306" s="14" t="s">
        <v>334</v>
      </c>
      <c r="K306" s="14" t="s">
        <v>934</v>
      </c>
      <c r="L306" s="39" t="s">
        <v>935</v>
      </c>
      <c r="M306" s="39"/>
      <c r="N306" s="27"/>
      <c r="O306" s="14"/>
      <c r="P306" s="121">
        <v>0</v>
      </c>
      <c r="Q306" s="15"/>
      <c r="R306" s="119"/>
      <c r="S306" s="53" t="str">
        <f t="shared" si="20"/>
        <v/>
      </c>
      <c r="T306" s="17"/>
      <c r="U306" s="15"/>
      <c r="V306" s="16"/>
      <c r="W306" s="16"/>
      <c r="X306" s="16"/>
      <c r="Y306" s="2">
        <f t="shared" si="17"/>
        <v>0</v>
      </c>
      <c r="Z306" s="3" t="str">
        <f t="shared" si="18"/>
        <v/>
      </c>
      <c r="AA306" s="3" t="str">
        <f t="shared" si="19"/>
        <v/>
      </c>
    </row>
    <row r="307" spans="1:34" s="28" customFormat="1" ht="21" x14ac:dyDescent="0.35">
      <c r="A307" s="2" t="s">
        <v>1442</v>
      </c>
      <c r="B307" s="13">
        <v>306</v>
      </c>
      <c r="C307" s="170" t="s">
        <v>1444</v>
      </c>
      <c r="D307" s="170">
        <v>0</v>
      </c>
      <c r="E307" s="19"/>
      <c r="F307" s="26">
        <v>996096210</v>
      </c>
      <c r="G307" s="26"/>
      <c r="H307" s="26"/>
      <c r="I307" s="26"/>
      <c r="J307" s="14" t="s">
        <v>936</v>
      </c>
      <c r="K307" s="14" t="s">
        <v>937</v>
      </c>
      <c r="L307" s="39" t="s">
        <v>938</v>
      </c>
      <c r="M307" s="39"/>
      <c r="N307" s="27"/>
      <c r="O307" s="14"/>
      <c r="P307" s="121">
        <v>0</v>
      </c>
      <c r="Q307" s="15"/>
      <c r="R307" s="119"/>
      <c r="S307" s="53" t="str">
        <f t="shared" si="20"/>
        <v/>
      </c>
      <c r="T307" s="17"/>
      <c r="U307" s="15"/>
      <c r="V307" s="16"/>
      <c r="W307" s="16"/>
      <c r="X307" s="16"/>
      <c r="Y307" s="2">
        <f t="shared" si="17"/>
        <v>0</v>
      </c>
      <c r="Z307" s="29" t="str">
        <f t="shared" si="18"/>
        <v/>
      </c>
      <c r="AA307" s="29" t="str">
        <f t="shared" si="19"/>
        <v/>
      </c>
      <c r="AC307"/>
      <c r="AD307"/>
      <c r="AE307"/>
      <c r="AF307"/>
      <c r="AG307"/>
      <c r="AH307"/>
    </row>
    <row r="308" spans="1:34" ht="21" x14ac:dyDescent="0.35">
      <c r="A308" s="2" t="s">
        <v>1442</v>
      </c>
      <c r="B308" s="13">
        <v>307</v>
      </c>
      <c r="C308" s="170" t="s">
        <v>1444</v>
      </c>
      <c r="D308" s="170">
        <v>0</v>
      </c>
      <c r="E308" s="19"/>
      <c r="F308" s="26">
        <v>999697017</v>
      </c>
      <c r="G308" s="26"/>
      <c r="H308" s="26"/>
      <c r="I308" s="26"/>
      <c r="J308" s="14" t="s">
        <v>939</v>
      </c>
      <c r="K308" s="14" t="s">
        <v>940</v>
      </c>
      <c r="L308" s="39" t="s">
        <v>941</v>
      </c>
      <c r="M308" s="39"/>
      <c r="N308" s="27"/>
      <c r="O308" s="14"/>
      <c r="P308" s="121">
        <v>0</v>
      </c>
      <c r="Q308" s="15"/>
      <c r="R308" s="119"/>
      <c r="S308" s="53" t="str">
        <f t="shared" si="20"/>
        <v/>
      </c>
      <c r="T308" s="17"/>
      <c r="U308" s="15"/>
      <c r="V308" s="16"/>
      <c r="W308" s="16"/>
      <c r="X308" s="16"/>
      <c r="Y308" s="2">
        <f t="shared" si="17"/>
        <v>0</v>
      </c>
      <c r="Z308" s="3" t="str">
        <f t="shared" si="18"/>
        <v/>
      </c>
      <c r="AA308" s="3" t="str">
        <f t="shared" si="19"/>
        <v/>
      </c>
    </row>
    <row r="309" spans="1:34" ht="21" x14ac:dyDescent="0.35">
      <c r="A309" s="2" t="s">
        <v>1442</v>
      </c>
      <c r="B309" s="13">
        <v>308</v>
      </c>
      <c r="C309" s="170" t="s">
        <v>1444</v>
      </c>
      <c r="D309" s="170">
        <v>0</v>
      </c>
      <c r="E309" s="19"/>
      <c r="F309" s="26">
        <v>995458855</v>
      </c>
      <c r="G309" s="26"/>
      <c r="H309" s="26"/>
      <c r="I309" s="26"/>
      <c r="J309" s="14" t="s">
        <v>942</v>
      </c>
      <c r="K309" s="14" t="s">
        <v>943</v>
      </c>
      <c r="L309" s="39" t="s">
        <v>944</v>
      </c>
      <c r="M309" s="39"/>
      <c r="N309" s="27"/>
      <c r="O309" s="14"/>
      <c r="P309" s="121">
        <v>0</v>
      </c>
      <c r="Q309" s="15"/>
      <c r="R309" s="119"/>
      <c r="S309" s="53" t="str">
        <f t="shared" si="20"/>
        <v/>
      </c>
      <c r="T309" s="17"/>
      <c r="U309" s="15"/>
      <c r="V309" s="16"/>
      <c r="W309" s="16"/>
      <c r="X309" s="16"/>
      <c r="Y309" s="2">
        <f t="shared" si="17"/>
        <v>0</v>
      </c>
      <c r="Z309" s="3" t="str">
        <f t="shared" si="18"/>
        <v/>
      </c>
      <c r="AA309" s="3" t="str">
        <f t="shared" si="19"/>
        <v/>
      </c>
    </row>
    <row r="310" spans="1:34" ht="21" x14ac:dyDescent="0.35">
      <c r="A310" s="2" t="s">
        <v>1442</v>
      </c>
      <c r="B310" s="13">
        <v>309</v>
      </c>
      <c r="C310" s="170" t="s">
        <v>1444</v>
      </c>
      <c r="D310" s="170">
        <v>0</v>
      </c>
      <c r="E310" s="19"/>
      <c r="F310" s="26">
        <v>974803681</v>
      </c>
      <c r="G310" s="26"/>
      <c r="H310" s="26"/>
      <c r="I310" s="26"/>
      <c r="J310" s="14" t="s">
        <v>945</v>
      </c>
      <c r="K310" s="14" t="s">
        <v>946</v>
      </c>
      <c r="L310" s="39" t="s">
        <v>947</v>
      </c>
      <c r="M310" s="39"/>
      <c r="N310" s="27"/>
      <c r="O310" s="14"/>
      <c r="P310" s="121">
        <v>0</v>
      </c>
      <c r="Q310" s="15"/>
      <c r="R310" s="119"/>
      <c r="S310" s="53" t="str">
        <f t="shared" si="20"/>
        <v/>
      </c>
      <c r="T310" s="17"/>
      <c r="U310" s="15"/>
      <c r="V310" s="16"/>
      <c r="W310" s="16"/>
      <c r="X310" s="16"/>
      <c r="Y310" s="2">
        <f t="shared" si="17"/>
        <v>0</v>
      </c>
      <c r="Z310" s="3" t="str">
        <f t="shared" si="18"/>
        <v/>
      </c>
      <c r="AA310" s="3" t="str">
        <f t="shared" si="19"/>
        <v/>
      </c>
    </row>
    <row r="311" spans="1:34" ht="21" x14ac:dyDescent="0.35">
      <c r="A311" s="2" t="s">
        <v>1442</v>
      </c>
      <c r="B311" s="13">
        <v>310</v>
      </c>
      <c r="C311" s="170" t="s">
        <v>1444</v>
      </c>
      <c r="D311" s="170">
        <v>0</v>
      </c>
      <c r="E311" s="19"/>
      <c r="F311" s="26">
        <v>956272363</v>
      </c>
      <c r="G311" s="26"/>
      <c r="H311" s="26"/>
      <c r="I311" s="26"/>
      <c r="J311" s="14" t="s">
        <v>948</v>
      </c>
      <c r="K311" s="14" t="s">
        <v>949</v>
      </c>
      <c r="L311" s="39" t="s">
        <v>950</v>
      </c>
      <c r="M311" s="39"/>
      <c r="N311" s="27"/>
      <c r="O311" s="14"/>
      <c r="P311" s="121">
        <v>0</v>
      </c>
      <c r="Q311" s="15"/>
      <c r="R311" s="119"/>
      <c r="S311" s="53" t="str">
        <f t="shared" si="20"/>
        <v/>
      </c>
      <c r="T311" s="17"/>
      <c r="U311" s="15"/>
      <c r="V311" s="16"/>
      <c r="W311" s="16"/>
      <c r="X311" s="16"/>
      <c r="Y311" s="2">
        <f t="shared" si="17"/>
        <v>0</v>
      </c>
      <c r="Z311" s="3" t="str">
        <f t="shared" si="18"/>
        <v/>
      </c>
      <c r="AA311" s="3" t="str">
        <f t="shared" si="19"/>
        <v/>
      </c>
    </row>
    <row r="312" spans="1:34" ht="21" x14ac:dyDescent="0.35">
      <c r="A312" s="2" t="s">
        <v>1442</v>
      </c>
      <c r="B312" s="13">
        <v>311</v>
      </c>
      <c r="C312" s="170" t="s">
        <v>1444</v>
      </c>
      <c r="D312" s="170">
        <v>0</v>
      </c>
      <c r="E312" s="19"/>
      <c r="F312" s="26">
        <v>971838276</v>
      </c>
      <c r="G312" s="26"/>
      <c r="H312" s="26"/>
      <c r="I312" s="26"/>
      <c r="J312" s="14" t="s">
        <v>139</v>
      </c>
      <c r="K312" s="14" t="s">
        <v>951</v>
      </c>
      <c r="L312" s="39" t="s">
        <v>952</v>
      </c>
      <c r="M312" s="39"/>
      <c r="N312" s="27"/>
      <c r="O312" s="14"/>
      <c r="P312" s="121">
        <v>0</v>
      </c>
      <c r="Q312" s="15"/>
      <c r="R312" s="119"/>
      <c r="S312" s="53" t="str">
        <f t="shared" si="20"/>
        <v/>
      </c>
      <c r="T312" s="17"/>
      <c r="U312" s="15"/>
      <c r="V312" s="16"/>
      <c r="W312" s="16"/>
      <c r="X312" s="16"/>
      <c r="Y312" s="2">
        <f t="shared" si="17"/>
        <v>0</v>
      </c>
      <c r="Z312" s="3" t="str">
        <f t="shared" si="18"/>
        <v/>
      </c>
      <c r="AA312" s="3" t="str">
        <f t="shared" si="19"/>
        <v/>
      </c>
    </row>
    <row r="313" spans="1:34" ht="21" x14ac:dyDescent="0.35">
      <c r="A313" s="2" t="s">
        <v>1442</v>
      </c>
      <c r="B313" s="13">
        <v>312</v>
      </c>
      <c r="C313" s="170" t="s">
        <v>1444</v>
      </c>
      <c r="D313" s="170">
        <v>0</v>
      </c>
      <c r="E313" s="19"/>
      <c r="F313" s="26">
        <v>974966978</v>
      </c>
      <c r="G313" s="26"/>
      <c r="H313" s="26"/>
      <c r="I313" s="26"/>
      <c r="J313" s="14" t="s">
        <v>953</v>
      </c>
      <c r="K313" s="14" t="s">
        <v>954</v>
      </c>
      <c r="L313" s="39" t="s">
        <v>955</v>
      </c>
      <c r="M313" s="39"/>
      <c r="N313" s="27"/>
      <c r="O313" s="14"/>
      <c r="P313" s="121">
        <v>0</v>
      </c>
      <c r="Q313" s="15"/>
      <c r="R313" s="119"/>
      <c r="S313" s="53" t="str">
        <f t="shared" si="20"/>
        <v/>
      </c>
      <c r="T313" s="17"/>
      <c r="U313" s="15"/>
      <c r="V313" s="16"/>
      <c r="W313" s="16"/>
      <c r="X313" s="16"/>
      <c r="Y313" s="2">
        <f t="shared" si="17"/>
        <v>0</v>
      </c>
      <c r="Z313" s="3" t="str">
        <f t="shared" si="18"/>
        <v/>
      </c>
      <c r="AA313" s="3" t="str">
        <f t="shared" si="19"/>
        <v/>
      </c>
    </row>
    <row r="314" spans="1:34" ht="21" x14ac:dyDescent="0.35">
      <c r="A314" s="2" t="s">
        <v>1442</v>
      </c>
      <c r="B314" s="13">
        <v>313</v>
      </c>
      <c r="C314" s="170" t="s">
        <v>1444</v>
      </c>
      <c r="D314" s="170">
        <v>0</v>
      </c>
      <c r="E314" s="19"/>
      <c r="F314" s="26">
        <v>996748350</v>
      </c>
      <c r="G314" s="26"/>
      <c r="H314" s="26"/>
      <c r="I314" s="26"/>
      <c r="J314" s="14" t="s">
        <v>340</v>
      </c>
      <c r="K314" s="14" t="s">
        <v>956</v>
      </c>
      <c r="L314" s="39" t="s">
        <v>957</v>
      </c>
      <c r="M314" s="39"/>
      <c r="N314" s="27"/>
      <c r="O314" s="14"/>
      <c r="P314" s="121">
        <v>0</v>
      </c>
      <c r="Q314" s="15"/>
      <c r="R314" s="119"/>
      <c r="S314" s="53" t="str">
        <f t="shared" si="20"/>
        <v/>
      </c>
      <c r="T314" s="17"/>
      <c r="U314" s="15"/>
      <c r="V314" s="16"/>
      <c r="W314" s="16"/>
      <c r="X314" s="16"/>
      <c r="Y314" s="2">
        <f t="shared" si="17"/>
        <v>0</v>
      </c>
      <c r="Z314" s="3" t="str">
        <f t="shared" si="18"/>
        <v/>
      </c>
      <c r="AA314" s="3" t="str">
        <f t="shared" si="19"/>
        <v/>
      </c>
    </row>
    <row r="315" spans="1:34" ht="21" x14ac:dyDescent="0.35">
      <c r="A315" s="2" t="s">
        <v>1442</v>
      </c>
      <c r="B315" s="13">
        <v>314</v>
      </c>
      <c r="C315" s="170" t="s">
        <v>1444</v>
      </c>
      <c r="D315" s="170">
        <v>0</v>
      </c>
      <c r="E315" s="19"/>
      <c r="F315" s="26">
        <v>981873065</v>
      </c>
      <c r="G315" s="26"/>
      <c r="H315" s="26"/>
      <c r="I315" s="26"/>
      <c r="J315" s="14" t="s">
        <v>958</v>
      </c>
      <c r="K315" s="14" t="s">
        <v>959</v>
      </c>
      <c r="L315" s="39" t="s">
        <v>960</v>
      </c>
      <c r="M315" s="39"/>
      <c r="N315" s="27"/>
      <c r="O315" s="14"/>
      <c r="P315" s="121">
        <v>0</v>
      </c>
      <c r="Q315" s="15"/>
      <c r="R315" s="119"/>
      <c r="S315" s="53" t="str">
        <f t="shared" si="20"/>
        <v/>
      </c>
      <c r="T315" s="17"/>
      <c r="U315" s="15"/>
      <c r="V315" s="16"/>
      <c r="W315" s="16"/>
      <c r="X315" s="16"/>
      <c r="Y315" s="2">
        <f t="shared" si="17"/>
        <v>0</v>
      </c>
      <c r="Z315" s="3" t="str">
        <f t="shared" si="18"/>
        <v/>
      </c>
      <c r="AA315" s="3" t="str">
        <f t="shared" si="19"/>
        <v/>
      </c>
    </row>
    <row r="316" spans="1:34" ht="21" x14ac:dyDescent="0.35">
      <c r="A316" s="2" t="s">
        <v>1442</v>
      </c>
      <c r="B316" s="13">
        <v>315</v>
      </c>
      <c r="C316" s="170" t="s">
        <v>1444</v>
      </c>
      <c r="D316" s="170">
        <v>0</v>
      </c>
      <c r="E316" s="19"/>
      <c r="F316" s="26">
        <v>985164078</v>
      </c>
      <c r="G316" s="26"/>
      <c r="H316" s="26"/>
      <c r="I316" s="26"/>
      <c r="J316" s="14" t="s">
        <v>961</v>
      </c>
      <c r="K316" s="14" t="s">
        <v>240</v>
      </c>
      <c r="L316" s="39" t="s">
        <v>962</v>
      </c>
      <c r="M316" s="39"/>
      <c r="N316" s="27"/>
      <c r="O316" s="14"/>
      <c r="P316" s="121">
        <v>0</v>
      </c>
      <c r="Q316" s="15"/>
      <c r="R316" s="119"/>
      <c r="S316" s="53" t="str">
        <f t="shared" si="20"/>
        <v/>
      </c>
      <c r="T316" s="17"/>
      <c r="U316" s="15"/>
      <c r="V316" s="16"/>
      <c r="W316" s="16"/>
      <c r="X316" s="16"/>
      <c r="Y316" s="2">
        <f t="shared" si="17"/>
        <v>0</v>
      </c>
      <c r="Z316" s="3" t="str">
        <f t="shared" si="18"/>
        <v/>
      </c>
      <c r="AA316" s="3" t="str">
        <f t="shared" si="19"/>
        <v/>
      </c>
    </row>
    <row r="317" spans="1:34" ht="21" x14ac:dyDescent="0.35">
      <c r="A317" s="2" t="s">
        <v>1442</v>
      </c>
      <c r="B317" s="13">
        <v>316</v>
      </c>
      <c r="C317" s="170" t="s">
        <v>1444</v>
      </c>
      <c r="D317" s="170">
        <v>0</v>
      </c>
      <c r="E317" s="19"/>
      <c r="F317" s="26">
        <v>900768482</v>
      </c>
      <c r="G317" s="26">
        <v>990768482</v>
      </c>
      <c r="H317" s="26"/>
      <c r="I317" s="26"/>
      <c r="J317" s="14" t="s">
        <v>963</v>
      </c>
      <c r="K317" s="14" t="s">
        <v>964</v>
      </c>
      <c r="L317" s="39" t="s">
        <v>965</v>
      </c>
      <c r="M317" s="39"/>
      <c r="N317" s="27"/>
      <c r="O317" s="14"/>
      <c r="P317" s="121">
        <v>0</v>
      </c>
      <c r="Q317" s="15"/>
      <c r="R317" s="119"/>
      <c r="S317" s="53" t="str">
        <f t="shared" si="20"/>
        <v/>
      </c>
      <c r="T317" s="17"/>
      <c r="U317" s="15"/>
      <c r="V317" s="16"/>
      <c r="W317" s="16"/>
      <c r="X317" s="16"/>
      <c r="Y317" s="2">
        <f t="shared" si="17"/>
        <v>0</v>
      </c>
      <c r="Z317" s="3" t="str">
        <f t="shared" si="18"/>
        <v/>
      </c>
      <c r="AA317" s="3" t="str">
        <f t="shared" si="19"/>
        <v/>
      </c>
    </row>
    <row r="318" spans="1:34" ht="21" x14ac:dyDescent="0.35">
      <c r="A318" s="2" t="s">
        <v>1442</v>
      </c>
      <c r="B318" s="13">
        <v>317</v>
      </c>
      <c r="C318" s="170" t="s">
        <v>1444</v>
      </c>
      <c r="D318" s="170">
        <v>0</v>
      </c>
      <c r="E318" s="19"/>
      <c r="F318" s="26">
        <v>903221032</v>
      </c>
      <c r="G318" s="26"/>
      <c r="H318" s="26"/>
      <c r="I318" s="26"/>
      <c r="J318" s="14" t="s">
        <v>513</v>
      </c>
      <c r="K318" s="14" t="s">
        <v>966</v>
      </c>
      <c r="L318" s="39" t="s">
        <v>967</v>
      </c>
      <c r="M318" s="39"/>
      <c r="N318" s="27"/>
      <c r="O318" s="14"/>
      <c r="P318" s="121">
        <v>0</v>
      </c>
      <c r="Q318" s="15"/>
      <c r="R318" s="119"/>
      <c r="S318" s="53" t="str">
        <f t="shared" si="20"/>
        <v/>
      </c>
      <c r="T318" s="17"/>
      <c r="U318" s="15"/>
      <c r="V318" s="16"/>
      <c r="W318" s="16"/>
      <c r="X318" s="16"/>
      <c r="Y318" s="2">
        <f t="shared" si="17"/>
        <v>0</v>
      </c>
      <c r="Z318" s="3" t="str">
        <f t="shared" si="18"/>
        <v/>
      </c>
      <c r="AA318" s="3" t="str">
        <f t="shared" si="19"/>
        <v/>
      </c>
    </row>
    <row r="319" spans="1:34" ht="21" x14ac:dyDescent="0.35">
      <c r="A319" s="2" t="s">
        <v>1442</v>
      </c>
      <c r="B319" s="13">
        <v>318</v>
      </c>
      <c r="C319" s="170" t="s">
        <v>1444</v>
      </c>
      <c r="D319" s="170">
        <v>0</v>
      </c>
      <c r="E319" s="19"/>
      <c r="F319" s="26">
        <v>903333918</v>
      </c>
      <c r="G319" s="26">
        <v>990333918</v>
      </c>
      <c r="H319" s="26"/>
      <c r="I319" s="26"/>
      <c r="J319" s="14" t="s">
        <v>337</v>
      </c>
      <c r="K319" s="14" t="s">
        <v>968</v>
      </c>
      <c r="L319" s="39" t="s">
        <v>969</v>
      </c>
      <c r="M319" s="39"/>
      <c r="N319" s="27"/>
      <c r="O319" s="14"/>
      <c r="P319" s="121">
        <v>0</v>
      </c>
      <c r="Q319" s="15"/>
      <c r="R319" s="119"/>
      <c r="S319" s="53" t="str">
        <f t="shared" si="20"/>
        <v/>
      </c>
      <c r="T319" s="17"/>
      <c r="U319" s="15"/>
      <c r="V319" s="16"/>
      <c r="W319" s="16"/>
      <c r="X319" s="16"/>
      <c r="Y319" s="2">
        <f t="shared" si="17"/>
        <v>0</v>
      </c>
      <c r="Z319" s="3" t="str">
        <f t="shared" si="18"/>
        <v/>
      </c>
      <c r="AA319" s="3" t="str">
        <f t="shared" si="19"/>
        <v/>
      </c>
    </row>
    <row r="320" spans="1:34" ht="21" x14ac:dyDescent="0.35">
      <c r="A320" s="2" t="s">
        <v>1442</v>
      </c>
      <c r="B320" s="13">
        <v>319</v>
      </c>
      <c r="C320" s="170" t="s">
        <v>1444</v>
      </c>
      <c r="D320" s="170">
        <v>0</v>
      </c>
      <c r="E320" s="19"/>
      <c r="F320" s="26">
        <v>904548480</v>
      </c>
      <c r="G320" s="26"/>
      <c r="H320" s="26"/>
      <c r="I320" s="26"/>
      <c r="J320" s="14" t="s">
        <v>970</v>
      </c>
      <c r="K320" s="14" t="s">
        <v>971</v>
      </c>
      <c r="L320" s="39" t="s">
        <v>972</v>
      </c>
      <c r="M320" s="39"/>
      <c r="N320" s="27"/>
      <c r="O320" s="14"/>
      <c r="P320" s="121">
        <v>0</v>
      </c>
      <c r="Q320" s="15"/>
      <c r="R320" s="119"/>
      <c r="S320" s="53" t="str">
        <f t="shared" si="20"/>
        <v/>
      </c>
      <c r="T320" s="17"/>
      <c r="U320" s="15"/>
      <c r="V320" s="16"/>
      <c r="W320" s="16"/>
      <c r="X320" s="16"/>
      <c r="Y320" s="2">
        <f t="shared" si="17"/>
        <v>0</v>
      </c>
      <c r="Z320" s="3" t="str">
        <f t="shared" si="18"/>
        <v/>
      </c>
      <c r="AA320" s="3" t="str">
        <f t="shared" si="19"/>
        <v/>
      </c>
    </row>
    <row r="321" spans="1:27" ht="21" x14ac:dyDescent="0.35">
      <c r="A321" s="2" t="s">
        <v>1442</v>
      </c>
      <c r="B321" s="13">
        <v>320</v>
      </c>
      <c r="C321" s="170" t="s">
        <v>1444</v>
      </c>
      <c r="D321" s="170">
        <v>0</v>
      </c>
      <c r="E321" s="19"/>
      <c r="F321" s="26">
        <v>905133357</v>
      </c>
      <c r="G321" s="26"/>
      <c r="H321" s="26"/>
      <c r="I321" s="26"/>
      <c r="J321" s="14" t="s">
        <v>973</v>
      </c>
      <c r="K321" s="14" t="s">
        <v>974</v>
      </c>
      <c r="L321" s="39" t="s">
        <v>975</v>
      </c>
      <c r="M321" s="39"/>
      <c r="N321" s="27"/>
      <c r="O321" s="14"/>
      <c r="P321" s="121">
        <v>0</v>
      </c>
      <c r="Q321" s="15"/>
      <c r="R321" s="119"/>
      <c r="S321" s="53" t="str">
        <f t="shared" si="20"/>
        <v/>
      </c>
      <c r="T321" s="17"/>
      <c r="U321" s="15"/>
      <c r="V321" s="16"/>
      <c r="W321" s="16"/>
      <c r="X321" s="16"/>
      <c r="Y321" s="2">
        <f t="shared" si="17"/>
        <v>0</v>
      </c>
      <c r="Z321" s="3" t="str">
        <f t="shared" si="18"/>
        <v/>
      </c>
      <c r="AA321" s="3" t="str">
        <f t="shared" si="19"/>
        <v/>
      </c>
    </row>
    <row r="322" spans="1:27" ht="21" x14ac:dyDescent="0.35">
      <c r="A322" s="2" t="s">
        <v>1442</v>
      </c>
      <c r="B322" s="13">
        <v>321</v>
      </c>
      <c r="C322" s="170" t="s">
        <v>1444</v>
      </c>
      <c r="D322" s="170">
        <v>0</v>
      </c>
      <c r="E322" s="19"/>
      <c r="F322" s="26">
        <v>907426243</v>
      </c>
      <c r="G322" s="26"/>
      <c r="H322" s="26"/>
      <c r="I322" s="26"/>
      <c r="J322" s="14" t="s">
        <v>976</v>
      </c>
      <c r="K322" s="14" t="s">
        <v>520</v>
      </c>
      <c r="L322" s="39" t="s">
        <v>977</v>
      </c>
      <c r="M322" s="39"/>
      <c r="N322" s="27"/>
      <c r="O322" s="14"/>
      <c r="P322" s="121">
        <v>0</v>
      </c>
      <c r="Q322" s="15"/>
      <c r="R322" s="119"/>
      <c r="S322" s="53" t="str">
        <f t="shared" si="20"/>
        <v/>
      </c>
      <c r="T322" s="17"/>
      <c r="U322" s="15"/>
      <c r="V322" s="16"/>
      <c r="W322" s="16"/>
      <c r="X322" s="16"/>
      <c r="Y322" s="2">
        <f t="shared" ref="Y322:Y385" si="21">IF(OR(AND(LEFT(Q322,6)="ACEPTA",P322=0),AND(LEFT(Q322,6)&lt;&gt;"ACEPTA",P322&gt;0)),1,0)</f>
        <v>0</v>
      </c>
      <c r="Z322" s="3" t="str">
        <f t="shared" si="18"/>
        <v/>
      </c>
      <c r="AA322" s="3" t="str">
        <f t="shared" si="19"/>
        <v/>
      </c>
    </row>
    <row r="323" spans="1:27" ht="21" x14ac:dyDescent="0.35">
      <c r="A323" s="2" t="s">
        <v>1442</v>
      </c>
      <c r="B323" s="13">
        <v>322</v>
      </c>
      <c r="C323" s="170" t="s">
        <v>1444</v>
      </c>
      <c r="D323" s="170">
        <v>0</v>
      </c>
      <c r="E323" s="19"/>
      <c r="F323" s="26">
        <v>907682373</v>
      </c>
      <c r="G323" s="26"/>
      <c r="H323" s="26"/>
      <c r="I323" s="26"/>
      <c r="J323" s="14" t="s">
        <v>978</v>
      </c>
      <c r="K323" s="14" t="s">
        <v>979</v>
      </c>
      <c r="L323" s="39" t="s">
        <v>980</v>
      </c>
      <c r="M323" s="39"/>
      <c r="N323" s="27"/>
      <c r="O323" s="14"/>
      <c r="P323" s="121">
        <v>0</v>
      </c>
      <c r="Q323" s="15"/>
      <c r="R323" s="119"/>
      <c r="S323" s="53" t="str">
        <f t="shared" si="20"/>
        <v/>
      </c>
      <c r="T323" s="17"/>
      <c r="U323" s="15"/>
      <c r="V323" s="16"/>
      <c r="W323" s="16"/>
      <c r="X323" s="16"/>
      <c r="Y323" s="2">
        <f t="shared" si="21"/>
        <v>0</v>
      </c>
      <c r="Z323" s="3" t="str">
        <f t="shared" ref="Z323:Z386" si="22">IF(Q323="","",VLOOKUP(Q323,estadogp,2,0))</f>
        <v/>
      </c>
      <c r="AA323" s="3" t="str">
        <f t="shared" ref="AA323:AA386" si="23">IF(Q323="","",VLOOKUP(Q323,estadogp,3,0))</f>
        <v/>
      </c>
    </row>
    <row r="324" spans="1:27" ht="21" x14ac:dyDescent="0.35">
      <c r="A324" s="2" t="s">
        <v>1442</v>
      </c>
      <c r="B324" s="13">
        <v>323</v>
      </c>
      <c r="C324" s="170" t="s">
        <v>1444</v>
      </c>
      <c r="D324" s="170">
        <v>0</v>
      </c>
      <c r="E324" s="19"/>
      <c r="F324" s="26">
        <v>908712195</v>
      </c>
      <c r="G324" s="26"/>
      <c r="H324" s="26"/>
      <c r="I324" s="26"/>
      <c r="J324" s="14" t="s">
        <v>362</v>
      </c>
      <c r="K324" s="14" t="s">
        <v>981</v>
      </c>
      <c r="L324" s="39" t="s">
        <v>982</v>
      </c>
      <c r="M324" s="39"/>
      <c r="N324" s="27"/>
      <c r="O324" s="14"/>
      <c r="P324" s="121">
        <v>0</v>
      </c>
      <c r="Q324" s="15"/>
      <c r="R324" s="119"/>
      <c r="S324" s="53" t="str">
        <f t="shared" ref="S324:S387" si="24">IF(LEN(Q324)&gt;0,IF(VLOOKUP(Q324,estadogp,4,0)=10,"",VLOOKUP(VLOOKUP(Q324,estadogp,4,0),MENSAJE,2,0)),"")</f>
        <v/>
      </c>
      <c r="T324" s="17"/>
      <c r="U324" s="15"/>
      <c r="V324" s="16"/>
      <c r="W324" s="16"/>
      <c r="X324" s="16"/>
      <c r="Y324" s="2">
        <f t="shared" si="21"/>
        <v>0</v>
      </c>
      <c r="Z324" s="3" t="str">
        <f t="shared" si="22"/>
        <v/>
      </c>
      <c r="AA324" s="3" t="str">
        <f t="shared" si="23"/>
        <v/>
      </c>
    </row>
    <row r="325" spans="1:27" ht="21" x14ac:dyDescent="0.35">
      <c r="A325" s="2" t="s">
        <v>1442</v>
      </c>
      <c r="B325" s="13">
        <v>324</v>
      </c>
      <c r="C325" s="170" t="s">
        <v>1444</v>
      </c>
      <c r="D325" s="170">
        <v>0</v>
      </c>
      <c r="E325" s="19"/>
      <c r="F325" s="123">
        <v>909270325</v>
      </c>
      <c r="G325" s="26"/>
      <c r="H325" s="26"/>
      <c r="I325" s="26"/>
      <c r="J325" s="14" t="s">
        <v>983</v>
      </c>
      <c r="K325" s="14" t="s">
        <v>984</v>
      </c>
      <c r="L325" s="39" t="s">
        <v>985</v>
      </c>
      <c r="M325" s="39"/>
      <c r="N325" s="27"/>
      <c r="O325" s="14"/>
      <c r="P325" s="121">
        <v>0</v>
      </c>
      <c r="Q325" s="15"/>
      <c r="R325" s="119"/>
      <c r="S325" s="53" t="str">
        <f t="shared" si="24"/>
        <v/>
      </c>
      <c r="T325" s="17"/>
      <c r="U325" s="15"/>
      <c r="V325" s="16"/>
      <c r="W325" s="16"/>
      <c r="X325" s="16"/>
      <c r="Y325" s="2">
        <f t="shared" si="21"/>
        <v>0</v>
      </c>
      <c r="Z325" s="3" t="str">
        <f t="shared" si="22"/>
        <v/>
      </c>
      <c r="AA325" s="3" t="str">
        <f t="shared" si="23"/>
        <v/>
      </c>
    </row>
    <row r="326" spans="1:27" ht="21" x14ac:dyDescent="0.35">
      <c r="A326" s="2" t="s">
        <v>1442</v>
      </c>
      <c r="B326" s="13">
        <v>325</v>
      </c>
      <c r="C326" s="170" t="s">
        <v>1444</v>
      </c>
      <c r="D326" s="170">
        <v>0</v>
      </c>
      <c r="E326" s="19"/>
      <c r="F326" s="26">
        <v>911072259</v>
      </c>
      <c r="G326" s="26"/>
      <c r="H326" s="26"/>
      <c r="I326" s="26"/>
      <c r="J326" s="14" t="s">
        <v>986</v>
      </c>
      <c r="K326" s="14" t="s">
        <v>987</v>
      </c>
      <c r="L326" s="39" t="s">
        <v>988</v>
      </c>
      <c r="M326" s="39"/>
      <c r="N326" s="27"/>
      <c r="O326" s="14"/>
      <c r="P326" s="121">
        <v>0</v>
      </c>
      <c r="Q326" s="15"/>
      <c r="R326" s="119"/>
      <c r="S326" s="53" t="str">
        <f t="shared" si="24"/>
        <v/>
      </c>
      <c r="T326" s="17"/>
      <c r="U326" s="15"/>
      <c r="V326" s="16"/>
      <c r="W326" s="16"/>
      <c r="X326" s="16"/>
      <c r="Y326" s="2">
        <f t="shared" si="21"/>
        <v>0</v>
      </c>
      <c r="Z326" s="3" t="str">
        <f t="shared" si="22"/>
        <v/>
      </c>
      <c r="AA326" s="3" t="str">
        <f t="shared" si="23"/>
        <v/>
      </c>
    </row>
    <row r="327" spans="1:27" ht="21" x14ac:dyDescent="0.35">
      <c r="A327" s="2" t="s">
        <v>1442</v>
      </c>
      <c r="B327" s="13">
        <v>326</v>
      </c>
      <c r="C327" s="170" t="s">
        <v>1444</v>
      </c>
      <c r="D327" s="170">
        <v>0</v>
      </c>
      <c r="E327" s="19"/>
      <c r="F327" s="26">
        <v>912345678</v>
      </c>
      <c r="G327" s="26"/>
      <c r="H327" s="26"/>
      <c r="I327" s="26"/>
      <c r="J327" s="14" t="s">
        <v>447</v>
      </c>
      <c r="K327" s="14" t="s">
        <v>989</v>
      </c>
      <c r="L327" s="39" t="s">
        <v>990</v>
      </c>
      <c r="M327" s="39"/>
      <c r="N327" s="27"/>
      <c r="O327" s="14"/>
      <c r="P327" s="121">
        <v>0</v>
      </c>
      <c r="Q327" s="15"/>
      <c r="R327" s="119"/>
      <c r="S327" s="53" t="str">
        <f t="shared" si="24"/>
        <v/>
      </c>
      <c r="T327" s="17"/>
      <c r="U327" s="15"/>
      <c r="V327" s="16"/>
      <c r="W327" s="16"/>
      <c r="X327" s="16"/>
      <c r="Y327" s="2">
        <f t="shared" si="21"/>
        <v>0</v>
      </c>
      <c r="Z327" s="3" t="str">
        <f t="shared" si="22"/>
        <v/>
      </c>
      <c r="AA327" s="3" t="str">
        <f t="shared" si="23"/>
        <v/>
      </c>
    </row>
    <row r="328" spans="1:27" ht="21" x14ac:dyDescent="0.35">
      <c r="A328" s="2" t="s">
        <v>1442</v>
      </c>
      <c r="B328" s="13">
        <v>327</v>
      </c>
      <c r="C328" s="170" t="s">
        <v>1444</v>
      </c>
      <c r="D328" s="170">
        <v>0</v>
      </c>
      <c r="E328" s="19"/>
      <c r="F328" s="26">
        <v>914306091</v>
      </c>
      <c r="G328" s="26"/>
      <c r="H328" s="26"/>
      <c r="I328" s="26"/>
      <c r="J328" s="14" t="s">
        <v>991</v>
      </c>
      <c r="K328" s="14" t="s">
        <v>992</v>
      </c>
      <c r="L328" s="39" t="s">
        <v>993</v>
      </c>
      <c r="M328" s="39"/>
      <c r="N328" s="27"/>
      <c r="O328" s="14"/>
      <c r="P328" s="121">
        <v>0</v>
      </c>
      <c r="Q328" s="15"/>
      <c r="R328" s="119"/>
      <c r="S328" s="53" t="str">
        <f t="shared" si="24"/>
        <v/>
      </c>
      <c r="T328" s="17"/>
      <c r="U328" s="15"/>
      <c r="V328" s="16"/>
      <c r="W328" s="16"/>
      <c r="X328" s="16"/>
      <c r="Y328" s="2">
        <f t="shared" si="21"/>
        <v>0</v>
      </c>
      <c r="Z328" s="3" t="str">
        <f t="shared" si="22"/>
        <v/>
      </c>
      <c r="AA328" s="3" t="str">
        <f t="shared" si="23"/>
        <v/>
      </c>
    </row>
    <row r="329" spans="1:27" ht="21" x14ac:dyDescent="0.35">
      <c r="A329" s="2" t="s">
        <v>1442</v>
      </c>
      <c r="B329" s="13">
        <v>328</v>
      </c>
      <c r="C329" s="170" t="s">
        <v>1444</v>
      </c>
      <c r="D329" s="170">
        <v>0</v>
      </c>
      <c r="E329" s="19"/>
      <c r="F329" s="125">
        <v>915231725</v>
      </c>
      <c r="G329" s="26"/>
      <c r="H329" s="26"/>
      <c r="I329" s="26"/>
      <c r="J329" s="14" t="s">
        <v>204</v>
      </c>
      <c r="K329" s="14" t="s">
        <v>994</v>
      </c>
      <c r="L329" s="39" t="s">
        <v>995</v>
      </c>
      <c r="M329" s="39"/>
      <c r="N329" s="27"/>
      <c r="O329" s="14"/>
      <c r="P329" s="121">
        <v>0</v>
      </c>
      <c r="Q329" s="15"/>
      <c r="R329" s="119"/>
      <c r="S329" s="53" t="str">
        <f t="shared" si="24"/>
        <v/>
      </c>
      <c r="T329" s="17"/>
      <c r="U329" s="15"/>
      <c r="V329" s="16"/>
      <c r="W329" s="16"/>
      <c r="X329" s="16"/>
      <c r="Y329" s="2">
        <f t="shared" si="21"/>
        <v>0</v>
      </c>
      <c r="Z329" s="3" t="str">
        <f t="shared" si="22"/>
        <v/>
      </c>
      <c r="AA329" s="3" t="str">
        <f t="shared" si="23"/>
        <v/>
      </c>
    </row>
    <row r="330" spans="1:27" ht="21" x14ac:dyDescent="0.35">
      <c r="A330" s="2" t="s">
        <v>1442</v>
      </c>
      <c r="B330" s="13">
        <v>329</v>
      </c>
      <c r="C330" s="170" t="s">
        <v>1444</v>
      </c>
      <c r="D330" s="170">
        <v>0</v>
      </c>
      <c r="E330" s="19"/>
      <c r="F330" s="26">
        <v>915629951</v>
      </c>
      <c r="G330" s="26"/>
      <c r="H330" s="26"/>
      <c r="I330" s="26"/>
      <c r="J330" s="14" t="s">
        <v>181</v>
      </c>
      <c r="K330" s="14" t="s">
        <v>996</v>
      </c>
      <c r="L330" s="39" t="s">
        <v>997</v>
      </c>
      <c r="M330" s="39"/>
      <c r="N330" s="27"/>
      <c r="O330" s="14"/>
      <c r="P330" s="121">
        <v>0</v>
      </c>
      <c r="Q330" s="15"/>
      <c r="R330" s="119"/>
      <c r="S330" s="53" t="str">
        <f t="shared" si="24"/>
        <v/>
      </c>
      <c r="T330" s="17"/>
      <c r="U330" s="15"/>
      <c r="V330" s="16"/>
      <c r="W330" s="16"/>
      <c r="X330" s="16"/>
      <c r="Y330" s="2">
        <f t="shared" si="21"/>
        <v>0</v>
      </c>
      <c r="Z330" s="3" t="str">
        <f t="shared" si="22"/>
        <v/>
      </c>
      <c r="AA330" s="3" t="str">
        <f t="shared" si="23"/>
        <v/>
      </c>
    </row>
    <row r="331" spans="1:27" ht="21" x14ac:dyDescent="0.35">
      <c r="A331" s="2" t="s">
        <v>1442</v>
      </c>
      <c r="B331" s="13">
        <v>330</v>
      </c>
      <c r="C331" s="170" t="s">
        <v>1444</v>
      </c>
      <c r="D331" s="170">
        <v>0</v>
      </c>
      <c r="E331" s="19"/>
      <c r="F331" s="26">
        <v>916408041</v>
      </c>
      <c r="G331" s="26"/>
      <c r="H331" s="26"/>
      <c r="I331" s="26"/>
      <c r="J331" s="14" t="s">
        <v>337</v>
      </c>
      <c r="K331" s="14" t="s">
        <v>998</v>
      </c>
      <c r="L331" s="39" t="s">
        <v>999</v>
      </c>
      <c r="M331" s="39"/>
      <c r="N331" s="27"/>
      <c r="O331" s="14"/>
      <c r="P331" s="121">
        <v>0</v>
      </c>
      <c r="Q331" s="15"/>
      <c r="R331" s="119"/>
      <c r="S331" s="53" t="str">
        <f t="shared" si="24"/>
        <v/>
      </c>
      <c r="T331" s="17"/>
      <c r="U331" s="15"/>
      <c r="V331" s="16"/>
      <c r="W331" s="16"/>
      <c r="X331" s="16"/>
      <c r="Y331" s="2">
        <f t="shared" si="21"/>
        <v>0</v>
      </c>
      <c r="Z331" s="3" t="str">
        <f t="shared" si="22"/>
        <v/>
      </c>
      <c r="AA331" s="3" t="str">
        <f t="shared" si="23"/>
        <v/>
      </c>
    </row>
    <row r="332" spans="1:27" ht="21" x14ac:dyDescent="0.35">
      <c r="A332" s="2" t="s">
        <v>1442</v>
      </c>
      <c r="B332" s="13">
        <v>331</v>
      </c>
      <c r="C332" s="170" t="s">
        <v>1444</v>
      </c>
      <c r="D332" s="170">
        <v>0</v>
      </c>
      <c r="E332" s="19"/>
      <c r="F332" s="26">
        <v>917751600</v>
      </c>
      <c r="G332" s="26"/>
      <c r="H332" s="26"/>
      <c r="I332" s="26"/>
      <c r="J332" s="14" t="s">
        <v>1000</v>
      </c>
      <c r="K332" s="14" t="s">
        <v>1001</v>
      </c>
      <c r="L332" s="39" t="s">
        <v>1002</v>
      </c>
      <c r="M332" s="39"/>
      <c r="N332" s="27"/>
      <c r="O332" s="14"/>
      <c r="P332" s="121">
        <v>0</v>
      </c>
      <c r="Q332" s="15"/>
      <c r="R332" s="119"/>
      <c r="S332" s="53" t="str">
        <f t="shared" si="24"/>
        <v/>
      </c>
      <c r="T332" s="17"/>
      <c r="U332" s="15"/>
      <c r="V332" s="16"/>
      <c r="W332" s="16"/>
      <c r="X332" s="16"/>
      <c r="Y332" s="2">
        <f t="shared" si="21"/>
        <v>0</v>
      </c>
      <c r="Z332" s="3" t="str">
        <f t="shared" si="22"/>
        <v/>
      </c>
      <c r="AA332" s="3" t="str">
        <f t="shared" si="23"/>
        <v/>
      </c>
    </row>
    <row r="333" spans="1:27" ht="21" x14ac:dyDescent="0.35">
      <c r="A333" s="2" t="s">
        <v>1442</v>
      </c>
      <c r="B333" s="13">
        <v>332</v>
      </c>
      <c r="C333" s="170" t="s">
        <v>1444</v>
      </c>
      <c r="D333" s="170">
        <v>0</v>
      </c>
      <c r="E333" s="19"/>
      <c r="F333" s="26">
        <v>918121687</v>
      </c>
      <c r="G333" s="26"/>
      <c r="H333" s="26"/>
      <c r="I333" s="26"/>
      <c r="J333" s="14" t="s">
        <v>797</v>
      </c>
      <c r="K333" s="14" t="s">
        <v>1003</v>
      </c>
      <c r="L333" s="39" t="s">
        <v>1004</v>
      </c>
      <c r="M333" s="39"/>
      <c r="N333" s="27"/>
      <c r="O333" s="14"/>
      <c r="P333" s="121">
        <v>0</v>
      </c>
      <c r="Q333" s="15"/>
      <c r="R333" s="119"/>
      <c r="S333" s="53" t="str">
        <f t="shared" si="24"/>
        <v/>
      </c>
      <c r="T333" s="17"/>
      <c r="U333" s="15"/>
      <c r="V333" s="16"/>
      <c r="W333" s="16"/>
      <c r="X333" s="16"/>
      <c r="Y333" s="2">
        <f t="shared" si="21"/>
        <v>0</v>
      </c>
      <c r="Z333" s="3" t="str">
        <f t="shared" si="22"/>
        <v/>
      </c>
      <c r="AA333" s="3" t="str">
        <f t="shared" si="23"/>
        <v/>
      </c>
    </row>
    <row r="334" spans="1:27" ht="21" x14ac:dyDescent="0.35">
      <c r="A334" s="2" t="s">
        <v>1442</v>
      </c>
      <c r="B334" s="13">
        <v>333</v>
      </c>
      <c r="C334" s="170" t="s">
        <v>1444</v>
      </c>
      <c r="D334" s="170">
        <v>0</v>
      </c>
      <c r="E334" s="19"/>
      <c r="F334" s="26">
        <v>918516333</v>
      </c>
      <c r="G334" s="26"/>
      <c r="H334" s="26"/>
      <c r="I334" s="26"/>
      <c r="J334" s="14" t="s">
        <v>1005</v>
      </c>
      <c r="K334" s="14" t="s">
        <v>1006</v>
      </c>
      <c r="L334" s="39" t="s">
        <v>1007</v>
      </c>
      <c r="M334" s="39"/>
      <c r="N334" s="27"/>
      <c r="O334" s="14"/>
      <c r="P334" s="121">
        <v>0</v>
      </c>
      <c r="Q334" s="15"/>
      <c r="R334" s="119"/>
      <c r="S334" s="53" t="str">
        <f t="shared" si="24"/>
        <v/>
      </c>
      <c r="T334" s="17"/>
      <c r="U334" s="15"/>
      <c r="V334" s="16"/>
      <c r="W334" s="16"/>
      <c r="X334" s="16"/>
      <c r="Y334" s="2">
        <f t="shared" si="21"/>
        <v>0</v>
      </c>
      <c r="Z334" s="3" t="str">
        <f t="shared" si="22"/>
        <v/>
      </c>
      <c r="AA334" s="3" t="str">
        <f t="shared" si="23"/>
        <v/>
      </c>
    </row>
    <row r="335" spans="1:27" ht="21" x14ac:dyDescent="0.35">
      <c r="A335" s="2" t="s">
        <v>1442</v>
      </c>
      <c r="B335" s="13">
        <v>334</v>
      </c>
      <c r="C335" s="170" t="s">
        <v>1444</v>
      </c>
      <c r="D335" s="170">
        <v>0</v>
      </c>
      <c r="E335" s="19"/>
      <c r="F335" s="26">
        <v>918713667</v>
      </c>
      <c r="G335" s="26"/>
      <c r="H335" s="26"/>
      <c r="I335" s="26"/>
      <c r="J335" s="14" t="s">
        <v>1008</v>
      </c>
      <c r="K335" s="14" t="s">
        <v>1009</v>
      </c>
      <c r="L335" s="39" t="s">
        <v>1010</v>
      </c>
      <c r="M335" s="39"/>
      <c r="N335" s="27"/>
      <c r="O335" s="14"/>
      <c r="P335" s="121">
        <v>0</v>
      </c>
      <c r="Q335" s="15"/>
      <c r="R335" s="119"/>
      <c r="S335" s="53" t="str">
        <f t="shared" si="24"/>
        <v/>
      </c>
      <c r="T335" s="17"/>
      <c r="U335" s="15"/>
      <c r="V335" s="16"/>
      <c r="W335" s="16"/>
      <c r="X335" s="16"/>
      <c r="Y335" s="2">
        <f t="shared" si="21"/>
        <v>0</v>
      </c>
      <c r="Z335" s="3" t="str">
        <f t="shared" si="22"/>
        <v/>
      </c>
      <c r="AA335" s="3" t="str">
        <f t="shared" si="23"/>
        <v/>
      </c>
    </row>
    <row r="336" spans="1:27" ht="21" x14ac:dyDescent="0.35">
      <c r="A336" s="2" t="s">
        <v>1442</v>
      </c>
      <c r="B336" s="13">
        <v>335</v>
      </c>
      <c r="C336" s="170" t="s">
        <v>1444</v>
      </c>
      <c r="D336" s="170">
        <v>0</v>
      </c>
      <c r="E336" s="19"/>
      <c r="F336" s="26">
        <v>923171699</v>
      </c>
      <c r="G336" s="26"/>
      <c r="H336" s="26"/>
      <c r="I336" s="26"/>
      <c r="J336" s="14" t="s">
        <v>1011</v>
      </c>
      <c r="K336" s="14" t="s">
        <v>1012</v>
      </c>
      <c r="L336" s="39" t="s">
        <v>1013</v>
      </c>
      <c r="M336" s="39"/>
      <c r="N336" s="27"/>
      <c r="O336" s="14"/>
      <c r="P336" s="121">
        <v>0</v>
      </c>
      <c r="Q336" s="15"/>
      <c r="R336" s="119"/>
      <c r="S336" s="53" t="str">
        <f t="shared" si="24"/>
        <v/>
      </c>
      <c r="T336" s="17"/>
      <c r="U336" s="15"/>
      <c r="V336" s="16"/>
      <c r="W336" s="16"/>
      <c r="X336" s="16"/>
      <c r="Y336" s="2">
        <f t="shared" si="21"/>
        <v>0</v>
      </c>
      <c r="Z336" s="3" t="str">
        <f t="shared" si="22"/>
        <v/>
      </c>
      <c r="AA336" s="3" t="str">
        <f t="shared" si="23"/>
        <v/>
      </c>
    </row>
    <row r="337" spans="1:27" ht="21" x14ac:dyDescent="0.35">
      <c r="A337" s="2" t="s">
        <v>1442</v>
      </c>
      <c r="B337" s="13">
        <v>336</v>
      </c>
      <c r="C337" s="170" t="s">
        <v>1444</v>
      </c>
      <c r="D337" s="170">
        <v>0</v>
      </c>
      <c r="E337" s="19"/>
      <c r="F337" s="26">
        <v>923364521</v>
      </c>
      <c r="G337" s="26">
        <v>992364521</v>
      </c>
      <c r="H337" s="26"/>
      <c r="I337" s="26"/>
      <c r="J337" s="14" t="s">
        <v>198</v>
      </c>
      <c r="K337" s="14" t="s">
        <v>1014</v>
      </c>
      <c r="L337" s="39" t="s">
        <v>1015</v>
      </c>
      <c r="M337" s="39"/>
      <c r="N337" s="27"/>
      <c r="O337" s="14"/>
      <c r="P337" s="121">
        <v>0</v>
      </c>
      <c r="Q337" s="15"/>
      <c r="R337" s="119"/>
      <c r="S337" s="53" t="str">
        <f t="shared" si="24"/>
        <v/>
      </c>
      <c r="T337" s="17"/>
      <c r="U337" s="15"/>
      <c r="V337" s="16"/>
      <c r="W337" s="16"/>
      <c r="X337" s="16"/>
      <c r="Y337" s="2">
        <f t="shared" si="21"/>
        <v>0</v>
      </c>
      <c r="Z337" s="3" t="str">
        <f t="shared" si="22"/>
        <v/>
      </c>
      <c r="AA337" s="3" t="str">
        <f t="shared" si="23"/>
        <v/>
      </c>
    </row>
    <row r="338" spans="1:27" ht="21" x14ac:dyDescent="0.35">
      <c r="A338" s="2" t="s">
        <v>1442</v>
      </c>
      <c r="B338" s="13">
        <v>337</v>
      </c>
      <c r="C338" s="170" t="s">
        <v>1444</v>
      </c>
      <c r="D338" s="170">
        <v>0</v>
      </c>
      <c r="E338" s="19"/>
      <c r="F338" s="126">
        <v>923456789</v>
      </c>
      <c r="G338" s="26"/>
      <c r="H338" s="26"/>
      <c r="I338" s="26"/>
      <c r="J338" s="14" t="s">
        <v>1016</v>
      </c>
      <c r="K338" s="14" t="s">
        <v>179</v>
      </c>
      <c r="L338" s="39" t="s">
        <v>1017</v>
      </c>
      <c r="M338" s="39"/>
      <c r="N338" s="27"/>
      <c r="O338" s="14"/>
      <c r="P338" s="121">
        <v>0</v>
      </c>
      <c r="Q338" s="15"/>
      <c r="R338" s="119"/>
      <c r="S338" s="53" t="str">
        <f t="shared" si="24"/>
        <v/>
      </c>
      <c r="T338" s="17"/>
      <c r="U338" s="15"/>
      <c r="V338" s="16"/>
      <c r="W338" s="16"/>
      <c r="X338" s="16"/>
      <c r="Y338" s="2">
        <f t="shared" si="21"/>
        <v>0</v>
      </c>
      <c r="Z338" s="3" t="str">
        <f t="shared" si="22"/>
        <v/>
      </c>
      <c r="AA338" s="3" t="str">
        <f t="shared" si="23"/>
        <v/>
      </c>
    </row>
    <row r="339" spans="1:27" ht="21" x14ac:dyDescent="0.35">
      <c r="A339" s="2" t="s">
        <v>1442</v>
      </c>
      <c r="B339" s="13">
        <v>338</v>
      </c>
      <c r="C339" s="170" t="s">
        <v>1444</v>
      </c>
      <c r="D339" s="170">
        <v>0</v>
      </c>
      <c r="E339" s="19"/>
      <c r="F339" s="26">
        <v>924500415</v>
      </c>
      <c r="G339" s="26"/>
      <c r="H339" s="26"/>
      <c r="I339" s="26"/>
      <c r="J339" s="14" t="s">
        <v>1018</v>
      </c>
      <c r="K339" s="14" t="s">
        <v>1019</v>
      </c>
      <c r="L339" s="39" t="s">
        <v>1020</v>
      </c>
      <c r="M339" s="39"/>
      <c r="N339" s="27"/>
      <c r="O339" s="14"/>
      <c r="P339" s="121">
        <v>0</v>
      </c>
      <c r="Q339" s="15"/>
      <c r="R339" s="119"/>
      <c r="S339" s="53" t="str">
        <f t="shared" si="24"/>
        <v/>
      </c>
      <c r="T339" s="17"/>
      <c r="U339" s="15"/>
      <c r="V339" s="16"/>
      <c r="W339" s="16"/>
      <c r="X339" s="16"/>
      <c r="Y339" s="2">
        <f t="shared" si="21"/>
        <v>0</v>
      </c>
      <c r="Z339" s="3" t="str">
        <f t="shared" si="22"/>
        <v/>
      </c>
      <c r="AA339" s="3" t="str">
        <f t="shared" si="23"/>
        <v/>
      </c>
    </row>
    <row r="340" spans="1:27" ht="21" x14ac:dyDescent="0.35">
      <c r="A340" s="2" t="s">
        <v>1442</v>
      </c>
      <c r="B340" s="13">
        <v>339</v>
      </c>
      <c r="C340" s="170" t="s">
        <v>1444</v>
      </c>
      <c r="D340" s="170">
        <v>0</v>
      </c>
      <c r="E340" s="19"/>
      <c r="F340" s="26">
        <v>925966174</v>
      </c>
      <c r="G340" s="26"/>
      <c r="H340" s="26"/>
      <c r="I340" s="26"/>
      <c r="J340" s="14" t="s">
        <v>1021</v>
      </c>
      <c r="K340" s="14" t="s">
        <v>1022</v>
      </c>
      <c r="L340" s="39" t="s">
        <v>1023</v>
      </c>
      <c r="M340" s="39"/>
      <c r="N340" s="27"/>
      <c r="O340" s="14"/>
      <c r="P340" s="121">
        <v>0</v>
      </c>
      <c r="Q340" s="15"/>
      <c r="R340" s="119"/>
      <c r="S340" s="53" t="str">
        <f t="shared" si="24"/>
        <v/>
      </c>
      <c r="T340" s="17"/>
      <c r="U340" s="15"/>
      <c r="V340" s="16"/>
      <c r="W340" s="16"/>
      <c r="X340" s="16"/>
      <c r="Y340" s="2">
        <f t="shared" si="21"/>
        <v>0</v>
      </c>
      <c r="Z340" s="3" t="str">
        <f t="shared" si="22"/>
        <v/>
      </c>
      <c r="AA340" s="3" t="str">
        <f t="shared" si="23"/>
        <v/>
      </c>
    </row>
    <row r="341" spans="1:27" ht="21" x14ac:dyDescent="0.35">
      <c r="A341" s="2" t="s">
        <v>1442</v>
      </c>
      <c r="B341" s="13">
        <v>340</v>
      </c>
      <c r="C341" s="170" t="s">
        <v>1444</v>
      </c>
      <c r="D341" s="170">
        <v>0</v>
      </c>
      <c r="E341" s="19"/>
      <c r="F341" s="26">
        <v>926452727</v>
      </c>
      <c r="G341" s="26"/>
      <c r="H341" s="26"/>
      <c r="I341" s="26"/>
      <c r="J341" s="14" t="s">
        <v>1024</v>
      </c>
      <c r="K341" s="14" t="s">
        <v>1025</v>
      </c>
      <c r="L341" s="39" t="s">
        <v>1026</v>
      </c>
      <c r="M341" s="39"/>
      <c r="N341" s="27"/>
      <c r="O341" s="14"/>
      <c r="P341" s="121">
        <v>0</v>
      </c>
      <c r="Q341" s="15"/>
      <c r="R341" s="119"/>
      <c r="S341" s="53" t="str">
        <f t="shared" si="24"/>
        <v/>
      </c>
      <c r="T341" s="17"/>
      <c r="U341" s="15"/>
      <c r="V341" s="16"/>
      <c r="W341" s="16"/>
      <c r="X341" s="16"/>
      <c r="Y341" s="2">
        <f t="shared" si="21"/>
        <v>0</v>
      </c>
      <c r="Z341" s="3" t="str">
        <f t="shared" si="22"/>
        <v/>
      </c>
      <c r="AA341" s="3" t="str">
        <f t="shared" si="23"/>
        <v/>
      </c>
    </row>
    <row r="342" spans="1:27" ht="21" x14ac:dyDescent="0.35">
      <c r="A342" s="2" t="s">
        <v>1442</v>
      </c>
      <c r="B342" s="13">
        <v>341</v>
      </c>
      <c r="C342" s="170" t="s">
        <v>1444</v>
      </c>
      <c r="D342" s="170">
        <v>0</v>
      </c>
      <c r="E342" s="19"/>
      <c r="F342" s="26">
        <v>927180097</v>
      </c>
      <c r="G342" s="26"/>
      <c r="H342" s="26"/>
      <c r="I342" s="26"/>
      <c r="J342" s="14" t="s">
        <v>1027</v>
      </c>
      <c r="K342" s="14" t="s">
        <v>1028</v>
      </c>
      <c r="L342" s="39" t="s">
        <v>1029</v>
      </c>
      <c r="M342" s="39"/>
      <c r="N342" s="27"/>
      <c r="O342" s="14"/>
      <c r="P342" s="121">
        <v>0</v>
      </c>
      <c r="Q342" s="15"/>
      <c r="R342" s="119"/>
      <c r="S342" s="53" t="str">
        <f t="shared" si="24"/>
        <v/>
      </c>
      <c r="T342" s="17"/>
      <c r="U342" s="15"/>
      <c r="V342" s="16"/>
      <c r="W342" s="16"/>
      <c r="X342" s="16"/>
      <c r="Y342" s="2">
        <f t="shared" si="21"/>
        <v>0</v>
      </c>
      <c r="Z342" s="3" t="str">
        <f t="shared" si="22"/>
        <v/>
      </c>
      <c r="AA342" s="3" t="str">
        <f t="shared" si="23"/>
        <v/>
      </c>
    </row>
    <row r="343" spans="1:27" ht="21" x14ac:dyDescent="0.35">
      <c r="A343" s="2" t="s">
        <v>1442</v>
      </c>
      <c r="B343" s="13">
        <v>342</v>
      </c>
      <c r="C343" s="170" t="s">
        <v>1444</v>
      </c>
      <c r="D343" s="170">
        <v>0</v>
      </c>
      <c r="E343" s="19"/>
      <c r="F343" s="26">
        <v>927181517</v>
      </c>
      <c r="G343" s="26"/>
      <c r="H343" s="26"/>
      <c r="I343" s="26"/>
      <c r="J343" s="14" t="s">
        <v>1030</v>
      </c>
      <c r="K343" s="14" t="s">
        <v>1031</v>
      </c>
      <c r="L343" s="39" t="s">
        <v>1032</v>
      </c>
      <c r="M343" s="39"/>
      <c r="N343" s="27"/>
      <c r="O343" s="14"/>
      <c r="P343" s="121">
        <v>0</v>
      </c>
      <c r="Q343" s="15"/>
      <c r="R343" s="119"/>
      <c r="S343" s="53" t="str">
        <f t="shared" si="24"/>
        <v/>
      </c>
      <c r="T343" s="17"/>
      <c r="U343" s="15"/>
      <c r="V343" s="16"/>
      <c r="W343" s="16"/>
      <c r="X343" s="16"/>
      <c r="Y343" s="2">
        <f t="shared" si="21"/>
        <v>0</v>
      </c>
      <c r="Z343" s="3" t="str">
        <f t="shared" si="22"/>
        <v/>
      </c>
      <c r="AA343" s="3" t="str">
        <f t="shared" si="23"/>
        <v/>
      </c>
    </row>
    <row r="344" spans="1:27" ht="21" x14ac:dyDescent="0.35">
      <c r="A344" s="2" t="s">
        <v>1442</v>
      </c>
      <c r="B344" s="13">
        <v>343</v>
      </c>
      <c r="C344" s="170" t="s">
        <v>1444</v>
      </c>
      <c r="D344" s="170">
        <v>0</v>
      </c>
      <c r="E344" s="19"/>
      <c r="F344" s="26">
        <v>928716297</v>
      </c>
      <c r="G344" s="26"/>
      <c r="H344" s="26"/>
      <c r="I344" s="26"/>
      <c r="J344" s="14" t="s">
        <v>233</v>
      </c>
      <c r="K344" s="14" t="s">
        <v>1033</v>
      </c>
      <c r="L344" s="39" t="s">
        <v>1034</v>
      </c>
      <c r="M344" s="39"/>
      <c r="N344" s="27"/>
      <c r="O344" s="14"/>
      <c r="P344" s="121">
        <v>0</v>
      </c>
      <c r="Q344" s="15"/>
      <c r="R344" s="119"/>
      <c r="S344" s="53" t="str">
        <f t="shared" si="24"/>
        <v/>
      </c>
      <c r="T344" s="17"/>
      <c r="U344" s="15"/>
      <c r="V344" s="16"/>
      <c r="W344" s="16"/>
      <c r="X344" s="16"/>
      <c r="Y344" s="2">
        <f t="shared" si="21"/>
        <v>0</v>
      </c>
      <c r="Z344" s="3" t="str">
        <f t="shared" si="22"/>
        <v/>
      </c>
      <c r="AA344" s="3" t="str">
        <f t="shared" si="23"/>
        <v/>
      </c>
    </row>
    <row r="345" spans="1:27" ht="21" x14ac:dyDescent="0.35">
      <c r="A345" s="2" t="s">
        <v>1442</v>
      </c>
      <c r="B345" s="13">
        <v>344</v>
      </c>
      <c r="C345" s="170" t="s">
        <v>1444</v>
      </c>
      <c r="D345" s="170">
        <v>0</v>
      </c>
      <c r="E345" s="19"/>
      <c r="F345" s="26">
        <v>928811896</v>
      </c>
      <c r="G345" s="26"/>
      <c r="H345" s="26"/>
      <c r="I345" s="26"/>
      <c r="J345" s="14" t="s">
        <v>1035</v>
      </c>
      <c r="K345" s="14" t="s">
        <v>1036</v>
      </c>
      <c r="L345" s="39" t="s">
        <v>1037</v>
      </c>
      <c r="M345" s="39"/>
      <c r="N345" s="27"/>
      <c r="O345" s="14"/>
      <c r="P345" s="121">
        <v>0</v>
      </c>
      <c r="Q345" s="15"/>
      <c r="R345" s="119"/>
      <c r="S345" s="53" t="str">
        <f t="shared" si="24"/>
        <v/>
      </c>
      <c r="T345" s="17"/>
      <c r="U345" s="15"/>
      <c r="V345" s="16"/>
      <c r="W345" s="16"/>
      <c r="X345" s="16"/>
      <c r="Y345" s="2">
        <f t="shared" si="21"/>
        <v>0</v>
      </c>
      <c r="Z345" s="3" t="str">
        <f t="shared" si="22"/>
        <v/>
      </c>
      <c r="AA345" s="3" t="str">
        <f t="shared" si="23"/>
        <v/>
      </c>
    </row>
    <row r="346" spans="1:27" ht="21" x14ac:dyDescent="0.35">
      <c r="A346" s="2" t="s">
        <v>1442</v>
      </c>
      <c r="B346" s="13">
        <v>345</v>
      </c>
      <c r="C346" s="170" t="s">
        <v>1444</v>
      </c>
      <c r="D346" s="170">
        <v>0</v>
      </c>
      <c r="E346" s="19"/>
      <c r="F346" s="26">
        <v>929343175</v>
      </c>
      <c r="G346" s="26"/>
      <c r="H346" s="26"/>
      <c r="I346" s="26"/>
      <c r="J346" s="14" t="s">
        <v>1038</v>
      </c>
      <c r="K346" s="14" t="s">
        <v>1039</v>
      </c>
      <c r="L346" s="39" t="s">
        <v>1040</v>
      </c>
      <c r="M346" s="39"/>
      <c r="N346" s="27"/>
      <c r="O346" s="14"/>
      <c r="P346" s="121">
        <v>0</v>
      </c>
      <c r="Q346" s="15"/>
      <c r="R346" s="119"/>
      <c r="S346" s="53" t="str">
        <f t="shared" si="24"/>
        <v/>
      </c>
      <c r="T346" s="17"/>
      <c r="U346" s="15"/>
      <c r="V346" s="16"/>
      <c r="W346" s="16"/>
      <c r="X346" s="16"/>
      <c r="Y346" s="2">
        <f t="shared" si="21"/>
        <v>0</v>
      </c>
      <c r="Z346" s="3" t="str">
        <f t="shared" si="22"/>
        <v/>
      </c>
      <c r="AA346" s="3" t="str">
        <f t="shared" si="23"/>
        <v/>
      </c>
    </row>
    <row r="347" spans="1:27" ht="21" x14ac:dyDescent="0.35">
      <c r="A347" s="2" t="s">
        <v>1442</v>
      </c>
      <c r="B347" s="13">
        <v>346</v>
      </c>
      <c r="C347" s="170" t="s">
        <v>1444</v>
      </c>
      <c r="D347" s="170">
        <v>0</v>
      </c>
      <c r="E347" s="19"/>
      <c r="F347" s="26">
        <v>930022549</v>
      </c>
      <c r="G347" s="26"/>
      <c r="H347" s="26"/>
      <c r="I347" s="26"/>
      <c r="J347" s="14" t="s">
        <v>1041</v>
      </c>
      <c r="K347" s="14" t="s">
        <v>1042</v>
      </c>
      <c r="L347" s="39" t="s">
        <v>1043</v>
      </c>
      <c r="M347" s="39"/>
      <c r="N347" s="27"/>
      <c r="O347" s="14"/>
      <c r="P347" s="121">
        <v>0</v>
      </c>
      <c r="Q347" s="15"/>
      <c r="R347" s="119"/>
      <c r="S347" s="53" t="str">
        <f t="shared" si="24"/>
        <v/>
      </c>
      <c r="T347" s="17"/>
      <c r="U347" s="15"/>
      <c r="V347" s="16"/>
      <c r="W347" s="16"/>
      <c r="X347" s="16"/>
      <c r="Y347" s="2">
        <f t="shared" si="21"/>
        <v>0</v>
      </c>
      <c r="Z347" s="3" t="str">
        <f t="shared" si="22"/>
        <v/>
      </c>
      <c r="AA347" s="3" t="str">
        <f t="shared" si="23"/>
        <v/>
      </c>
    </row>
    <row r="348" spans="1:27" ht="21" x14ac:dyDescent="0.35">
      <c r="A348" s="2" t="s">
        <v>1442</v>
      </c>
      <c r="B348" s="13">
        <v>347</v>
      </c>
      <c r="C348" s="170" t="s">
        <v>1444</v>
      </c>
      <c r="D348" s="170">
        <v>0</v>
      </c>
      <c r="E348" s="19"/>
      <c r="F348" s="26">
        <v>930026147</v>
      </c>
      <c r="G348" s="26"/>
      <c r="H348" s="26"/>
      <c r="I348" s="26"/>
      <c r="J348" s="14" t="s">
        <v>157</v>
      </c>
      <c r="K348" s="14" t="s">
        <v>1044</v>
      </c>
      <c r="L348" s="39" t="s">
        <v>1045</v>
      </c>
      <c r="M348" s="39"/>
      <c r="N348" s="27"/>
      <c r="O348" s="14"/>
      <c r="P348" s="121">
        <v>0</v>
      </c>
      <c r="Q348" s="15"/>
      <c r="R348" s="119"/>
      <c r="S348" s="53" t="str">
        <f t="shared" si="24"/>
        <v/>
      </c>
      <c r="T348" s="17"/>
      <c r="U348" s="15"/>
      <c r="V348" s="16"/>
      <c r="W348" s="16"/>
      <c r="X348" s="16"/>
      <c r="Y348" s="2">
        <f t="shared" si="21"/>
        <v>0</v>
      </c>
      <c r="Z348" s="3" t="str">
        <f t="shared" si="22"/>
        <v/>
      </c>
      <c r="AA348" s="3" t="str">
        <f t="shared" si="23"/>
        <v/>
      </c>
    </row>
    <row r="349" spans="1:27" ht="21" x14ac:dyDescent="0.35">
      <c r="A349" s="2" t="s">
        <v>1442</v>
      </c>
      <c r="B349" s="13">
        <v>348</v>
      </c>
      <c r="C349" s="170" t="s">
        <v>1444</v>
      </c>
      <c r="D349" s="170">
        <v>0</v>
      </c>
      <c r="E349" s="19"/>
      <c r="F349" s="26">
        <v>930030611</v>
      </c>
      <c r="G349" s="26"/>
      <c r="H349" s="26"/>
      <c r="I349" s="26"/>
      <c r="J349" s="14" t="s">
        <v>1046</v>
      </c>
      <c r="K349" s="14" t="s">
        <v>1047</v>
      </c>
      <c r="L349" s="39" t="s">
        <v>1048</v>
      </c>
      <c r="M349" s="39"/>
      <c r="N349" s="27"/>
      <c r="O349" s="14"/>
      <c r="P349" s="121">
        <v>0</v>
      </c>
      <c r="Q349" s="15"/>
      <c r="R349" s="119"/>
      <c r="S349" s="53" t="str">
        <f t="shared" si="24"/>
        <v/>
      </c>
      <c r="T349" s="17"/>
      <c r="U349" s="15"/>
      <c r="V349" s="16"/>
      <c r="W349" s="16"/>
      <c r="X349" s="16"/>
      <c r="Y349" s="2">
        <f t="shared" si="21"/>
        <v>0</v>
      </c>
      <c r="Z349" s="3" t="str">
        <f t="shared" si="22"/>
        <v/>
      </c>
      <c r="AA349" s="3" t="str">
        <f t="shared" si="23"/>
        <v/>
      </c>
    </row>
    <row r="350" spans="1:27" ht="21" x14ac:dyDescent="0.35">
      <c r="A350" s="2" t="s">
        <v>1442</v>
      </c>
      <c r="B350" s="13">
        <v>349</v>
      </c>
      <c r="C350" s="170" t="s">
        <v>1444</v>
      </c>
      <c r="D350" s="170">
        <v>0</v>
      </c>
      <c r="E350" s="19"/>
      <c r="F350" s="26">
        <v>930037449</v>
      </c>
      <c r="G350" s="26"/>
      <c r="H350" s="26"/>
      <c r="I350" s="26"/>
      <c r="J350" s="14" t="s">
        <v>1049</v>
      </c>
      <c r="K350" s="14" t="s">
        <v>1050</v>
      </c>
      <c r="L350" s="39" t="s">
        <v>1051</v>
      </c>
      <c r="M350" s="39"/>
      <c r="N350" s="27"/>
      <c r="O350" s="14"/>
      <c r="P350" s="121">
        <v>0</v>
      </c>
      <c r="Q350" s="15"/>
      <c r="R350" s="119"/>
      <c r="S350" s="53" t="str">
        <f t="shared" si="24"/>
        <v/>
      </c>
      <c r="T350" s="17"/>
      <c r="U350" s="15"/>
      <c r="V350" s="16"/>
      <c r="W350" s="16"/>
      <c r="X350" s="16"/>
      <c r="Y350" s="2">
        <f t="shared" si="21"/>
        <v>0</v>
      </c>
      <c r="Z350" s="3" t="str">
        <f t="shared" si="22"/>
        <v/>
      </c>
      <c r="AA350" s="3" t="str">
        <f t="shared" si="23"/>
        <v/>
      </c>
    </row>
    <row r="351" spans="1:27" ht="21" x14ac:dyDescent="0.35">
      <c r="A351" s="2" t="s">
        <v>1442</v>
      </c>
      <c r="B351" s="13">
        <v>350</v>
      </c>
      <c r="C351" s="170" t="s">
        <v>1444</v>
      </c>
      <c r="D351" s="170">
        <v>0</v>
      </c>
      <c r="E351" s="19"/>
      <c r="F351" s="26">
        <v>930051559</v>
      </c>
      <c r="G351" s="26"/>
      <c r="H351" s="26"/>
      <c r="I351" s="26"/>
      <c r="J351" s="14" t="s">
        <v>1052</v>
      </c>
      <c r="K351" s="14" t="s">
        <v>1053</v>
      </c>
      <c r="L351" s="39" t="s">
        <v>1054</v>
      </c>
      <c r="M351" s="39"/>
      <c r="N351" s="27"/>
      <c r="O351" s="14"/>
      <c r="P351" s="121">
        <v>0</v>
      </c>
      <c r="Q351" s="15"/>
      <c r="R351" s="119"/>
      <c r="S351" s="53" t="str">
        <f t="shared" si="24"/>
        <v/>
      </c>
      <c r="T351" s="17"/>
      <c r="U351" s="15"/>
      <c r="V351" s="16"/>
      <c r="W351" s="16"/>
      <c r="X351" s="16"/>
      <c r="Y351" s="2">
        <f t="shared" si="21"/>
        <v>0</v>
      </c>
      <c r="Z351" s="3" t="str">
        <f t="shared" si="22"/>
        <v/>
      </c>
      <c r="AA351" s="3" t="str">
        <f t="shared" si="23"/>
        <v/>
      </c>
    </row>
    <row r="352" spans="1:27" ht="21" x14ac:dyDescent="0.35">
      <c r="A352" s="2" t="s">
        <v>1442</v>
      </c>
      <c r="B352" s="13">
        <v>351</v>
      </c>
      <c r="C352" s="170" t="s">
        <v>1444</v>
      </c>
      <c r="D352" s="170">
        <v>0</v>
      </c>
      <c r="E352" s="19"/>
      <c r="F352" s="26">
        <v>930052843</v>
      </c>
      <c r="G352" s="26"/>
      <c r="H352" s="26"/>
      <c r="I352" s="26"/>
      <c r="J352" s="14" t="s">
        <v>739</v>
      </c>
      <c r="K352" s="14" t="s">
        <v>1055</v>
      </c>
      <c r="L352" s="39" t="s">
        <v>1056</v>
      </c>
      <c r="M352" s="39"/>
      <c r="N352" s="27"/>
      <c r="O352" s="14"/>
      <c r="P352" s="121">
        <v>0</v>
      </c>
      <c r="Q352" s="15"/>
      <c r="R352" s="119"/>
      <c r="S352" s="53" t="str">
        <f t="shared" si="24"/>
        <v/>
      </c>
      <c r="T352" s="17"/>
      <c r="U352" s="15"/>
      <c r="V352" s="16"/>
      <c r="W352" s="16"/>
      <c r="X352" s="16"/>
      <c r="Y352" s="2">
        <f t="shared" si="21"/>
        <v>0</v>
      </c>
      <c r="Z352" s="3" t="str">
        <f t="shared" si="22"/>
        <v/>
      </c>
      <c r="AA352" s="3" t="str">
        <f t="shared" si="23"/>
        <v/>
      </c>
    </row>
    <row r="353" spans="1:27" ht="21" x14ac:dyDescent="0.35">
      <c r="A353" s="2" t="s">
        <v>1442</v>
      </c>
      <c r="B353" s="13">
        <v>352</v>
      </c>
      <c r="C353" s="170" t="s">
        <v>1444</v>
      </c>
      <c r="D353" s="170">
        <v>0</v>
      </c>
      <c r="E353" s="19"/>
      <c r="F353" s="26">
        <v>930056088</v>
      </c>
      <c r="G353" s="26"/>
      <c r="H353" s="26"/>
      <c r="I353" s="26"/>
      <c r="J353" s="14" t="s">
        <v>1057</v>
      </c>
      <c r="K353" s="14" t="s">
        <v>783</v>
      </c>
      <c r="L353" s="39" t="s">
        <v>1058</v>
      </c>
      <c r="M353" s="39"/>
      <c r="N353" s="27"/>
      <c r="O353" s="14"/>
      <c r="P353" s="121">
        <v>0</v>
      </c>
      <c r="Q353" s="15"/>
      <c r="R353" s="119"/>
      <c r="S353" s="53" t="str">
        <f t="shared" si="24"/>
        <v/>
      </c>
      <c r="T353" s="17"/>
      <c r="U353" s="15"/>
      <c r="V353" s="16"/>
      <c r="W353" s="16"/>
      <c r="X353" s="16"/>
      <c r="Y353" s="2">
        <f t="shared" si="21"/>
        <v>0</v>
      </c>
      <c r="Z353" s="3" t="str">
        <f t="shared" si="22"/>
        <v/>
      </c>
      <c r="AA353" s="3" t="str">
        <f t="shared" si="23"/>
        <v/>
      </c>
    </row>
    <row r="354" spans="1:27" ht="21" x14ac:dyDescent="0.35">
      <c r="A354" s="2" t="s">
        <v>1442</v>
      </c>
      <c r="B354" s="13">
        <v>353</v>
      </c>
      <c r="C354" s="170" t="s">
        <v>1444</v>
      </c>
      <c r="D354" s="170">
        <v>0</v>
      </c>
      <c r="E354" s="19"/>
      <c r="F354" s="26">
        <v>930058410</v>
      </c>
      <c r="G354" s="26"/>
      <c r="H354" s="26"/>
      <c r="I354" s="26"/>
      <c r="J354" s="14" t="s">
        <v>407</v>
      </c>
      <c r="K354" s="14" t="s">
        <v>1059</v>
      </c>
      <c r="L354" s="39" t="s">
        <v>1060</v>
      </c>
      <c r="M354" s="39"/>
      <c r="N354" s="27"/>
      <c r="O354" s="14"/>
      <c r="P354" s="121">
        <v>0</v>
      </c>
      <c r="Q354" s="15"/>
      <c r="R354" s="119"/>
      <c r="S354" s="53" t="str">
        <f t="shared" si="24"/>
        <v/>
      </c>
      <c r="T354" s="17"/>
      <c r="U354" s="15"/>
      <c r="V354" s="16"/>
      <c r="W354" s="16"/>
      <c r="X354" s="16"/>
      <c r="Y354" s="2">
        <f t="shared" si="21"/>
        <v>0</v>
      </c>
      <c r="Z354" s="3" t="str">
        <f t="shared" si="22"/>
        <v/>
      </c>
      <c r="AA354" s="3" t="str">
        <f t="shared" si="23"/>
        <v/>
      </c>
    </row>
    <row r="355" spans="1:27" ht="21" x14ac:dyDescent="0.35">
      <c r="A355" s="2" t="s">
        <v>1442</v>
      </c>
      <c r="B355" s="13">
        <v>354</v>
      </c>
      <c r="C355" s="170" t="s">
        <v>1444</v>
      </c>
      <c r="D355" s="170">
        <v>0</v>
      </c>
      <c r="E355" s="19"/>
      <c r="F355" s="26">
        <v>930060279</v>
      </c>
      <c r="G355" s="26"/>
      <c r="H355" s="26"/>
      <c r="I355" s="26"/>
      <c r="J355" s="14" t="s">
        <v>1061</v>
      </c>
      <c r="K355" s="14" t="s">
        <v>1062</v>
      </c>
      <c r="L355" s="39" t="s">
        <v>1063</v>
      </c>
      <c r="M355" s="39"/>
      <c r="N355" s="27"/>
      <c r="O355" s="14"/>
      <c r="P355" s="121">
        <v>0</v>
      </c>
      <c r="Q355" s="15"/>
      <c r="R355" s="119"/>
      <c r="S355" s="53" t="str">
        <f t="shared" si="24"/>
        <v/>
      </c>
      <c r="T355" s="17"/>
      <c r="U355" s="15"/>
      <c r="V355" s="16"/>
      <c r="W355" s="16"/>
      <c r="X355" s="16"/>
      <c r="Y355" s="2">
        <f t="shared" si="21"/>
        <v>0</v>
      </c>
      <c r="Z355" s="3" t="str">
        <f t="shared" si="22"/>
        <v/>
      </c>
      <c r="AA355" s="3" t="str">
        <f t="shared" si="23"/>
        <v/>
      </c>
    </row>
    <row r="356" spans="1:27" ht="21" x14ac:dyDescent="0.35">
      <c r="A356" s="2" t="s">
        <v>1442</v>
      </c>
      <c r="B356" s="13">
        <v>355</v>
      </c>
      <c r="C356" s="170" t="s">
        <v>1444</v>
      </c>
      <c r="D356" s="170">
        <v>0</v>
      </c>
      <c r="E356" s="19"/>
      <c r="F356" s="26">
        <v>930081278</v>
      </c>
      <c r="G356" s="26"/>
      <c r="H356" s="26"/>
      <c r="I356" s="26"/>
      <c r="J356" s="14" t="s">
        <v>1064</v>
      </c>
      <c r="K356" s="14" t="s">
        <v>1065</v>
      </c>
      <c r="L356" s="39" t="s">
        <v>1066</v>
      </c>
      <c r="M356" s="39"/>
      <c r="N356" s="27"/>
      <c r="O356" s="14"/>
      <c r="P356" s="121">
        <v>0</v>
      </c>
      <c r="Q356" s="15"/>
      <c r="R356" s="119"/>
      <c r="S356" s="53" t="str">
        <f t="shared" si="24"/>
        <v/>
      </c>
      <c r="T356" s="17"/>
      <c r="U356" s="15"/>
      <c r="V356" s="16"/>
      <c r="W356" s="16"/>
      <c r="X356" s="16"/>
      <c r="Y356" s="2">
        <f t="shared" si="21"/>
        <v>0</v>
      </c>
      <c r="Z356" s="3" t="str">
        <f t="shared" si="22"/>
        <v/>
      </c>
      <c r="AA356" s="3" t="str">
        <f t="shared" si="23"/>
        <v/>
      </c>
    </row>
    <row r="357" spans="1:27" ht="21" x14ac:dyDescent="0.35">
      <c r="A357" s="2" t="s">
        <v>1442</v>
      </c>
      <c r="B357" s="13">
        <v>356</v>
      </c>
      <c r="C357" s="170" t="s">
        <v>1444</v>
      </c>
      <c r="D357" s="170">
        <v>0</v>
      </c>
      <c r="E357" s="19"/>
      <c r="F357" s="26">
        <v>930087752</v>
      </c>
      <c r="G357" s="26"/>
      <c r="H357" s="26"/>
      <c r="I357" s="26"/>
      <c r="J357" s="14" t="s">
        <v>671</v>
      </c>
      <c r="K357" s="14" t="s">
        <v>332</v>
      </c>
      <c r="L357" s="39" t="s">
        <v>1067</v>
      </c>
      <c r="M357" s="39"/>
      <c r="N357" s="27"/>
      <c r="O357" s="14"/>
      <c r="P357" s="121">
        <v>0</v>
      </c>
      <c r="Q357" s="15"/>
      <c r="R357" s="119"/>
      <c r="S357" s="53" t="str">
        <f t="shared" si="24"/>
        <v/>
      </c>
      <c r="T357" s="17"/>
      <c r="U357" s="15"/>
      <c r="V357" s="16"/>
      <c r="W357" s="16"/>
      <c r="X357" s="16"/>
      <c r="Y357" s="2">
        <f t="shared" si="21"/>
        <v>0</v>
      </c>
      <c r="Z357" s="3" t="str">
        <f t="shared" si="22"/>
        <v/>
      </c>
      <c r="AA357" s="3" t="str">
        <f t="shared" si="23"/>
        <v/>
      </c>
    </row>
    <row r="358" spans="1:27" ht="21" x14ac:dyDescent="0.35">
      <c r="A358" s="2" t="s">
        <v>1442</v>
      </c>
      <c r="B358" s="13">
        <v>357</v>
      </c>
      <c r="C358" s="170" t="s">
        <v>1444</v>
      </c>
      <c r="D358" s="170">
        <v>0</v>
      </c>
      <c r="E358" s="19"/>
      <c r="F358" s="26">
        <v>930106783</v>
      </c>
      <c r="G358" s="26"/>
      <c r="H358" s="26"/>
      <c r="I358" s="26"/>
      <c r="J358" s="14" t="s">
        <v>661</v>
      </c>
      <c r="K358" s="14" t="s">
        <v>1068</v>
      </c>
      <c r="L358" s="39" t="s">
        <v>1069</v>
      </c>
      <c r="M358" s="39"/>
      <c r="N358" s="27"/>
      <c r="O358" s="14"/>
      <c r="P358" s="121">
        <v>0</v>
      </c>
      <c r="Q358" s="15"/>
      <c r="R358" s="119"/>
      <c r="S358" s="53" t="str">
        <f t="shared" si="24"/>
        <v/>
      </c>
      <c r="T358" s="17"/>
      <c r="U358" s="15"/>
      <c r="V358" s="16"/>
      <c r="W358" s="16"/>
      <c r="X358" s="16"/>
      <c r="Y358" s="2">
        <f t="shared" si="21"/>
        <v>0</v>
      </c>
      <c r="Z358" s="3" t="str">
        <f t="shared" si="22"/>
        <v/>
      </c>
      <c r="AA358" s="3" t="str">
        <f t="shared" si="23"/>
        <v/>
      </c>
    </row>
    <row r="359" spans="1:27" ht="21" x14ac:dyDescent="0.35">
      <c r="A359" s="2" t="s">
        <v>1442</v>
      </c>
      <c r="B359" s="13">
        <v>358</v>
      </c>
      <c r="C359" s="170" t="s">
        <v>1444</v>
      </c>
      <c r="D359" s="170">
        <v>0</v>
      </c>
      <c r="E359" s="19"/>
      <c r="F359" s="26">
        <v>930116071</v>
      </c>
      <c r="G359" s="26"/>
      <c r="H359" s="26"/>
      <c r="I359" s="26"/>
      <c r="J359" s="14" t="s">
        <v>1070</v>
      </c>
      <c r="K359" s="14" t="s">
        <v>811</v>
      </c>
      <c r="L359" s="39" t="s">
        <v>1071</v>
      </c>
      <c r="M359" s="39"/>
      <c r="N359" s="27"/>
      <c r="O359" s="14"/>
      <c r="P359" s="121">
        <v>0</v>
      </c>
      <c r="Q359" s="15"/>
      <c r="R359" s="119"/>
      <c r="S359" s="53" t="str">
        <f t="shared" si="24"/>
        <v/>
      </c>
      <c r="T359" s="17"/>
      <c r="U359" s="15"/>
      <c r="V359" s="16"/>
      <c r="W359" s="16"/>
      <c r="X359" s="16"/>
      <c r="Y359" s="2">
        <f t="shared" si="21"/>
        <v>0</v>
      </c>
      <c r="Z359" s="3" t="str">
        <f t="shared" si="22"/>
        <v/>
      </c>
      <c r="AA359" s="3" t="str">
        <f t="shared" si="23"/>
        <v/>
      </c>
    </row>
    <row r="360" spans="1:27" ht="21" x14ac:dyDescent="0.35">
      <c r="A360" s="2" t="s">
        <v>1442</v>
      </c>
      <c r="B360" s="13">
        <v>359</v>
      </c>
      <c r="C360" s="170" t="s">
        <v>1444</v>
      </c>
      <c r="D360" s="170">
        <v>0</v>
      </c>
      <c r="E360" s="19"/>
      <c r="F360" s="26">
        <v>930116649</v>
      </c>
      <c r="G360" s="26"/>
      <c r="H360" s="26"/>
      <c r="I360" s="26"/>
      <c r="J360" s="14" t="s">
        <v>1072</v>
      </c>
      <c r="K360" s="14" t="s">
        <v>1073</v>
      </c>
      <c r="L360" s="39" t="s">
        <v>1074</v>
      </c>
      <c r="M360" s="39"/>
      <c r="N360" s="27"/>
      <c r="O360" s="14"/>
      <c r="P360" s="121">
        <v>0</v>
      </c>
      <c r="Q360" s="15"/>
      <c r="R360" s="119"/>
      <c r="S360" s="53" t="str">
        <f t="shared" si="24"/>
        <v/>
      </c>
      <c r="T360" s="17"/>
      <c r="U360" s="15"/>
      <c r="V360" s="16"/>
      <c r="W360" s="16"/>
      <c r="X360" s="16"/>
      <c r="Y360" s="2">
        <f t="shared" si="21"/>
        <v>0</v>
      </c>
      <c r="Z360" s="3" t="str">
        <f t="shared" si="22"/>
        <v/>
      </c>
      <c r="AA360" s="3" t="str">
        <f t="shared" si="23"/>
        <v/>
      </c>
    </row>
    <row r="361" spans="1:27" ht="21" x14ac:dyDescent="0.35">
      <c r="A361" s="2" t="s">
        <v>1442</v>
      </c>
      <c r="B361" s="13">
        <v>360</v>
      </c>
      <c r="C361" s="170" t="s">
        <v>1444</v>
      </c>
      <c r="D361" s="170">
        <v>0</v>
      </c>
      <c r="E361" s="19"/>
      <c r="F361" s="26">
        <v>930116708</v>
      </c>
      <c r="G361" s="26"/>
      <c r="H361" s="26"/>
      <c r="I361" s="26"/>
      <c r="J361" s="14" t="s">
        <v>746</v>
      </c>
      <c r="K361" s="14" t="s">
        <v>329</v>
      </c>
      <c r="L361" s="39" t="s">
        <v>1075</v>
      </c>
      <c r="M361" s="39"/>
      <c r="N361" s="27"/>
      <c r="O361" s="14"/>
      <c r="P361" s="121">
        <v>0</v>
      </c>
      <c r="Q361" s="15"/>
      <c r="R361" s="119"/>
      <c r="S361" s="53" t="str">
        <f t="shared" si="24"/>
        <v/>
      </c>
      <c r="T361" s="17"/>
      <c r="U361" s="15"/>
      <c r="V361" s="16"/>
      <c r="W361" s="16"/>
      <c r="X361" s="16"/>
      <c r="Y361" s="2">
        <f t="shared" si="21"/>
        <v>0</v>
      </c>
      <c r="Z361" s="3" t="str">
        <f t="shared" si="22"/>
        <v/>
      </c>
      <c r="AA361" s="3" t="str">
        <f t="shared" si="23"/>
        <v/>
      </c>
    </row>
    <row r="362" spans="1:27" ht="21" x14ac:dyDescent="0.35">
      <c r="A362" s="2" t="s">
        <v>1442</v>
      </c>
      <c r="B362" s="13">
        <v>361</v>
      </c>
      <c r="C362" s="170" t="s">
        <v>1444</v>
      </c>
      <c r="D362" s="170">
        <v>0</v>
      </c>
      <c r="E362" s="19"/>
      <c r="F362" s="26">
        <v>930124307</v>
      </c>
      <c r="G362" s="26"/>
      <c r="H362" s="26"/>
      <c r="I362" s="26"/>
      <c r="J362" s="14" t="s">
        <v>1076</v>
      </c>
      <c r="K362" s="14" t="s">
        <v>485</v>
      </c>
      <c r="L362" s="39" t="s">
        <v>1077</v>
      </c>
      <c r="M362" s="39"/>
      <c r="N362" s="27"/>
      <c r="O362" s="14"/>
      <c r="P362" s="121">
        <v>0</v>
      </c>
      <c r="Q362" s="15"/>
      <c r="R362" s="119"/>
      <c r="S362" s="53" t="str">
        <f t="shared" si="24"/>
        <v/>
      </c>
      <c r="T362" s="17"/>
      <c r="U362" s="15"/>
      <c r="V362" s="16"/>
      <c r="W362" s="16"/>
      <c r="X362" s="16"/>
      <c r="Y362" s="2">
        <f t="shared" si="21"/>
        <v>0</v>
      </c>
      <c r="Z362" s="3" t="str">
        <f t="shared" si="22"/>
        <v/>
      </c>
      <c r="AA362" s="3" t="str">
        <f t="shared" si="23"/>
        <v/>
      </c>
    </row>
    <row r="363" spans="1:27" ht="21" x14ac:dyDescent="0.35">
      <c r="A363" s="2" t="s">
        <v>1442</v>
      </c>
      <c r="B363" s="13">
        <v>362</v>
      </c>
      <c r="C363" s="170" t="s">
        <v>1444</v>
      </c>
      <c r="D363" s="170">
        <v>0</v>
      </c>
      <c r="E363" s="19"/>
      <c r="F363" s="26">
        <v>930137910</v>
      </c>
      <c r="G363" s="26"/>
      <c r="H363" s="26"/>
      <c r="I363" s="26"/>
      <c r="J363" s="14" t="s">
        <v>207</v>
      </c>
      <c r="K363" s="14" t="s">
        <v>1078</v>
      </c>
      <c r="L363" s="39" t="s">
        <v>1079</v>
      </c>
      <c r="M363" s="39"/>
      <c r="N363" s="27"/>
      <c r="O363" s="14"/>
      <c r="P363" s="121">
        <v>0</v>
      </c>
      <c r="Q363" s="15"/>
      <c r="R363" s="119"/>
      <c r="S363" s="53" t="str">
        <f t="shared" si="24"/>
        <v/>
      </c>
      <c r="T363" s="17"/>
      <c r="U363" s="15"/>
      <c r="V363" s="16"/>
      <c r="W363" s="16"/>
      <c r="X363" s="16"/>
      <c r="Y363" s="2">
        <f t="shared" si="21"/>
        <v>0</v>
      </c>
      <c r="Z363" s="3" t="str">
        <f t="shared" si="22"/>
        <v/>
      </c>
      <c r="AA363" s="3" t="str">
        <f t="shared" si="23"/>
        <v/>
      </c>
    </row>
    <row r="364" spans="1:27" ht="21" x14ac:dyDescent="0.35">
      <c r="A364" s="2" t="s">
        <v>1442</v>
      </c>
      <c r="B364" s="13">
        <v>363</v>
      </c>
      <c r="C364" s="170" t="s">
        <v>1444</v>
      </c>
      <c r="D364" s="170">
        <v>0</v>
      </c>
      <c r="E364" s="19"/>
      <c r="F364" s="26">
        <v>930143346</v>
      </c>
      <c r="G364" s="26"/>
      <c r="H364" s="26"/>
      <c r="I364" s="26"/>
      <c r="J364" s="14" t="s">
        <v>148</v>
      </c>
      <c r="K364" s="14" t="s">
        <v>122</v>
      </c>
      <c r="L364" s="39" t="s">
        <v>1080</v>
      </c>
      <c r="M364" s="39"/>
      <c r="N364" s="27"/>
      <c r="O364" s="14"/>
      <c r="P364" s="121">
        <v>0</v>
      </c>
      <c r="Q364" s="15"/>
      <c r="R364" s="119"/>
      <c r="S364" s="53" t="str">
        <f t="shared" si="24"/>
        <v/>
      </c>
      <c r="T364" s="17"/>
      <c r="U364" s="15"/>
      <c r="V364" s="16"/>
      <c r="W364" s="16"/>
      <c r="X364" s="16"/>
      <c r="Y364" s="2">
        <f t="shared" si="21"/>
        <v>0</v>
      </c>
      <c r="Z364" s="3" t="str">
        <f t="shared" si="22"/>
        <v/>
      </c>
      <c r="AA364" s="3" t="str">
        <f t="shared" si="23"/>
        <v/>
      </c>
    </row>
    <row r="365" spans="1:27" ht="21" x14ac:dyDescent="0.35">
      <c r="A365" s="2" t="s">
        <v>1442</v>
      </c>
      <c r="B365" s="13">
        <v>364</v>
      </c>
      <c r="C365" s="170" t="s">
        <v>1444</v>
      </c>
      <c r="D365" s="170">
        <v>0</v>
      </c>
      <c r="E365" s="19"/>
      <c r="F365" s="26">
        <v>930146533</v>
      </c>
      <c r="G365" s="26"/>
      <c r="H365" s="26"/>
      <c r="I365" s="26"/>
      <c r="J365" s="14" t="s">
        <v>1081</v>
      </c>
      <c r="K365" s="14" t="s">
        <v>1082</v>
      </c>
      <c r="L365" s="39" t="s">
        <v>1083</v>
      </c>
      <c r="M365" s="39"/>
      <c r="N365" s="27"/>
      <c r="O365" s="14"/>
      <c r="P365" s="121">
        <v>0</v>
      </c>
      <c r="Q365" s="15"/>
      <c r="R365" s="119"/>
      <c r="S365" s="53" t="str">
        <f t="shared" si="24"/>
        <v/>
      </c>
      <c r="T365" s="17"/>
      <c r="U365" s="15"/>
      <c r="V365" s="16"/>
      <c r="W365" s="16"/>
      <c r="X365" s="16"/>
      <c r="Y365" s="2">
        <f t="shared" si="21"/>
        <v>0</v>
      </c>
      <c r="Z365" s="3" t="str">
        <f t="shared" si="22"/>
        <v/>
      </c>
      <c r="AA365" s="3" t="str">
        <f t="shared" si="23"/>
        <v/>
      </c>
    </row>
    <row r="366" spans="1:27" ht="21" x14ac:dyDescent="0.35">
      <c r="A366" s="2" t="s">
        <v>1442</v>
      </c>
      <c r="B366" s="13">
        <v>365</v>
      </c>
      <c r="C366" s="170" t="s">
        <v>1444</v>
      </c>
      <c r="D366" s="170">
        <v>0</v>
      </c>
      <c r="E366" s="19"/>
      <c r="F366" s="26">
        <v>930161719</v>
      </c>
      <c r="G366" s="26">
        <v>964268570</v>
      </c>
      <c r="H366" s="26"/>
      <c r="I366" s="26"/>
      <c r="J366" s="14" t="s">
        <v>1084</v>
      </c>
      <c r="K366" s="14" t="s">
        <v>1085</v>
      </c>
      <c r="L366" s="39" t="s">
        <v>1086</v>
      </c>
      <c r="M366" s="39"/>
      <c r="N366" s="27"/>
      <c r="O366" s="14"/>
      <c r="P366" s="121">
        <v>0</v>
      </c>
      <c r="Q366" s="15"/>
      <c r="R366" s="119"/>
      <c r="S366" s="53" t="str">
        <f t="shared" si="24"/>
        <v/>
      </c>
      <c r="T366" s="17"/>
      <c r="U366" s="15"/>
      <c r="V366" s="16"/>
      <c r="W366" s="16"/>
      <c r="X366" s="16"/>
      <c r="Y366" s="2">
        <f t="shared" si="21"/>
        <v>0</v>
      </c>
      <c r="Z366" s="3" t="str">
        <f t="shared" si="22"/>
        <v/>
      </c>
      <c r="AA366" s="3" t="str">
        <f t="shared" si="23"/>
        <v/>
      </c>
    </row>
    <row r="367" spans="1:27" ht="21" x14ac:dyDescent="0.35">
      <c r="A367" s="2" t="s">
        <v>1442</v>
      </c>
      <c r="B367" s="13">
        <v>366</v>
      </c>
      <c r="C367" s="170" t="s">
        <v>1444</v>
      </c>
      <c r="D367" s="170">
        <v>0</v>
      </c>
      <c r="E367" s="19"/>
      <c r="F367" s="26">
        <v>930173783</v>
      </c>
      <c r="G367" s="26"/>
      <c r="H367" s="26"/>
      <c r="I367" s="26"/>
      <c r="J367" s="14" t="s">
        <v>1087</v>
      </c>
      <c r="K367" s="14" t="s">
        <v>1088</v>
      </c>
      <c r="L367" s="39" t="s">
        <v>1089</v>
      </c>
      <c r="M367" s="39"/>
      <c r="N367" s="27"/>
      <c r="O367" s="14"/>
      <c r="P367" s="121">
        <v>0</v>
      </c>
      <c r="Q367" s="15"/>
      <c r="R367" s="119"/>
      <c r="S367" s="53" t="str">
        <f t="shared" si="24"/>
        <v/>
      </c>
      <c r="T367" s="17"/>
      <c r="U367" s="15"/>
      <c r="V367" s="16"/>
      <c r="W367" s="16"/>
      <c r="X367" s="16"/>
      <c r="Y367" s="2">
        <f t="shared" si="21"/>
        <v>0</v>
      </c>
      <c r="Z367" s="3" t="str">
        <f t="shared" si="22"/>
        <v/>
      </c>
      <c r="AA367" s="3" t="str">
        <f t="shared" si="23"/>
        <v/>
      </c>
    </row>
    <row r="368" spans="1:27" ht="21" x14ac:dyDescent="0.35">
      <c r="A368" s="2" t="s">
        <v>1442</v>
      </c>
      <c r="B368" s="13">
        <v>367</v>
      </c>
      <c r="C368" s="170" t="s">
        <v>1444</v>
      </c>
      <c r="D368" s="170">
        <v>0</v>
      </c>
      <c r="E368" s="19"/>
      <c r="F368" s="26">
        <v>930180211</v>
      </c>
      <c r="G368" s="26"/>
      <c r="H368" s="26"/>
      <c r="I368" s="26"/>
      <c r="J368" s="14" t="s">
        <v>1090</v>
      </c>
      <c r="K368" s="14" t="s">
        <v>1091</v>
      </c>
      <c r="L368" s="39" t="s">
        <v>1092</v>
      </c>
      <c r="M368" s="39"/>
      <c r="N368" s="27"/>
      <c r="O368" s="14"/>
      <c r="P368" s="121">
        <v>0</v>
      </c>
      <c r="Q368" s="15"/>
      <c r="R368" s="119"/>
      <c r="S368" s="53" t="str">
        <f t="shared" si="24"/>
        <v/>
      </c>
      <c r="T368" s="17"/>
      <c r="U368" s="15"/>
      <c r="V368" s="16"/>
      <c r="W368" s="16"/>
      <c r="X368" s="16"/>
      <c r="Y368" s="2">
        <f t="shared" si="21"/>
        <v>0</v>
      </c>
      <c r="Z368" s="3" t="str">
        <f t="shared" si="22"/>
        <v/>
      </c>
      <c r="AA368" s="3" t="str">
        <f t="shared" si="23"/>
        <v/>
      </c>
    </row>
    <row r="369" spans="1:27" ht="21" x14ac:dyDescent="0.35">
      <c r="A369" s="2" t="s">
        <v>1442</v>
      </c>
      <c r="B369" s="13">
        <v>368</v>
      </c>
      <c r="C369" s="170" t="s">
        <v>1444</v>
      </c>
      <c r="D369" s="170">
        <v>0</v>
      </c>
      <c r="E369" s="19"/>
      <c r="F369" s="26">
        <v>930184856</v>
      </c>
      <c r="G369" s="26"/>
      <c r="H369" s="26"/>
      <c r="I369" s="26"/>
      <c r="J369" s="14" t="s">
        <v>1093</v>
      </c>
      <c r="K369" s="14" t="s">
        <v>1094</v>
      </c>
      <c r="L369" s="39" t="s">
        <v>1095</v>
      </c>
      <c r="M369" s="39"/>
      <c r="N369" s="27"/>
      <c r="O369" s="14"/>
      <c r="P369" s="121">
        <v>0</v>
      </c>
      <c r="Q369" s="15"/>
      <c r="R369" s="119"/>
      <c r="S369" s="53" t="str">
        <f t="shared" si="24"/>
        <v/>
      </c>
      <c r="T369" s="17"/>
      <c r="U369" s="15"/>
      <c r="V369" s="16"/>
      <c r="W369" s="16"/>
      <c r="X369" s="16"/>
      <c r="Y369" s="2">
        <f t="shared" si="21"/>
        <v>0</v>
      </c>
      <c r="Z369" s="3" t="str">
        <f t="shared" si="22"/>
        <v/>
      </c>
      <c r="AA369" s="3" t="str">
        <f t="shared" si="23"/>
        <v/>
      </c>
    </row>
    <row r="370" spans="1:27" ht="21" x14ac:dyDescent="0.35">
      <c r="A370" s="2" t="s">
        <v>1442</v>
      </c>
      <c r="B370" s="13">
        <v>369</v>
      </c>
      <c r="C370" s="170" t="s">
        <v>1444</v>
      </c>
      <c r="D370" s="170">
        <v>0</v>
      </c>
      <c r="E370" s="19"/>
      <c r="F370" s="26">
        <v>930220623</v>
      </c>
      <c r="G370" s="26"/>
      <c r="H370" s="26"/>
      <c r="I370" s="26"/>
      <c r="J370" s="14" t="s">
        <v>513</v>
      </c>
      <c r="K370" s="14" t="s">
        <v>1096</v>
      </c>
      <c r="L370" s="39" t="s">
        <v>1097</v>
      </c>
      <c r="M370" s="39"/>
      <c r="N370" s="27"/>
      <c r="O370" s="14"/>
      <c r="P370" s="121">
        <v>0</v>
      </c>
      <c r="Q370" s="15"/>
      <c r="R370" s="119"/>
      <c r="S370" s="53" t="str">
        <f t="shared" si="24"/>
        <v/>
      </c>
      <c r="T370" s="17"/>
      <c r="U370" s="15"/>
      <c r="V370" s="16"/>
      <c r="W370" s="16"/>
      <c r="X370" s="16"/>
      <c r="Y370" s="2">
        <f t="shared" si="21"/>
        <v>0</v>
      </c>
      <c r="Z370" s="3" t="str">
        <f t="shared" si="22"/>
        <v/>
      </c>
      <c r="AA370" s="3" t="str">
        <f t="shared" si="23"/>
        <v/>
      </c>
    </row>
    <row r="371" spans="1:27" ht="21" x14ac:dyDescent="0.35">
      <c r="A371" s="2" t="s">
        <v>1442</v>
      </c>
      <c r="B371" s="13">
        <v>370</v>
      </c>
      <c r="C371" s="170" t="s">
        <v>1444</v>
      </c>
      <c r="D371" s="170">
        <v>0</v>
      </c>
      <c r="E371" s="19"/>
      <c r="F371" s="26">
        <v>930231655</v>
      </c>
      <c r="G371" s="26"/>
      <c r="H371" s="26"/>
      <c r="I371" s="26"/>
      <c r="J371" s="14" t="s">
        <v>1098</v>
      </c>
      <c r="K371" s="14" t="s">
        <v>1099</v>
      </c>
      <c r="L371" s="39" t="s">
        <v>1100</v>
      </c>
      <c r="M371" s="39"/>
      <c r="N371" s="27"/>
      <c r="O371" s="14"/>
      <c r="P371" s="121">
        <v>0</v>
      </c>
      <c r="Q371" s="15"/>
      <c r="R371" s="119"/>
      <c r="S371" s="53" t="str">
        <f t="shared" si="24"/>
        <v/>
      </c>
      <c r="T371" s="17"/>
      <c r="U371" s="15"/>
      <c r="V371" s="16"/>
      <c r="W371" s="16"/>
      <c r="X371" s="16"/>
      <c r="Y371" s="2">
        <f t="shared" si="21"/>
        <v>0</v>
      </c>
      <c r="Z371" s="3" t="str">
        <f t="shared" si="22"/>
        <v/>
      </c>
      <c r="AA371" s="3" t="str">
        <f t="shared" si="23"/>
        <v/>
      </c>
    </row>
    <row r="372" spans="1:27" ht="21" x14ac:dyDescent="0.35">
      <c r="A372" s="2" t="s">
        <v>1442</v>
      </c>
      <c r="B372" s="13">
        <v>371</v>
      </c>
      <c r="C372" s="170" t="s">
        <v>1444</v>
      </c>
      <c r="D372" s="170">
        <v>0</v>
      </c>
      <c r="E372" s="19"/>
      <c r="F372" s="26">
        <v>930248120</v>
      </c>
      <c r="G372" s="26"/>
      <c r="H372" s="26"/>
      <c r="I372" s="26"/>
      <c r="J372" s="14" t="s">
        <v>1101</v>
      </c>
      <c r="K372" s="14" t="s">
        <v>1102</v>
      </c>
      <c r="L372" s="39" t="s">
        <v>1103</v>
      </c>
      <c r="M372" s="39"/>
      <c r="N372" s="27"/>
      <c r="O372" s="14"/>
      <c r="P372" s="121">
        <v>0</v>
      </c>
      <c r="Q372" s="15"/>
      <c r="R372" s="119"/>
      <c r="S372" s="53" t="str">
        <f t="shared" si="24"/>
        <v/>
      </c>
      <c r="T372" s="17"/>
      <c r="U372" s="15"/>
      <c r="V372" s="16"/>
      <c r="W372" s="16"/>
      <c r="X372" s="16"/>
      <c r="Y372" s="2">
        <f t="shared" si="21"/>
        <v>0</v>
      </c>
      <c r="Z372" s="3" t="str">
        <f t="shared" si="22"/>
        <v/>
      </c>
      <c r="AA372" s="3" t="str">
        <f t="shared" si="23"/>
        <v/>
      </c>
    </row>
    <row r="373" spans="1:27" ht="21" x14ac:dyDescent="0.35">
      <c r="A373" s="2" t="s">
        <v>1442</v>
      </c>
      <c r="B373" s="13">
        <v>372</v>
      </c>
      <c r="C373" s="170" t="s">
        <v>1444</v>
      </c>
      <c r="D373" s="170">
        <v>0</v>
      </c>
      <c r="E373" s="19"/>
      <c r="F373" s="26">
        <v>930270799</v>
      </c>
      <c r="G373" s="26"/>
      <c r="H373" s="26"/>
      <c r="I373" s="26"/>
      <c r="J373" s="14" t="s">
        <v>1104</v>
      </c>
      <c r="K373" s="14" t="s">
        <v>1105</v>
      </c>
      <c r="L373" s="39" t="s">
        <v>1106</v>
      </c>
      <c r="M373" s="39"/>
      <c r="N373" s="27"/>
      <c r="O373" s="14"/>
      <c r="P373" s="121">
        <v>0</v>
      </c>
      <c r="Q373" s="15"/>
      <c r="R373" s="119"/>
      <c r="S373" s="53" t="str">
        <f t="shared" si="24"/>
        <v/>
      </c>
      <c r="T373" s="17"/>
      <c r="U373" s="15"/>
      <c r="V373" s="16"/>
      <c r="W373" s="16"/>
      <c r="X373" s="16"/>
      <c r="Y373" s="2">
        <f t="shared" si="21"/>
        <v>0</v>
      </c>
      <c r="Z373" s="3" t="str">
        <f t="shared" si="22"/>
        <v/>
      </c>
      <c r="AA373" s="3" t="str">
        <f t="shared" si="23"/>
        <v/>
      </c>
    </row>
    <row r="374" spans="1:27" ht="21" x14ac:dyDescent="0.35">
      <c r="A374" s="2" t="s">
        <v>1442</v>
      </c>
      <c r="B374" s="13">
        <v>373</v>
      </c>
      <c r="C374" s="170" t="s">
        <v>1444</v>
      </c>
      <c r="D374" s="170">
        <v>0</v>
      </c>
      <c r="E374" s="19"/>
      <c r="F374" s="26">
        <v>930280704</v>
      </c>
      <c r="G374" s="26">
        <v>983327439</v>
      </c>
      <c r="H374" s="26"/>
      <c r="I374" s="26"/>
      <c r="J374" s="14" t="s">
        <v>1107</v>
      </c>
      <c r="K374" s="14" t="s">
        <v>523</v>
      </c>
      <c r="L374" s="39" t="s">
        <v>1108</v>
      </c>
      <c r="M374" s="39"/>
      <c r="N374" s="27"/>
      <c r="O374" s="14"/>
      <c r="P374" s="121">
        <v>0</v>
      </c>
      <c r="Q374" s="15"/>
      <c r="R374" s="119"/>
      <c r="S374" s="53" t="str">
        <f t="shared" si="24"/>
        <v/>
      </c>
      <c r="T374" s="17"/>
      <c r="U374" s="15"/>
      <c r="V374" s="16"/>
      <c r="W374" s="16"/>
      <c r="X374" s="16"/>
      <c r="Y374" s="2">
        <f t="shared" si="21"/>
        <v>0</v>
      </c>
      <c r="Z374" s="3" t="str">
        <f t="shared" si="22"/>
        <v/>
      </c>
      <c r="AA374" s="3" t="str">
        <f t="shared" si="23"/>
        <v/>
      </c>
    </row>
    <row r="375" spans="1:27" ht="21" x14ac:dyDescent="0.35">
      <c r="A375" s="2" t="s">
        <v>1442</v>
      </c>
      <c r="B375" s="13">
        <v>374</v>
      </c>
      <c r="C375" s="170" t="s">
        <v>1444</v>
      </c>
      <c r="D375" s="170">
        <v>0</v>
      </c>
      <c r="E375" s="19"/>
      <c r="F375" s="26">
        <v>930324215</v>
      </c>
      <c r="G375" s="26"/>
      <c r="H375" s="26"/>
      <c r="I375" s="26"/>
      <c r="J375" s="14" t="s">
        <v>1109</v>
      </c>
      <c r="K375" s="14" t="s">
        <v>1110</v>
      </c>
      <c r="L375" s="39" t="s">
        <v>1111</v>
      </c>
      <c r="M375" s="39"/>
      <c r="N375" s="27"/>
      <c r="O375" s="14"/>
      <c r="P375" s="121">
        <v>0</v>
      </c>
      <c r="Q375" s="15"/>
      <c r="R375" s="119"/>
      <c r="S375" s="53" t="str">
        <f t="shared" si="24"/>
        <v/>
      </c>
      <c r="T375" s="17"/>
      <c r="U375" s="15"/>
      <c r="V375" s="16"/>
      <c r="W375" s="16"/>
      <c r="X375" s="16"/>
      <c r="Y375" s="2">
        <f t="shared" si="21"/>
        <v>0</v>
      </c>
      <c r="Z375" s="3" t="str">
        <f t="shared" si="22"/>
        <v/>
      </c>
      <c r="AA375" s="3" t="str">
        <f t="shared" si="23"/>
        <v/>
      </c>
    </row>
    <row r="376" spans="1:27" ht="21" x14ac:dyDescent="0.35">
      <c r="A376" s="2" t="s">
        <v>1442</v>
      </c>
      <c r="B376" s="13">
        <v>375</v>
      </c>
      <c r="C376" s="170" t="s">
        <v>1444</v>
      </c>
      <c r="D376" s="170">
        <v>0</v>
      </c>
      <c r="E376" s="19"/>
      <c r="F376" s="26">
        <v>930327920</v>
      </c>
      <c r="G376" s="26">
        <v>972122049</v>
      </c>
      <c r="H376" s="26"/>
      <c r="I376" s="26"/>
      <c r="J376" s="14" t="s">
        <v>148</v>
      </c>
      <c r="K376" s="14" t="s">
        <v>1112</v>
      </c>
      <c r="L376" s="39" t="s">
        <v>1113</v>
      </c>
      <c r="M376" s="39"/>
      <c r="N376" s="27"/>
      <c r="O376" s="14"/>
      <c r="P376" s="121">
        <v>0</v>
      </c>
      <c r="Q376" s="15"/>
      <c r="R376" s="119"/>
      <c r="S376" s="53" t="str">
        <f t="shared" si="24"/>
        <v/>
      </c>
      <c r="T376" s="17"/>
      <c r="U376" s="15"/>
      <c r="V376" s="16"/>
      <c r="W376" s="16"/>
      <c r="X376" s="16"/>
      <c r="Y376" s="2">
        <f t="shared" si="21"/>
        <v>0</v>
      </c>
      <c r="Z376" s="3" t="str">
        <f t="shared" si="22"/>
        <v/>
      </c>
      <c r="AA376" s="3" t="str">
        <f t="shared" si="23"/>
        <v/>
      </c>
    </row>
    <row r="377" spans="1:27" ht="21" x14ac:dyDescent="0.35">
      <c r="A377" s="2" t="s">
        <v>1442</v>
      </c>
      <c r="B377" s="13">
        <v>376</v>
      </c>
      <c r="C377" s="170" t="s">
        <v>1444</v>
      </c>
      <c r="D377" s="170">
        <v>0</v>
      </c>
      <c r="E377" s="19"/>
      <c r="F377" s="26">
        <v>930348307</v>
      </c>
      <c r="G377" s="26"/>
      <c r="H377" s="26"/>
      <c r="I377" s="26"/>
      <c r="J377" s="14" t="s">
        <v>922</v>
      </c>
      <c r="K377" s="14" t="s">
        <v>1068</v>
      </c>
      <c r="L377" s="39" t="s">
        <v>1114</v>
      </c>
      <c r="M377" s="39"/>
      <c r="N377" s="27"/>
      <c r="O377" s="14"/>
      <c r="P377" s="121">
        <v>0</v>
      </c>
      <c r="Q377" s="15"/>
      <c r="R377" s="119"/>
      <c r="S377" s="53" t="str">
        <f t="shared" si="24"/>
        <v/>
      </c>
      <c r="T377" s="17"/>
      <c r="U377" s="15"/>
      <c r="V377" s="16"/>
      <c r="W377" s="16"/>
      <c r="X377" s="16"/>
      <c r="Y377" s="2">
        <f t="shared" si="21"/>
        <v>0</v>
      </c>
      <c r="Z377" s="3" t="str">
        <f t="shared" si="22"/>
        <v/>
      </c>
      <c r="AA377" s="3" t="str">
        <f t="shared" si="23"/>
        <v/>
      </c>
    </row>
    <row r="378" spans="1:27" ht="21" x14ac:dyDescent="0.35">
      <c r="A378" s="2" t="s">
        <v>1442</v>
      </c>
      <c r="B378" s="13">
        <v>377</v>
      </c>
      <c r="C378" s="170" t="s">
        <v>1444</v>
      </c>
      <c r="D378" s="170">
        <v>0</v>
      </c>
      <c r="E378" s="19"/>
      <c r="F378" s="26">
        <v>930358879</v>
      </c>
      <c r="G378" s="26"/>
      <c r="H378" s="26"/>
      <c r="I378" s="26"/>
      <c r="J378" s="14" t="s">
        <v>1115</v>
      </c>
      <c r="K378" s="14" t="s">
        <v>1116</v>
      </c>
      <c r="L378" s="39" t="s">
        <v>1117</v>
      </c>
      <c r="M378" s="39"/>
      <c r="N378" s="27"/>
      <c r="O378" s="14"/>
      <c r="P378" s="121">
        <v>0</v>
      </c>
      <c r="Q378" s="15"/>
      <c r="R378" s="119"/>
      <c r="S378" s="53" t="str">
        <f t="shared" si="24"/>
        <v/>
      </c>
      <c r="T378" s="17"/>
      <c r="U378" s="15"/>
      <c r="V378" s="16"/>
      <c r="W378" s="16"/>
      <c r="X378" s="16"/>
      <c r="Y378" s="2">
        <f t="shared" si="21"/>
        <v>0</v>
      </c>
      <c r="Z378" s="3" t="str">
        <f t="shared" si="22"/>
        <v/>
      </c>
      <c r="AA378" s="3" t="str">
        <f t="shared" si="23"/>
        <v/>
      </c>
    </row>
    <row r="379" spans="1:27" ht="21" x14ac:dyDescent="0.35">
      <c r="A379" s="2" t="s">
        <v>1442</v>
      </c>
      <c r="B379" s="13">
        <v>378</v>
      </c>
      <c r="C379" s="170" t="s">
        <v>1444</v>
      </c>
      <c r="D379" s="170">
        <v>0</v>
      </c>
      <c r="E379" s="19"/>
      <c r="F379" s="26">
        <v>930363212</v>
      </c>
      <c r="G379" s="26"/>
      <c r="H379" s="26"/>
      <c r="I379" s="26"/>
      <c r="J379" s="14" t="s">
        <v>746</v>
      </c>
      <c r="K379" s="14" t="s">
        <v>1118</v>
      </c>
      <c r="L379" s="39" t="s">
        <v>1119</v>
      </c>
      <c r="M379" s="39"/>
      <c r="N379" s="27"/>
      <c r="O379" s="14"/>
      <c r="P379" s="121">
        <v>0</v>
      </c>
      <c r="Q379" s="15"/>
      <c r="R379" s="119"/>
      <c r="S379" s="53" t="str">
        <f t="shared" si="24"/>
        <v/>
      </c>
      <c r="T379" s="17"/>
      <c r="U379" s="15"/>
      <c r="V379" s="16"/>
      <c r="W379" s="16"/>
      <c r="X379" s="16"/>
      <c r="Y379" s="2">
        <f t="shared" si="21"/>
        <v>0</v>
      </c>
      <c r="Z379" s="3" t="str">
        <f t="shared" si="22"/>
        <v/>
      </c>
      <c r="AA379" s="3" t="str">
        <f t="shared" si="23"/>
        <v/>
      </c>
    </row>
    <row r="380" spans="1:27" ht="21" x14ac:dyDescent="0.35">
      <c r="A380" s="2" t="s">
        <v>1442</v>
      </c>
      <c r="B380" s="13">
        <v>379</v>
      </c>
      <c r="C380" s="170" t="s">
        <v>1444</v>
      </c>
      <c r="D380" s="170">
        <v>0</v>
      </c>
      <c r="E380" s="19"/>
      <c r="F380" s="26">
        <v>930371839</v>
      </c>
      <c r="G380" s="26"/>
      <c r="H380" s="26"/>
      <c r="I380" s="26"/>
      <c r="J380" s="14" t="s">
        <v>539</v>
      </c>
      <c r="K380" s="14" t="s">
        <v>1120</v>
      </c>
      <c r="L380" s="39" t="s">
        <v>1121</v>
      </c>
      <c r="M380" s="39"/>
      <c r="N380" s="27"/>
      <c r="O380" s="14"/>
      <c r="P380" s="121">
        <v>0</v>
      </c>
      <c r="Q380" s="15"/>
      <c r="R380" s="119"/>
      <c r="S380" s="53" t="str">
        <f t="shared" si="24"/>
        <v/>
      </c>
      <c r="T380" s="17"/>
      <c r="U380" s="15"/>
      <c r="V380" s="16"/>
      <c r="W380" s="16"/>
      <c r="X380" s="16"/>
      <c r="Y380" s="2">
        <f t="shared" si="21"/>
        <v>0</v>
      </c>
      <c r="Z380" s="3" t="str">
        <f t="shared" si="22"/>
        <v/>
      </c>
      <c r="AA380" s="3" t="str">
        <f t="shared" si="23"/>
        <v/>
      </c>
    </row>
    <row r="381" spans="1:27" ht="21" x14ac:dyDescent="0.35">
      <c r="A381" s="2" t="s">
        <v>1442</v>
      </c>
      <c r="B381" s="13">
        <v>380</v>
      </c>
      <c r="C381" s="170" t="s">
        <v>1444</v>
      </c>
      <c r="D381" s="170">
        <v>0</v>
      </c>
      <c r="E381" s="19"/>
      <c r="F381" s="26">
        <v>930384892</v>
      </c>
      <c r="G381" s="26"/>
      <c r="H381" s="26"/>
      <c r="I381" s="26"/>
      <c r="J381" s="14" t="s">
        <v>1122</v>
      </c>
      <c r="K381" s="14" t="s">
        <v>853</v>
      </c>
      <c r="L381" s="39" t="s">
        <v>1123</v>
      </c>
      <c r="M381" s="39"/>
      <c r="N381" s="27"/>
      <c r="O381" s="14"/>
      <c r="P381" s="121">
        <v>0</v>
      </c>
      <c r="Q381" s="15"/>
      <c r="R381" s="119"/>
      <c r="S381" s="53" t="str">
        <f t="shared" si="24"/>
        <v/>
      </c>
      <c r="T381" s="17"/>
      <c r="U381" s="15"/>
      <c r="V381" s="16"/>
      <c r="W381" s="16"/>
      <c r="X381" s="16"/>
      <c r="Y381" s="2">
        <f t="shared" si="21"/>
        <v>0</v>
      </c>
      <c r="Z381" s="3" t="str">
        <f t="shared" si="22"/>
        <v/>
      </c>
      <c r="AA381" s="3" t="str">
        <f t="shared" si="23"/>
        <v/>
      </c>
    </row>
    <row r="382" spans="1:27" ht="21" x14ac:dyDescent="0.35">
      <c r="A382" s="2" t="s">
        <v>1442</v>
      </c>
      <c r="B382" s="13">
        <v>381</v>
      </c>
      <c r="C382" s="170" t="s">
        <v>1444</v>
      </c>
      <c r="D382" s="170">
        <v>0</v>
      </c>
      <c r="E382" s="19"/>
      <c r="F382" s="26">
        <v>930385582</v>
      </c>
      <c r="G382" s="26">
        <v>989281626</v>
      </c>
      <c r="H382" s="26"/>
      <c r="I382" s="26"/>
      <c r="J382" s="14" t="s">
        <v>1124</v>
      </c>
      <c r="K382" s="14" t="s">
        <v>1125</v>
      </c>
      <c r="L382" s="39" t="s">
        <v>1126</v>
      </c>
      <c r="M382" s="39"/>
      <c r="N382" s="27"/>
      <c r="O382" s="14"/>
      <c r="P382" s="121">
        <v>0</v>
      </c>
      <c r="Q382" s="15"/>
      <c r="R382" s="119"/>
      <c r="S382" s="53" t="str">
        <f t="shared" si="24"/>
        <v/>
      </c>
      <c r="T382" s="17"/>
      <c r="U382" s="15"/>
      <c r="V382" s="16"/>
      <c r="W382" s="16"/>
      <c r="X382" s="16"/>
      <c r="Y382" s="2">
        <f t="shared" si="21"/>
        <v>0</v>
      </c>
      <c r="Z382" s="3" t="str">
        <f t="shared" si="22"/>
        <v/>
      </c>
      <c r="AA382" s="3" t="str">
        <f t="shared" si="23"/>
        <v/>
      </c>
    </row>
    <row r="383" spans="1:27" ht="21" x14ac:dyDescent="0.35">
      <c r="A383" s="2" t="s">
        <v>1442</v>
      </c>
      <c r="B383" s="13">
        <v>382</v>
      </c>
      <c r="C383" s="170" t="s">
        <v>1444</v>
      </c>
      <c r="D383" s="170">
        <v>0</v>
      </c>
      <c r="E383" s="19"/>
      <c r="F383" s="26">
        <v>930668206</v>
      </c>
      <c r="G383" s="26"/>
      <c r="H383" s="26"/>
      <c r="I383" s="26"/>
      <c r="J383" s="14" t="s">
        <v>1127</v>
      </c>
      <c r="K383" s="14" t="s">
        <v>1128</v>
      </c>
      <c r="L383" s="39" t="s">
        <v>1129</v>
      </c>
      <c r="M383" s="39"/>
      <c r="N383" s="27"/>
      <c r="O383" s="14"/>
      <c r="P383" s="121">
        <v>0</v>
      </c>
      <c r="Q383" s="15"/>
      <c r="R383" s="119"/>
      <c r="S383" s="53" t="str">
        <f t="shared" si="24"/>
        <v/>
      </c>
      <c r="T383" s="17"/>
      <c r="U383" s="15"/>
      <c r="V383" s="16"/>
      <c r="W383" s="16"/>
      <c r="X383" s="16"/>
      <c r="Y383" s="2">
        <f t="shared" si="21"/>
        <v>0</v>
      </c>
      <c r="Z383" s="3" t="str">
        <f t="shared" si="22"/>
        <v/>
      </c>
      <c r="AA383" s="3" t="str">
        <f t="shared" si="23"/>
        <v/>
      </c>
    </row>
    <row r="384" spans="1:27" ht="21" x14ac:dyDescent="0.35">
      <c r="A384" s="2" t="s">
        <v>1442</v>
      </c>
      <c r="B384" s="13">
        <v>383</v>
      </c>
      <c r="C384" s="170" t="s">
        <v>1444</v>
      </c>
      <c r="D384" s="170">
        <v>0</v>
      </c>
      <c r="E384" s="19"/>
      <c r="F384" s="26">
        <v>930839422</v>
      </c>
      <c r="G384" s="26"/>
      <c r="H384" s="26"/>
      <c r="I384" s="26"/>
      <c r="J384" s="14" t="s">
        <v>1130</v>
      </c>
      <c r="K384" s="14" t="s">
        <v>1131</v>
      </c>
      <c r="L384" s="39" t="s">
        <v>1132</v>
      </c>
      <c r="M384" s="39"/>
      <c r="N384" s="27"/>
      <c r="O384" s="14"/>
      <c r="P384" s="121">
        <v>0</v>
      </c>
      <c r="Q384" s="15"/>
      <c r="R384" s="119"/>
      <c r="S384" s="53" t="str">
        <f t="shared" si="24"/>
        <v/>
      </c>
      <c r="T384" s="17"/>
      <c r="U384" s="15"/>
      <c r="V384" s="16"/>
      <c r="W384" s="16"/>
      <c r="X384" s="16"/>
      <c r="Y384" s="2">
        <f t="shared" si="21"/>
        <v>0</v>
      </c>
      <c r="Z384" s="3" t="str">
        <f t="shared" si="22"/>
        <v/>
      </c>
      <c r="AA384" s="3" t="str">
        <f t="shared" si="23"/>
        <v/>
      </c>
    </row>
    <row r="385" spans="1:27" ht="21" x14ac:dyDescent="0.35">
      <c r="A385" s="2" t="s">
        <v>1442</v>
      </c>
      <c r="B385" s="13">
        <v>384</v>
      </c>
      <c r="C385" s="170" t="s">
        <v>1444</v>
      </c>
      <c r="D385" s="170">
        <v>0</v>
      </c>
      <c r="E385" s="19"/>
      <c r="F385" s="26">
        <v>931029845</v>
      </c>
      <c r="G385" s="26"/>
      <c r="H385" s="26"/>
      <c r="I385" s="26"/>
      <c r="J385" s="14" t="s">
        <v>1133</v>
      </c>
      <c r="K385" s="14" t="s">
        <v>176</v>
      </c>
      <c r="L385" s="39" t="s">
        <v>1134</v>
      </c>
      <c r="M385" s="39"/>
      <c r="N385" s="27"/>
      <c r="O385" s="14"/>
      <c r="P385" s="121">
        <v>0</v>
      </c>
      <c r="Q385" s="15"/>
      <c r="R385" s="119"/>
      <c r="S385" s="53" t="str">
        <f t="shared" si="24"/>
        <v/>
      </c>
      <c r="T385" s="17"/>
      <c r="U385" s="15"/>
      <c r="V385" s="16"/>
      <c r="W385" s="16"/>
      <c r="X385" s="16"/>
      <c r="Y385" s="2">
        <f t="shared" si="21"/>
        <v>0</v>
      </c>
      <c r="Z385" s="3" t="str">
        <f t="shared" si="22"/>
        <v/>
      </c>
      <c r="AA385" s="3" t="str">
        <f t="shared" si="23"/>
        <v/>
      </c>
    </row>
    <row r="386" spans="1:27" ht="21" x14ac:dyDescent="0.35">
      <c r="A386" s="2" t="s">
        <v>1442</v>
      </c>
      <c r="B386" s="13">
        <v>385</v>
      </c>
      <c r="C386" s="170" t="s">
        <v>1444</v>
      </c>
      <c r="D386" s="170">
        <v>0</v>
      </c>
      <c r="E386" s="19"/>
      <c r="F386" s="26">
        <v>931544671</v>
      </c>
      <c r="G386" s="26"/>
      <c r="H386" s="26"/>
      <c r="I386" s="26"/>
      <c r="J386" s="14" t="s">
        <v>782</v>
      </c>
      <c r="K386" s="14" t="s">
        <v>1135</v>
      </c>
      <c r="L386" s="39" t="s">
        <v>1136</v>
      </c>
      <c r="M386" s="39"/>
      <c r="N386" s="27"/>
      <c r="O386" s="14"/>
      <c r="P386" s="121">
        <v>0</v>
      </c>
      <c r="Q386" s="15"/>
      <c r="R386" s="119"/>
      <c r="S386" s="53" t="str">
        <f t="shared" si="24"/>
        <v/>
      </c>
      <c r="T386" s="17"/>
      <c r="U386" s="15"/>
      <c r="V386" s="16"/>
      <c r="W386" s="16"/>
      <c r="X386" s="16"/>
      <c r="Y386" s="2">
        <f t="shared" ref="Y386:Y449" si="25">IF(OR(AND(LEFT(Q386,6)="ACEPTA",P386=0),AND(LEFT(Q386,6)&lt;&gt;"ACEPTA",P386&gt;0)),1,0)</f>
        <v>0</v>
      </c>
      <c r="Z386" s="3" t="str">
        <f t="shared" si="22"/>
        <v/>
      </c>
      <c r="AA386" s="3" t="str">
        <f t="shared" si="23"/>
        <v/>
      </c>
    </row>
    <row r="387" spans="1:27" ht="21" x14ac:dyDescent="0.35">
      <c r="A387" s="2" t="s">
        <v>1442</v>
      </c>
      <c r="B387" s="13">
        <v>386</v>
      </c>
      <c r="C387" s="170" t="s">
        <v>1444</v>
      </c>
      <c r="D387" s="170">
        <v>0</v>
      </c>
      <c r="E387" s="19"/>
      <c r="F387" s="26">
        <v>931636025</v>
      </c>
      <c r="G387" s="26"/>
      <c r="H387" s="26"/>
      <c r="I387" s="26"/>
      <c r="J387" s="14" t="s">
        <v>1137</v>
      </c>
      <c r="K387" s="14" t="s">
        <v>1138</v>
      </c>
      <c r="L387" s="39" t="s">
        <v>1139</v>
      </c>
      <c r="M387" s="39"/>
      <c r="N387" s="27"/>
      <c r="O387" s="14"/>
      <c r="P387" s="121">
        <v>0</v>
      </c>
      <c r="Q387" s="15"/>
      <c r="R387" s="119"/>
      <c r="S387" s="53" t="str">
        <f t="shared" si="24"/>
        <v/>
      </c>
      <c r="T387" s="17"/>
      <c r="U387" s="15"/>
      <c r="V387" s="16"/>
      <c r="W387" s="16"/>
      <c r="X387" s="16"/>
      <c r="Y387" s="2">
        <f t="shared" si="25"/>
        <v>0</v>
      </c>
      <c r="Z387" s="3" t="str">
        <f t="shared" ref="Z387:Z450" si="26">IF(Q387="","",VLOOKUP(Q387,estadogp,2,0))</f>
        <v/>
      </c>
      <c r="AA387" s="3" t="str">
        <f t="shared" ref="AA387:AA450" si="27">IF(Q387="","",VLOOKUP(Q387,estadogp,3,0))</f>
        <v/>
      </c>
    </row>
    <row r="388" spans="1:27" ht="21" x14ac:dyDescent="0.35">
      <c r="A388" s="2" t="s">
        <v>1442</v>
      </c>
      <c r="B388" s="13">
        <v>387</v>
      </c>
      <c r="C388" s="170" t="s">
        <v>1444</v>
      </c>
      <c r="D388" s="170">
        <v>0</v>
      </c>
      <c r="E388" s="19"/>
      <c r="F388" s="26">
        <v>932236003</v>
      </c>
      <c r="G388" s="26"/>
      <c r="H388" s="26"/>
      <c r="I388" s="26"/>
      <c r="J388" s="14" t="s">
        <v>1140</v>
      </c>
      <c r="K388" s="14" t="s">
        <v>1141</v>
      </c>
      <c r="L388" s="39" t="s">
        <v>1142</v>
      </c>
      <c r="M388" s="39"/>
      <c r="N388" s="27"/>
      <c r="O388" s="14"/>
      <c r="P388" s="121">
        <v>0</v>
      </c>
      <c r="Q388" s="15"/>
      <c r="R388" s="119"/>
      <c r="S388" s="53" t="str">
        <f t="shared" ref="S388:S451" si="28">IF(LEN(Q388)&gt;0,IF(VLOOKUP(Q388,estadogp,4,0)=10,"",VLOOKUP(VLOOKUP(Q388,estadogp,4,0),MENSAJE,2,0)),"")</f>
        <v/>
      </c>
      <c r="T388" s="17"/>
      <c r="U388" s="15"/>
      <c r="V388" s="16"/>
      <c r="W388" s="16"/>
      <c r="X388" s="16"/>
      <c r="Y388" s="2">
        <f t="shared" si="25"/>
        <v>0</v>
      </c>
      <c r="Z388" s="3" t="str">
        <f t="shared" si="26"/>
        <v/>
      </c>
      <c r="AA388" s="3" t="str">
        <f t="shared" si="27"/>
        <v/>
      </c>
    </row>
    <row r="389" spans="1:27" ht="21" x14ac:dyDescent="0.35">
      <c r="A389" s="2" t="s">
        <v>1442</v>
      </c>
      <c r="B389" s="13">
        <v>388</v>
      </c>
      <c r="C389" s="170" t="s">
        <v>1444</v>
      </c>
      <c r="D389" s="170">
        <v>0</v>
      </c>
      <c r="E389" s="19"/>
      <c r="F389" s="26">
        <v>932974439</v>
      </c>
      <c r="G389" s="26"/>
      <c r="H389" s="26"/>
      <c r="I389" s="26"/>
      <c r="J389" s="14" t="s">
        <v>1143</v>
      </c>
      <c r="K389" s="14" t="s">
        <v>1144</v>
      </c>
      <c r="L389" s="39" t="s">
        <v>1145</v>
      </c>
      <c r="M389" s="39"/>
      <c r="N389" s="27"/>
      <c r="O389" s="14"/>
      <c r="P389" s="121">
        <v>0</v>
      </c>
      <c r="Q389" s="15"/>
      <c r="R389" s="119"/>
      <c r="S389" s="53" t="str">
        <f t="shared" si="28"/>
        <v/>
      </c>
      <c r="T389" s="17"/>
      <c r="U389" s="15"/>
      <c r="V389" s="16"/>
      <c r="W389" s="16"/>
      <c r="X389" s="16"/>
      <c r="Y389" s="2">
        <f t="shared" si="25"/>
        <v>0</v>
      </c>
      <c r="Z389" s="3" t="str">
        <f t="shared" si="26"/>
        <v/>
      </c>
      <c r="AA389" s="3" t="str">
        <f t="shared" si="27"/>
        <v/>
      </c>
    </row>
    <row r="390" spans="1:27" ht="21" x14ac:dyDescent="0.35">
      <c r="A390" s="2" t="s">
        <v>1442</v>
      </c>
      <c r="B390" s="13">
        <v>389</v>
      </c>
      <c r="C390" s="170" t="s">
        <v>1444</v>
      </c>
      <c r="D390" s="170">
        <v>0</v>
      </c>
      <c r="E390" s="19"/>
      <c r="F390" s="26">
        <v>933445160</v>
      </c>
      <c r="G390" s="26"/>
      <c r="H390" s="26"/>
      <c r="I390" s="26"/>
      <c r="J390" s="14" t="s">
        <v>1146</v>
      </c>
      <c r="K390" s="14" t="s">
        <v>1147</v>
      </c>
      <c r="L390" s="39" t="s">
        <v>1148</v>
      </c>
      <c r="M390" s="39"/>
      <c r="N390" s="27"/>
      <c r="O390" s="14"/>
      <c r="P390" s="121">
        <v>0</v>
      </c>
      <c r="Q390" s="15"/>
      <c r="R390" s="119"/>
      <c r="S390" s="53" t="str">
        <f t="shared" si="28"/>
        <v/>
      </c>
      <c r="T390" s="17"/>
      <c r="U390" s="15"/>
      <c r="V390" s="16"/>
      <c r="W390" s="16"/>
      <c r="X390" s="16"/>
      <c r="Y390" s="2">
        <f t="shared" si="25"/>
        <v>0</v>
      </c>
      <c r="Z390" s="3" t="str">
        <f t="shared" si="26"/>
        <v/>
      </c>
      <c r="AA390" s="3" t="str">
        <f t="shared" si="27"/>
        <v/>
      </c>
    </row>
    <row r="391" spans="1:27" ht="21" x14ac:dyDescent="0.35">
      <c r="A391" s="2" t="s">
        <v>1442</v>
      </c>
      <c r="B391" s="13">
        <v>390</v>
      </c>
      <c r="C391" s="170" t="s">
        <v>1444</v>
      </c>
      <c r="D391" s="170">
        <v>0</v>
      </c>
      <c r="E391" s="19"/>
      <c r="F391" s="26">
        <v>934232525</v>
      </c>
      <c r="G391" s="26"/>
      <c r="H391" s="26"/>
      <c r="I391" s="26"/>
      <c r="J391" s="14" t="s">
        <v>1149</v>
      </c>
      <c r="K391" s="14" t="s">
        <v>1150</v>
      </c>
      <c r="L391" s="39" t="s">
        <v>1151</v>
      </c>
      <c r="M391" s="39"/>
      <c r="N391" s="27"/>
      <c r="O391" s="14"/>
      <c r="P391" s="121">
        <v>0</v>
      </c>
      <c r="Q391" s="15"/>
      <c r="R391" s="119"/>
      <c r="S391" s="53" t="str">
        <f t="shared" si="28"/>
        <v/>
      </c>
      <c r="T391" s="17"/>
      <c r="U391" s="15"/>
      <c r="V391" s="16"/>
      <c r="W391" s="16"/>
      <c r="X391" s="16"/>
      <c r="Y391" s="2">
        <f t="shared" si="25"/>
        <v>0</v>
      </c>
      <c r="Z391" s="3" t="str">
        <f t="shared" si="26"/>
        <v/>
      </c>
      <c r="AA391" s="3" t="str">
        <f t="shared" si="27"/>
        <v/>
      </c>
    </row>
    <row r="392" spans="1:27" ht="21" x14ac:dyDescent="0.35">
      <c r="A392" s="2" t="s">
        <v>1442</v>
      </c>
      <c r="B392" s="13">
        <v>391</v>
      </c>
      <c r="C392" s="170" t="s">
        <v>1444</v>
      </c>
      <c r="D392" s="170">
        <v>0</v>
      </c>
      <c r="E392" s="19"/>
      <c r="F392" s="26">
        <v>934690519</v>
      </c>
      <c r="G392" s="26"/>
      <c r="H392" s="26"/>
      <c r="I392" s="26"/>
      <c r="J392" s="14" t="s">
        <v>1152</v>
      </c>
      <c r="K392" s="14" t="s">
        <v>1153</v>
      </c>
      <c r="L392" s="39" t="s">
        <v>1154</v>
      </c>
      <c r="M392" s="39"/>
      <c r="N392" s="27"/>
      <c r="O392" s="14"/>
      <c r="P392" s="121">
        <v>0</v>
      </c>
      <c r="Q392" s="15"/>
      <c r="R392" s="119"/>
      <c r="S392" s="53" t="str">
        <f t="shared" si="28"/>
        <v/>
      </c>
      <c r="T392" s="17"/>
      <c r="U392" s="15"/>
      <c r="V392" s="16"/>
      <c r="W392" s="16"/>
      <c r="X392" s="16"/>
      <c r="Y392" s="2">
        <f t="shared" si="25"/>
        <v>0</v>
      </c>
      <c r="Z392" s="3" t="str">
        <f t="shared" si="26"/>
        <v/>
      </c>
      <c r="AA392" s="3" t="str">
        <f t="shared" si="27"/>
        <v/>
      </c>
    </row>
    <row r="393" spans="1:27" ht="21" x14ac:dyDescent="0.35">
      <c r="A393" s="2" t="s">
        <v>1442</v>
      </c>
      <c r="B393" s="13">
        <v>392</v>
      </c>
      <c r="C393" s="170" t="s">
        <v>1444</v>
      </c>
      <c r="D393" s="170">
        <v>0</v>
      </c>
      <c r="E393" s="19"/>
      <c r="F393" s="26">
        <v>934768498</v>
      </c>
      <c r="G393" s="26"/>
      <c r="H393" s="26"/>
      <c r="I393" s="26"/>
      <c r="J393" s="14" t="s">
        <v>1155</v>
      </c>
      <c r="K393" s="14" t="s">
        <v>1156</v>
      </c>
      <c r="L393" s="39" t="s">
        <v>1157</v>
      </c>
      <c r="M393" s="39"/>
      <c r="N393" s="27"/>
      <c r="O393" s="14"/>
      <c r="P393" s="121">
        <v>0</v>
      </c>
      <c r="Q393" s="15"/>
      <c r="R393" s="119"/>
      <c r="S393" s="53" t="str">
        <f t="shared" si="28"/>
        <v/>
      </c>
      <c r="T393" s="17"/>
      <c r="U393" s="15"/>
      <c r="V393" s="16"/>
      <c r="W393" s="16"/>
      <c r="X393" s="16"/>
      <c r="Y393" s="2">
        <f t="shared" si="25"/>
        <v>0</v>
      </c>
      <c r="Z393" s="3" t="str">
        <f t="shared" si="26"/>
        <v/>
      </c>
      <c r="AA393" s="3" t="str">
        <f t="shared" si="27"/>
        <v/>
      </c>
    </row>
    <row r="394" spans="1:27" ht="21" x14ac:dyDescent="0.35">
      <c r="A394" s="2" t="s">
        <v>1442</v>
      </c>
      <c r="B394" s="13">
        <v>393</v>
      </c>
      <c r="C394" s="170" t="s">
        <v>1444</v>
      </c>
      <c r="D394" s="170">
        <v>0</v>
      </c>
      <c r="E394" s="19"/>
      <c r="F394" s="26">
        <v>935675715</v>
      </c>
      <c r="G394" s="26"/>
      <c r="H394" s="26"/>
      <c r="I394" s="26"/>
      <c r="J394" s="14" t="s">
        <v>1158</v>
      </c>
      <c r="K394" s="14" t="s">
        <v>1159</v>
      </c>
      <c r="L394" s="39" t="s">
        <v>1160</v>
      </c>
      <c r="M394" s="39"/>
      <c r="N394" s="27"/>
      <c r="O394" s="14"/>
      <c r="P394" s="121">
        <v>0</v>
      </c>
      <c r="Q394" s="15"/>
      <c r="R394" s="119"/>
      <c r="S394" s="53" t="str">
        <f t="shared" si="28"/>
        <v/>
      </c>
      <c r="T394" s="17"/>
      <c r="U394" s="15"/>
      <c r="V394" s="16"/>
      <c r="W394" s="16"/>
      <c r="X394" s="16"/>
      <c r="Y394" s="2">
        <f t="shared" si="25"/>
        <v>0</v>
      </c>
      <c r="Z394" s="3" t="str">
        <f t="shared" si="26"/>
        <v/>
      </c>
      <c r="AA394" s="3" t="str">
        <f t="shared" si="27"/>
        <v/>
      </c>
    </row>
    <row r="395" spans="1:27" ht="21" x14ac:dyDescent="0.35">
      <c r="A395" s="2" t="s">
        <v>1442</v>
      </c>
      <c r="B395" s="13">
        <v>394</v>
      </c>
      <c r="C395" s="170" t="s">
        <v>1444</v>
      </c>
      <c r="D395" s="170">
        <v>0</v>
      </c>
      <c r="E395" s="19"/>
      <c r="F395" s="123">
        <v>935680867</v>
      </c>
      <c r="G395" s="26"/>
      <c r="H395" s="26"/>
      <c r="I395" s="26"/>
      <c r="J395" s="14" t="s">
        <v>355</v>
      </c>
      <c r="K395" s="14" t="s">
        <v>1161</v>
      </c>
      <c r="L395" s="39" t="s">
        <v>1162</v>
      </c>
      <c r="M395" s="39"/>
      <c r="N395" s="27"/>
      <c r="O395" s="14"/>
      <c r="P395" s="121">
        <v>0</v>
      </c>
      <c r="Q395" s="15"/>
      <c r="R395" s="119"/>
      <c r="S395" s="53" t="str">
        <f t="shared" si="28"/>
        <v/>
      </c>
      <c r="T395" s="17"/>
      <c r="U395" s="15"/>
      <c r="V395" s="16"/>
      <c r="W395" s="16"/>
      <c r="X395" s="16"/>
      <c r="Y395" s="2">
        <f t="shared" si="25"/>
        <v>0</v>
      </c>
      <c r="Z395" s="3" t="str">
        <f t="shared" si="26"/>
        <v/>
      </c>
      <c r="AA395" s="3" t="str">
        <f t="shared" si="27"/>
        <v/>
      </c>
    </row>
    <row r="396" spans="1:27" ht="21" x14ac:dyDescent="0.35">
      <c r="A396" s="2" t="s">
        <v>1442</v>
      </c>
      <c r="B396" s="13">
        <v>395</v>
      </c>
      <c r="C396" s="170" t="s">
        <v>1444</v>
      </c>
      <c r="D396" s="170">
        <v>0</v>
      </c>
      <c r="E396" s="19"/>
      <c r="F396" s="26">
        <v>935907117</v>
      </c>
      <c r="G396" s="26"/>
      <c r="H396" s="26"/>
      <c r="I396" s="26"/>
      <c r="J396" s="14" t="s">
        <v>1163</v>
      </c>
      <c r="K396" s="14" t="s">
        <v>1009</v>
      </c>
      <c r="L396" s="39" t="s">
        <v>1164</v>
      </c>
      <c r="M396" s="39"/>
      <c r="N396" s="27"/>
      <c r="O396" s="14"/>
      <c r="P396" s="121">
        <v>0</v>
      </c>
      <c r="Q396" s="15"/>
      <c r="R396" s="119"/>
      <c r="S396" s="53" t="str">
        <f t="shared" si="28"/>
        <v/>
      </c>
      <c r="T396" s="17"/>
      <c r="U396" s="15"/>
      <c r="V396" s="16"/>
      <c r="W396" s="16"/>
      <c r="X396" s="16"/>
      <c r="Y396" s="2">
        <f t="shared" si="25"/>
        <v>0</v>
      </c>
      <c r="Z396" s="3" t="str">
        <f t="shared" si="26"/>
        <v/>
      </c>
      <c r="AA396" s="3" t="str">
        <f t="shared" si="27"/>
        <v/>
      </c>
    </row>
    <row r="397" spans="1:27" ht="21" x14ac:dyDescent="0.35">
      <c r="A397" s="2" t="s">
        <v>1442</v>
      </c>
      <c r="B397" s="13">
        <v>396</v>
      </c>
      <c r="C397" s="170" t="s">
        <v>1444</v>
      </c>
      <c r="D397" s="170">
        <v>0</v>
      </c>
      <c r="E397" s="19"/>
      <c r="F397" s="26">
        <v>936326997</v>
      </c>
      <c r="G397" s="26"/>
      <c r="H397" s="26"/>
      <c r="I397" s="26"/>
      <c r="J397" s="14" t="s">
        <v>1165</v>
      </c>
      <c r="K397" s="14" t="s">
        <v>1166</v>
      </c>
      <c r="L397" s="39" t="s">
        <v>1167</v>
      </c>
      <c r="M397" s="39"/>
      <c r="N397" s="27"/>
      <c r="O397" s="14"/>
      <c r="P397" s="121">
        <v>0</v>
      </c>
      <c r="Q397" s="15"/>
      <c r="R397" s="119"/>
      <c r="S397" s="53" t="str">
        <f t="shared" si="28"/>
        <v/>
      </c>
      <c r="T397" s="17"/>
      <c r="U397" s="15"/>
      <c r="V397" s="16"/>
      <c r="W397" s="16"/>
      <c r="X397" s="16"/>
      <c r="Y397" s="2">
        <f t="shared" si="25"/>
        <v>0</v>
      </c>
      <c r="Z397" s="3" t="str">
        <f t="shared" si="26"/>
        <v/>
      </c>
      <c r="AA397" s="3" t="str">
        <f t="shared" si="27"/>
        <v/>
      </c>
    </row>
    <row r="398" spans="1:27" ht="21" x14ac:dyDescent="0.35">
      <c r="A398" s="2" t="s">
        <v>1442</v>
      </c>
      <c r="B398" s="13">
        <v>397</v>
      </c>
      <c r="C398" s="170" t="s">
        <v>1444</v>
      </c>
      <c r="D398" s="170">
        <v>0</v>
      </c>
      <c r="E398" s="19"/>
      <c r="F398" s="26">
        <v>936402776</v>
      </c>
      <c r="G398" s="26"/>
      <c r="H398" s="26"/>
      <c r="I398" s="26"/>
      <c r="J398" s="14" t="s">
        <v>1168</v>
      </c>
      <c r="K398" s="14" t="s">
        <v>1169</v>
      </c>
      <c r="L398" s="39" t="s">
        <v>1170</v>
      </c>
      <c r="M398" s="39"/>
      <c r="N398" s="27"/>
      <c r="O398" s="14"/>
      <c r="P398" s="121">
        <v>0</v>
      </c>
      <c r="Q398" s="15"/>
      <c r="R398" s="119"/>
      <c r="S398" s="53" t="str">
        <f t="shared" si="28"/>
        <v/>
      </c>
      <c r="T398" s="17"/>
      <c r="U398" s="15"/>
      <c r="V398" s="16"/>
      <c r="W398" s="16"/>
      <c r="X398" s="16"/>
      <c r="Y398" s="2">
        <f t="shared" si="25"/>
        <v>0</v>
      </c>
      <c r="Z398" s="3" t="str">
        <f t="shared" si="26"/>
        <v/>
      </c>
      <c r="AA398" s="3" t="str">
        <f t="shared" si="27"/>
        <v/>
      </c>
    </row>
    <row r="399" spans="1:27" ht="21" x14ac:dyDescent="0.35">
      <c r="A399" s="2" t="s">
        <v>1442</v>
      </c>
      <c r="B399" s="13">
        <v>398</v>
      </c>
      <c r="C399" s="170" t="s">
        <v>1444</v>
      </c>
      <c r="D399" s="170">
        <v>0</v>
      </c>
      <c r="E399" s="19"/>
      <c r="F399" s="26">
        <v>936747759</v>
      </c>
      <c r="G399" s="26"/>
      <c r="H399" s="26"/>
      <c r="I399" s="26"/>
      <c r="J399" s="14" t="s">
        <v>1171</v>
      </c>
      <c r="K399" s="14" t="s">
        <v>1172</v>
      </c>
      <c r="L399" s="39" t="s">
        <v>1173</v>
      </c>
      <c r="M399" s="39"/>
      <c r="N399" s="27"/>
      <c r="O399" s="14"/>
      <c r="P399" s="121">
        <v>0</v>
      </c>
      <c r="Q399" s="15"/>
      <c r="R399" s="119"/>
      <c r="S399" s="53" t="str">
        <f t="shared" si="28"/>
        <v/>
      </c>
      <c r="T399" s="17"/>
      <c r="U399" s="15"/>
      <c r="V399" s="16"/>
      <c r="W399" s="16"/>
      <c r="X399" s="16"/>
      <c r="Y399" s="2">
        <f t="shared" si="25"/>
        <v>0</v>
      </c>
      <c r="Z399" s="3" t="str">
        <f t="shared" si="26"/>
        <v/>
      </c>
      <c r="AA399" s="3" t="str">
        <f t="shared" si="27"/>
        <v/>
      </c>
    </row>
    <row r="400" spans="1:27" ht="21" x14ac:dyDescent="0.35">
      <c r="A400" s="2" t="s">
        <v>1442</v>
      </c>
      <c r="B400" s="13">
        <v>399</v>
      </c>
      <c r="C400" s="170" t="s">
        <v>1444</v>
      </c>
      <c r="D400" s="170">
        <v>0</v>
      </c>
      <c r="E400" s="19"/>
      <c r="F400" s="26">
        <v>937142593</v>
      </c>
      <c r="G400" s="26"/>
      <c r="H400" s="26"/>
      <c r="I400" s="26"/>
      <c r="J400" s="14" t="s">
        <v>288</v>
      </c>
      <c r="K400" s="14" t="s">
        <v>1174</v>
      </c>
      <c r="L400" s="39" t="s">
        <v>1175</v>
      </c>
      <c r="M400" s="39"/>
      <c r="N400" s="27"/>
      <c r="O400" s="14"/>
      <c r="P400" s="121">
        <v>0</v>
      </c>
      <c r="Q400" s="15"/>
      <c r="R400" s="119"/>
      <c r="S400" s="53" t="str">
        <f t="shared" si="28"/>
        <v/>
      </c>
      <c r="T400" s="17"/>
      <c r="U400" s="15"/>
      <c r="V400" s="16"/>
      <c r="W400" s="16"/>
      <c r="X400" s="16"/>
      <c r="Y400" s="2">
        <f t="shared" si="25"/>
        <v>0</v>
      </c>
      <c r="Z400" s="3" t="str">
        <f t="shared" si="26"/>
        <v/>
      </c>
      <c r="AA400" s="3" t="str">
        <f t="shared" si="27"/>
        <v/>
      </c>
    </row>
    <row r="401" spans="1:27" ht="21" x14ac:dyDescent="0.35">
      <c r="A401" s="2" t="s">
        <v>1442</v>
      </c>
      <c r="B401" s="13">
        <v>400</v>
      </c>
      <c r="C401" s="170" t="s">
        <v>1444</v>
      </c>
      <c r="D401" s="170">
        <v>0</v>
      </c>
      <c r="E401" s="19"/>
      <c r="F401" s="26">
        <v>937268548</v>
      </c>
      <c r="G401" s="26">
        <v>937267548</v>
      </c>
      <c r="H401" s="26"/>
      <c r="I401" s="26"/>
      <c r="J401" s="14" t="s">
        <v>1176</v>
      </c>
      <c r="K401" s="14" t="s">
        <v>1177</v>
      </c>
      <c r="L401" s="39" t="s">
        <v>1178</v>
      </c>
      <c r="M401" s="39"/>
      <c r="N401" s="27"/>
      <c r="O401" s="14"/>
      <c r="P401" s="121">
        <v>0</v>
      </c>
      <c r="Q401" s="15"/>
      <c r="R401" s="119"/>
      <c r="S401" s="53" t="str">
        <f t="shared" si="28"/>
        <v/>
      </c>
      <c r="T401" s="17"/>
      <c r="U401" s="15"/>
      <c r="V401" s="16"/>
      <c r="W401" s="16"/>
      <c r="X401" s="16"/>
      <c r="Y401" s="2">
        <f t="shared" si="25"/>
        <v>0</v>
      </c>
      <c r="Z401" s="3" t="str">
        <f t="shared" si="26"/>
        <v/>
      </c>
      <c r="AA401" s="3" t="str">
        <f t="shared" si="27"/>
        <v/>
      </c>
    </row>
    <row r="402" spans="1:27" ht="21" x14ac:dyDescent="0.35">
      <c r="A402" s="2" t="s">
        <v>1442</v>
      </c>
      <c r="B402" s="13">
        <v>401</v>
      </c>
      <c r="C402" s="170" t="s">
        <v>1444</v>
      </c>
      <c r="D402" s="170">
        <v>0</v>
      </c>
      <c r="E402" s="19"/>
      <c r="F402" s="26">
        <v>937970086</v>
      </c>
      <c r="G402" s="26"/>
      <c r="H402" s="26"/>
      <c r="I402" s="26"/>
      <c r="J402" s="14" t="s">
        <v>1179</v>
      </c>
      <c r="K402" s="14" t="s">
        <v>1180</v>
      </c>
      <c r="L402" s="39" t="s">
        <v>1181</v>
      </c>
      <c r="M402" s="39"/>
      <c r="N402" s="27"/>
      <c r="O402" s="14"/>
      <c r="P402" s="121">
        <v>0</v>
      </c>
      <c r="Q402" s="15"/>
      <c r="R402" s="119"/>
      <c r="S402" s="53" t="str">
        <f t="shared" si="28"/>
        <v/>
      </c>
      <c r="T402" s="17"/>
      <c r="U402" s="15"/>
      <c r="V402" s="16"/>
      <c r="W402" s="16"/>
      <c r="X402" s="16"/>
      <c r="Y402" s="2">
        <f t="shared" si="25"/>
        <v>0</v>
      </c>
      <c r="Z402" s="3" t="str">
        <f t="shared" si="26"/>
        <v/>
      </c>
      <c r="AA402" s="3" t="str">
        <f t="shared" si="27"/>
        <v/>
      </c>
    </row>
    <row r="403" spans="1:27" ht="21" x14ac:dyDescent="0.35">
      <c r="A403" s="2" t="s">
        <v>1442</v>
      </c>
      <c r="B403" s="13">
        <v>402</v>
      </c>
      <c r="C403" s="170" t="s">
        <v>1444</v>
      </c>
      <c r="D403" s="170">
        <v>0</v>
      </c>
      <c r="E403" s="19"/>
      <c r="F403" s="26">
        <v>938856738</v>
      </c>
      <c r="G403" s="26"/>
      <c r="H403" s="26"/>
      <c r="I403" s="26"/>
      <c r="J403" s="14" t="s">
        <v>1182</v>
      </c>
      <c r="K403" s="14" t="s">
        <v>1183</v>
      </c>
      <c r="L403" s="39" t="s">
        <v>1184</v>
      </c>
      <c r="M403" s="39"/>
      <c r="N403" s="27"/>
      <c r="O403" s="14"/>
      <c r="P403" s="121">
        <v>0</v>
      </c>
      <c r="Q403" s="15"/>
      <c r="R403" s="119"/>
      <c r="S403" s="53" t="str">
        <f t="shared" si="28"/>
        <v/>
      </c>
      <c r="T403" s="17"/>
      <c r="U403" s="15"/>
      <c r="V403" s="16"/>
      <c r="W403" s="16"/>
      <c r="X403" s="16"/>
      <c r="Y403" s="2">
        <f t="shared" si="25"/>
        <v>0</v>
      </c>
      <c r="Z403" s="3" t="str">
        <f t="shared" si="26"/>
        <v/>
      </c>
      <c r="AA403" s="3" t="str">
        <f t="shared" si="27"/>
        <v/>
      </c>
    </row>
    <row r="404" spans="1:27" ht="21" x14ac:dyDescent="0.35">
      <c r="A404" s="2" t="s">
        <v>1442</v>
      </c>
      <c r="B404" s="13">
        <v>403</v>
      </c>
      <c r="C404" s="170" t="s">
        <v>1444</v>
      </c>
      <c r="D404" s="170">
        <v>0</v>
      </c>
      <c r="E404" s="19"/>
      <c r="F404" s="26">
        <v>939078932</v>
      </c>
      <c r="G404" s="26"/>
      <c r="H404" s="26"/>
      <c r="I404" s="26"/>
      <c r="J404" s="14" t="s">
        <v>1185</v>
      </c>
      <c r="K404" s="14" t="s">
        <v>1186</v>
      </c>
      <c r="L404" s="39" t="s">
        <v>1187</v>
      </c>
      <c r="M404" s="39"/>
      <c r="N404" s="27"/>
      <c r="O404" s="14"/>
      <c r="P404" s="121">
        <v>0</v>
      </c>
      <c r="Q404" s="15"/>
      <c r="R404" s="119"/>
      <c r="S404" s="53" t="str">
        <f t="shared" si="28"/>
        <v/>
      </c>
      <c r="T404" s="17"/>
      <c r="U404" s="15"/>
      <c r="V404" s="16"/>
      <c r="W404" s="16"/>
      <c r="X404" s="16"/>
      <c r="Y404" s="2">
        <f t="shared" si="25"/>
        <v>0</v>
      </c>
      <c r="Z404" s="3" t="str">
        <f t="shared" si="26"/>
        <v/>
      </c>
      <c r="AA404" s="3" t="str">
        <f t="shared" si="27"/>
        <v/>
      </c>
    </row>
    <row r="405" spans="1:27" ht="21" x14ac:dyDescent="0.35">
      <c r="A405" s="2" t="s">
        <v>1442</v>
      </c>
      <c r="B405" s="13">
        <v>404</v>
      </c>
      <c r="C405" s="170" t="s">
        <v>1444</v>
      </c>
      <c r="D405" s="170">
        <v>0</v>
      </c>
      <c r="E405" s="19"/>
      <c r="F405" s="26">
        <v>939469507</v>
      </c>
      <c r="G405" s="26"/>
      <c r="H405" s="26"/>
      <c r="I405" s="26"/>
      <c r="J405" s="14" t="s">
        <v>115</v>
      </c>
      <c r="K405" s="14" t="s">
        <v>1188</v>
      </c>
      <c r="L405" s="39" t="s">
        <v>1189</v>
      </c>
      <c r="M405" s="39"/>
      <c r="N405" s="27"/>
      <c r="O405" s="14"/>
      <c r="P405" s="121">
        <v>0</v>
      </c>
      <c r="Q405" s="15"/>
      <c r="R405" s="119"/>
      <c r="S405" s="53" t="str">
        <f t="shared" si="28"/>
        <v/>
      </c>
      <c r="T405" s="17"/>
      <c r="U405" s="15"/>
      <c r="V405" s="16"/>
      <c r="W405" s="16"/>
      <c r="X405" s="16"/>
      <c r="Y405" s="2">
        <f t="shared" si="25"/>
        <v>0</v>
      </c>
      <c r="Z405" s="3" t="str">
        <f t="shared" si="26"/>
        <v/>
      </c>
      <c r="AA405" s="3" t="str">
        <f t="shared" si="27"/>
        <v/>
      </c>
    </row>
    <row r="406" spans="1:27" ht="21" x14ac:dyDescent="0.35">
      <c r="A406" s="2" t="s">
        <v>1442</v>
      </c>
      <c r="B406" s="13">
        <v>405</v>
      </c>
      <c r="C406" s="170" t="s">
        <v>1444</v>
      </c>
      <c r="D406" s="170">
        <v>0</v>
      </c>
      <c r="E406" s="19"/>
      <c r="F406" s="26">
        <v>940366227</v>
      </c>
      <c r="G406" s="26"/>
      <c r="H406" s="26"/>
      <c r="I406" s="26"/>
      <c r="J406" s="14" t="s">
        <v>1190</v>
      </c>
      <c r="K406" s="14" t="s">
        <v>1191</v>
      </c>
      <c r="L406" s="39" t="s">
        <v>1192</v>
      </c>
      <c r="M406" s="39"/>
      <c r="N406" s="27"/>
      <c r="O406" s="14"/>
      <c r="P406" s="121">
        <v>0</v>
      </c>
      <c r="Q406" s="15"/>
      <c r="R406" s="119"/>
      <c r="S406" s="53" t="str">
        <f t="shared" si="28"/>
        <v/>
      </c>
      <c r="T406" s="17"/>
      <c r="U406" s="15"/>
      <c r="V406" s="16"/>
      <c r="W406" s="16"/>
      <c r="X406" s="16"/>
      <c r="Y406" s="2">
        <f t="shared" si="25"/>
        <v>0</v>
      </c>
      <c r="Z406" s="3" t="str">
        <f t="shared" si="26"/>
        <v/>
      </c>
      <c r="AA406" s="3" t="str">
        <f t="shared" si="27"/>
        <v/>
      </c>
    </row>
    <row r="407" spans="1:27" ht="21" x14ac:dyDescent="0.35">
      <c r="A407" s="2" t="s">
        <v>1442</v>
      </c>
      <c r="B407" s="13">
        <v>406</v>
      </c>
      <c r="C407" s="170" t="s">
        <v>1444</v>
      </c>
      <c r="D407" s="170">
        <v>0</v>
      </c>
      <c r="E407" s="19"/>
      <c r="F407" s="26">
        <v>940496884</v>
      </c>
      <c r="G407" s="26"/>
      <c r="H407" s="26"/>
      <c r="I407" s="26"/>
      <c r="J407" s="14" t="s">
        <v>482</v>
      </c>
      <c r="K407" s="14" t="s">
        <v>1193</v>
      </c>
      <c r="L407" s="39" t="s">
        <v>1194</v>
      </c>
      <c r="M407" s="39"/>
      <c r="N407" s="27"/>
      <c r="O407" s="14"/>
      <c r="P407" s="121">
        <v>0</v>
      </c>
      <c r="Q407" s="15"/>
      <c r="R407" s="119"/>
      <c r="S407" s="53" t="str">
        <f t="shared" si="28"/>
        <v/>
      </c>
      <c r="T407" s="17"/>
      <c r="U407" s="15"/>
      <c r="V407" s="16"/>
      <c r="W407" s="16"/>
      <c r="X407" s="16"/>
      <c r="Y407" s="2">
        <f t="shared" si="25"/>
        <v>0</v>
      </c>
      <c r="Z407" s="3" t="str">
        <f t="shared" si="26"/>
        <v/>
      </c>
      <c r="AA407" s="3" t="str">
        <f t="shared" si="27"/>
        <v/>
      </c>
    </row>
    <row r="408" spans="1:27" ht="21" x14ac:dyDescent="0.35">
      <c r="A408" s="2" t="s">
        <v>1442</v>
      </c>
      <c r="B408" s="13">
        <v>407</v>
      </c>
      <c r="C408" s="170" t="s">
        <v>1444</v>
      </c>
      <c r="D408" s="170">
        <v>0</v>
      </c>
      <c r="E408" s="19"/>
      <c r="F408" s="26">
        <v>940603388</v>
      </c>
      <c r="G408" s="26"/>
      <c r="H408" s="26"/>
      <c r="I408" s="26"/>
      <c r="J408" s="14" t="s">
        <v>885</v>
      </c>
      <c r="K408" s="14" t="s">
        <v>1195</v>
      </c>
      <c r="L408" s="39" t="s">
        <v>1196</v>
      </c>
      <c r="M408" s="39"/>
      <c r="N408" s="27"/>
      <c r="O408" s="14"/>
      <c r="P408" s="121">
        <v>0</v>
      </c>
      <c r="Q408" s="15"/>
      <c r="R408" s="119"/>
      <c r="S408" s="53" t="str">
        <f t="shared" si="28"/>
        <v/>
      </c>
      <c r="T408" s="17"/>
      <c r="U408" s="15"/>
      <c r="V408" s="16"/>
      <c r="W408" s="16"/>
      <c r="X408" s="16"/>
      <c r="Y408" s="2">
        <f t="shared" si="25"/>
        <v>0</v>
      </c>
      <c r="Z408" s="3" t="str">
        <f t="shared" si="26"/>
        <v/>
      </c>
      <c r="AA408" s="3" t="str">
        <f t="shared" si="27"/>
        <v/>
      </c>
    </row>
    <row r="409" spans="1:27" ht="21" x14ac:dyDescent="0.35">
      <c r="A409" s="2" t="s">
        <v>1442</v>
      </c>
      <c r="B409" s="13">
        <v>408</v>
      </c>
      <c r="C409" s="170" t="s">
        <v>1444</v>
      </c>
      <c r="D409" s="170">
        <v>0</v>
      </c>
      <c r="E409" s="19"/>
      <c r="F409" s="26">
        <v>940856497</v>
      </c>
      <c r="G409" s="26"/>
      <c r="H409" s="26"/>
      <c r="I409" s="26"/>
      <c r="J409" s="14" t="s">
        <v>1197</v>
      </c>
      <c r="K409" s="14" t="s">
        <v>1198</v>
      </c>
      <c r="L409" s="39" t="s">
        <v>1199</v>
      </c>
      <c r="M409" s="39"/>
      <c r="N409" s="27"/>
      <c r="O409" s="14"/>
      <c r="P409" s="121">
        <v>0</v>
      </c>
      <c r="Q409" s="15"/>
      <c r="R409" s="119"/>
      <c r="S409" s="53" t="str">
        <f t="shared" si="28"/>
        <v/>
      </c>
      <c r="T409" s="17"/>
      <c r="U409" s="15"/>
      <c r="V409" s="16"/>
      <c r="W409" s="16"/>
      <c r="X409" s="16"/>
      <c r="Y409" s="2">
        <f t="shared" si="25"/>
        <v>0</v>
      </c>
      <c r="Z409" s="3" t="str">
        <f t="shared" si="26"/>
        <v/>
      </c>
      <c r="AA409" s="3" t="str">
        <f t="shared" si="27"/>
        <v/>
      </c>
    </row>
    <row r="410" spans="1:27" ht="21" x14ac:dyDescent="0.35">
      <c r="A410" s="2" t="s">
        <v>1442</v>
      </c>
      <c r="B410" s="13">
        <v>409</v>
      </c>
      <c r="C410" s="170" t="s">
        <v>1444</v>
      </c>
      <c r="D410" s="170">
        <v>0</v>
      </c>
      <c r="E410" s="19"/>
      <c r="F410" s="26">
        <v>941021620</v>
      </c>
      <c r="G410" s="26"/>
      <c r="H410" s="26"/>
      <c r="I410" s="26"/>
      <c r="J410" s="14" t="s">
        <v>513</v>
      </c>
      <c r="K410" s="14" t="s">
        <v>1200</v>
      </c>
      <c r="L410" s="39" t="s">
        <v>1201</v>
      </c>
      <c r="M410" s="39"/>
      <c r="N410" s="27"/>
      <c r="O410" s="14"/>
      <c r="P410" s="121">
        <v>0</v>
      </c>
      <c r="Q410" s="15"/>
      <c r="R410" s="119"/>
      <c r="S410" s="53" t="str">
        <f t="shared" si="28"/>
        <v/>
      </c>
      <c r="T410" s="17"/>
      <c r="U410" s="15"/>
      <c r="V410" s="16"/>
      <c r="W410" s="16"/>
      <c r="X410" s="16"/>
      <c r="Y410" s="2">
        <f t="shared" si="25"/>
        <v>0</v>
      </c>
      <c r="Z410" s="3" t="str">
        <f t="shared" si="26"/>
        <v/>
      </c>
      <c r="AA410" s="3" t="str">
        <f t="shared" si="27"/>
        <v/>
      </c>
    </row>
    <row r="411" spans="1:27" ht="21" x14ac:dyDescent="0.35">
      <c r="A411" s="2" t="s">
        <v>1442</v>
      </c>
      <c r="B411" s="13">
        <v>410</v>
      </c>
      <c r="C411" s="170" t="s">
        <v>1444</v>
      </c>
      <c r="D411" s="170">
        <v>0</v>
      </c>
      <c r="E411" s="19"/>
      <c r="F411" s="26">
        <v>941034000</v>
      </c>
      <c r="G411" s="26"/>
      <c r="H411" s="26"/>
      <c r="I411" s="26"/>
      <c r="J411" s="14" t="s">
        <v>1202</v>
      </c>
      <c r="K411" s="14" t="s">
        <v>1203</v>
      </c>
      <c r="L411" s="39" t="s">
        <v>1204</v>
      </c>
      <c r="M411" s="39"/>
      <c r="N411" s="27"/>
      <c r="O411" s="14"/>
      <c r="P411" s="121">
        <v>0</v>
      </c>
      <c r="Q411" s="15"/>
      <c r="R411" s="119"/>
      <c r="S411" s="53" t="str">
        <f t="shared" si="28"/>
        <v/>
      </c>
      <c r="T411" s="17"/>
      <c r="U411" s="15"/>
      <c r="V411" s="16"/>
      <c r="W411" s="16"/>
      <c r="X411" s="16"/>
      <c r="Y411" s="2">
        <f t="shared" si="25"/>
        <v>0</v>
      </c>
      <c r="Z411" s="3" t="str">
        <f t="shared" si="26"/>
        <v/>
      </c>
      <c r="AA411" s="3" t="str">
        <f t="shared" si="27"/>
        <v/>
      </c>
    </row>
    <row r="412" spans="1:27" ht="21" x14ac:dyDescent="0.35">
      <c r="A412" s="2" t="s">
        <v>1442</v>
      </c>
      <c r="B412" s="13">
        <v>411</v>
      </c>
      <c r="C412" s="170" t="s">
        <v>1444</v>
      </c>
      <c r="D412" s="170">
        <v>0</v>
      </c>
      <c r="E412" s="19"/>
      <c r="F412" s="26">
        <v>941050775</v>
      </c>
      <c r="G412" s="26"/>
      <c r="H412" s="26"/>
      <c r="I412" s="26"/>
      <c r="J412" s="14" t="s">
        <v>172</v>
      </c>
      <c r="K412" s="14" t="s">
        <v>1205</v>
      </c>
      <c r="L412" s="39" t="s">
        <v>1206</v>
      </c>
      <c r="M412" s="39"/>
      <c r="N412" s="27"/>
      <c r="O412" s="14"/>
      <c r="P412" s="121">
        <v>0</v>
      </c>
      <c r="Q412" s="15"/>
      <c r="R412" s="119"/>
      <c r="S412" s="53" t="str">
        <f t="shared" si="28"/>
        <v/>
      </c>
      <c r="T412" s="17"/>
      <c r="U412" s="15"/>
      <c r="V412" s="16"/>
      <c r="W412" s="16"/>
      <c r="X412" s="16"/>
      <c r="Y412" s="2">
        <f t="shared" si="25"/>
        <v>0</v>
      </c>
      <c r="Z412" s="3" t="str">
        <f t="shared" si="26"/>
        <v/>
      </c>
      <c r="AA412" s="3" t="str">
        <f t="shared" si="27"/>
        <v/>
      </c>
    </row>
    <row r="413" spans="1:27" ht="21" x14ac:dyDescent="0.35">
      <c r="A413" s="2" t="s">
        <v>1442</v>
      </c>
      <c r="B413" s="13">
        <v>412</v>
      </c>
      <c r="C413" s="170" t="s">
        <v>1444</v>
      </c>
      <c r="D413" s="170">
        <v>0</v>
      </c>
      <c r="E413" s="19"/>
      <c r="F413" s="26">
        <v>941063100</v>
      </c>
      <c r="G413" s="26"/>
      <c r="H413" s="26"/>
      <c r="I413" s="26"/>
      <c r="J413" s="14" t="s">
        <v>1207</v>
      </c>
      <c r="K413" s="14" t="s">
        <v>1208</v>
      </c>
      <c r="L413" s="39" t="s">
        <v>1209</v>
      </c>
      <c r="M413" s="39"/>
      <c r="N413" s="27"/>
      <c r="O413" s="14"/>
      <c r="P413" s="121">
        <v>0</v>
      </c>
      <c r="Q413" s="15"/>
      <c r="R413" s="119"/>
      <c r="S413" s="53" t="str">
        <f t="shared" si="28"/>
        <v/>
      </c>
      <c r="T413" s="17"/>
      <c r="U413" s="15"/>
      <c r="V413" s="16"/>
      <c r="W413" s="16"/>
      <c r="X413" s="16"/>
      <c r="Y413" s="2">
        <f t="shared" si="25"/>
        <v>0</v>
      </c>
      <c r="Z413" s="3" t="str">
        <f t="shared" si="26"/>
        <v/>
      </c>
      <c r="AA413" s="3" t="str">
        <f t="shared" si="27"/>
        <v/>
      </c>
    </row>
    <row r="414" spans="1:27" ht="21" x14ac:dyDescent="0.35">
      <c r="A414" s="2" t="s">
        <v>1442</v>
      </c>
      <c r="B414" s="13">
        <v>413</v>
      </c>
      <c r="C414" s="170" t="s">
        <v>1444</v>
      </c>
      <c r="D414" s="170">
        <v>0</v>
      </c>
      <c r="E414" s="19"/>
      <c r="F414" s="26">
        <v>941068051</v>
      </c>
      <c r="G414" s="26"/>
      <c r="H414" s="26"/>
      <c r="I414" s="26"/>
      <c r="J414" s="14" t="s">
        <v>1210</v>
      </c>
      <c r="K414" s="14" t="s">
        <v>1211</v>
      </c>
      <c r="L414" s="39" t="s">
        <v>1212</v>
      </c>
      <c r="M414" s="39"/>
      <c r="N414" s="27"/>
      <c r="O414" s="14"/>
      <c r="P414" s="121">
        <v>0</v>
      </c>
      <c r="Q414" s="15"/>
      <c r="R414" s="119"/>
      <c r="S414" s="53" t="str">
        <f t="shared" si="28"/>
        <v/>
      </c>
      <c r="T414" s="17"/>
      <c r="U414" s="15"/>
      <c r="V414" s="16"/>
      <c r="W414" s="16"/>
      <c r="X414" s="16"/>
      <c r="Y414" s="2">
        <f t="shared" si="25"/>
        <v>0</v>
      </c>
      <c r="Z414" s="3" t="str">
        <f t="shared" si="26"/>
        <v/>
      </c>
      <c r="AA414" s="3" t="str">
        <f t="shared" si="27"/>
        <v/>
      </c>
    </row>
    <row r="415" spans="1:27" ht="21" x14ac:dyDescent="0.35">
      <c r="A415" s="2" t="s">
        <v>1442</v>
      </c>
      <c r="B415" s="13">
        <v>414</v>
      </c>
      <c r="C415" s="170" t="s">
        <v>1444</v>
      </c>
      <c r="D415" s="170">
        <v>0</v>
      </c>
      <c r="E415" s="19"/>
      <c r="F415" s="26">
        <v>941084080</v>
      </c>
      <c r="G415" s="26"/>
      <c r="H415" s="26"/>
      <c r="I415" s="26"/>
      <c r="J415" s="14" t="s">
        <v>1213</v>
      </c>
      <c r="K415" s="14" t="s">
        <v>1214</v>
      </c>
      <c r="L415" s="39" t="s">
        <v>1215</v>
      </c>
      <c r="M415" s="39"/>
      <c r="N415" s="27"/>
      <c r="O415" s="14"/>
      <c r="P415" s="121">
        <v>0</v>
      </c>
      <c r="Q415" s="15"/>
      <c r="R415" s="119"/>
      <c r="S415" s="53" t="str">
        <f t="shared" si="28"/>
        <v/>
      </c>
      <c r="T415" s="17"/>
      <c r="U415" s="15"/>
      <c r="V415" s="16"/>
      <c r="W415" s="16"/>
      <c r="X415" s="16"/>
      <c r="Y415" s="2">
        <f t="shared" si="25"/>
        <v>0</v>
      </c>
      <c r="Z415" s="3" t="str">
        <f t="shared" si="26"/>
        <v/>
      </c>
      <c r="AA415" s="3" t="str">
        <f t="shared" si="27"/>
        <v/>
      </c>
    </row>
    <row r="416" spans="1:27" ht="21" x14ac:dyDescent="0.35">
      <c r="A416" s="2" t="s">
        <v>1442</v>
      </c>
      <c r="B416" s="13">
        <v>415</v>
      </c>
      <c r="C416" s="170" t="s">
        <v>1444</v>
      </c>
      <c r="D416" s="170">
        <v>0</v>
      </c>
      <c r="E416" s="19"/>
      <c r="F416" s="26">
        <v>941084237</v>
      </c>
      <c r="G416" s="26"/>
      <c r="H416" s="26"/>
      <c r="I416" s="26"/>
      <c r="J416" s="14" t="s">
        <v>1216</v>
      </c>
      <c r="K416" s="14" t="s">
        <v>1217</v>
      </c>
      <c r="L416" s="39" t="s">
        <v>1218</v>
      </c>
      <c r="M416" s="39"/>
      <c r="N416" s="27"/>
      <c r="O416" s="14"/>
      <c r="P416" s="121">
        <v>0</v>
      </c>
      <c r="Q416" s="15"/>
      <c r="R416" s="119"/>
      <c r="S416" s="53" t="str">
        <f t="shared" si="28"/>
        <v/>
      </c>
      <c r="T416" s="17"/>
      <c r="U416" s="15"/>
      <c r="V416" s="16"/>
      <c r="W416" s="16"/>
      <c r="X416" s="16"/>
      <c r="Y416" s="2">
        <f t="shared" si="25"/>
        <v>0</v>
      </c>
      <c r="Z416" s="3" t="str">
        <f t="shared" si="26"/>
        <v/>
      </c>
      <c r="AA416" s="3" t="str">
        <f t="shared" si="27"/>
        <v/>
      </c>
    </row>
    <row r="417" spans="1:27" ht="21" x14ac:dyDescent="0.35">
      <c r="A417" s="2" t="s">
        <v>1442</v>
      </c>
      <c r="B417" s="13">
        <v>416</v>
      </c>
      <c r="C417" s="170" t="s">
        <v>1444</v>
      </c>
      <c r="D417" s="170">
        <v>0</v>
      </c>
      <c r="E417" s="19"/>
      <c r="F417" s="26">
        <v>941085161</v>
      </c>
      <c r="G417" s="26"/>
      <c r="H417" s="26"/>
      <c r="I417" s="26"/>
      <c r="J417" s="14" t="s">
        <v>1219</v>
      </c>
      <c r="K417" s="14" t="s">
        <v>1220</v>
      </c>
      <c r="L417" s="39" t="s">
        <v>1221</v>
      </c>
      <c r="M417" s="39"/>
      <c r="N417" s="27"/>
      <c r="O417" s="14"/>
      <c r="P417" s="121">
        <v>0</v>
      </c>
      <c r="Q417" s="15"/>
      <c r="R417" s="119"/>
      <c r="S417" s="53" t="str">
        <f t="shared" si="28"/>
        <v/>
      </c>
      <c r="T417" s="17"/>
      <c r="U417" s="15"/>
      <c r="V417" s="16"/>
      <c r="W417" s="16"/>
      <c r="X417" s="16"/>
      <c r="Y417" s="2">
        <f t="shared" si="25"/>
        <v>0</v>
      </c>
      <c r="Z417" s="3" t="str">
        <f t="shared" si="26"/>
        <v/>
      </c>
      <c r="AA417" s="3" t="str">
        <f t="shared" si="27"/>
        <v/>
      </c>
    </row>
    <row r="418" spans="1:27" ht="21" x14ac:dyDescent="0.35">
      <c r="A418" s="2" t="s">
        <v>1442</v>
      </c>
      <c r="B418" s="13">
        <v>417</v>
      </c>
      <c r="C418" s="170" t="s">
        <v>1444</v>
      </c>
      <c r="D418" s="170">
        <v>0</v>
      </c>
      <c r="E418" s="19"/>
      <c r="F418" s="26">
        <v>941086614</v>
      </c>
      <c r="G418" s="26"/>
      <c r="H418" s="26"/>
      <c r="I418" s="26"/>
      <c r="J418" s="14" t="s">
        <v>1222</v>
      </c>
      <c r="K418" s="14" t="s">
        <v>1211</v>
      </c>
      <c r="L418" s="39" t="s">
        <v>1223</v>
      </c>
      <c r="M418" s="39"/>
      <c r="N418" s="27"/>
      <c r="O418" s="14"/>
      <c r="P418" s="121">
        <v>0</v>
      </c>
      <c r="Q418" s="15"/>
      <c r="R418" s="119"/>
      <c r="S418" s="53" t="str">
        <f t="shared" si="28"/>
        <v/>
      </c>
      <c r="T418" s="17"/>
      <c r="U418" s="15"/>
      <c r="V418" s="16"/>
      <c r="W418" s="16"/>
      <c r="X418" s="16"/>
      <c r="Y418" s="2">
        <f t="shared" si="25"/>
        <v>0</v>
      </c>
      <c r="Z418" s="3" t="str">
        <f t="shared" si="26"/>
        <v/>
      </c>
      <c r="AA418" s="3" t="str">
        <f t="shared" si="27"/>
        <v/>
      </c>
    </row>
    <row r="419" spans="1:27" ht="21" x14ac:dyDescent="0.35">
      <c r="A419" s="2" t="s">
        <v>1442</v>
      </c>
      <c r="B419" s="13">
        <v>418</v>
      </c>
      <c r="C419" s="170" t="s">
        <v>1444</v>
      </c>
      <c r="D419" s="170">
        <v>0</v>
      </c>
      <c r="E419" s="19"/>
      <c r="F419" s="26">
        <v>941086957</v>
      </c>
      <c r="G419" s="26"/>
      <c r="H419" s="26"/>
      <c r="I419" s="26"/>
      <c r="J419" s="14" t="s">
        <v>1224</v>
      </c>
      <c r="K419" s="14" t="s">
        <v>289</v>
      </c>
      <c r="L419" s="39" t="s">
        <v>1225</v>
      </c>
      <c r="M419" s="39"/>
      <c r="N419" s="27"/>
      <c r="O419" s="14"/>
      <c r="P419" s="121">
        <v>0</v>
      </c>
      <c r="Q419" s="15"/>
      <c r="R419" s="119"/>
      <c r="S419" s="53" t="str">
        <f t="shared" si="28"/>
        <v/>
      </c>
      <c r="T419" s="17"/>
      <c r="U419" s="15"/>
      <c r="V419" s="16"/>
      <c r="W419" s="16"/>
      <c r="X419" s="16"/>
      <c r="Y419" s="2">
        <f t="shared" si="25"/>
        <v>0</v>
      </c>
      <c r="Z419" s="3" t="str">
        <f t="shared" si="26"/>
        <v/>
      </c>
      <c r="AA419" s="3" t="str">
        <f t="shared" si="27"/>
        <v/>
      </c>
    </row>
    <row r="420" spans="1:27" ht="21" x14ac:dyDescent="0.35">
      <c r="A420" s="2" t="s">
        <v>1442</v>
      </c>
      <c r="B420" s="13">
        <v>419</v>
      </c>
      <c r="C420" s="170" t="s">
        <v>1444</v>
      </c>
      <c r="D420" s="170">
        <v>0</v>
      </c>
      <c r="E420" s="19"/>
      <c r="F420" s="26">
        <v>941087497</v>
      </c>
      <c r="G420" s="26"/>
      <c r="H420" s="26"/>
      <c r="I420" s="26"/>
      <c r="J420" s="14" t="s">
        <v>1226</v>
      </c>
      <c r="K420" s="14" t="s">
        <v>1227</v>
      </c>
      <c r="L420" s="39" t="s">
        <v>1228</v>
      </c>
      <c r="M420" s="39"/>
      <c r="N420" s="27"/>
      <c r="O420" s="14"/>
      <c r="P420" s="121">
        <v>0</v>
      </c>
      <c r="Q420" s="15"/>
      <c r="R420" s="119"/>
      <c r="S420" s="53" t="str">
        <f t="shared" si="28"/>
        <v/>
      </c>
      <c r="T420" s="17"/>
      <c r="U420" s="15"/>
      <c r="V420" s="16"/>
      <c r="W420" s="16"/>
      <c r="X420" s="16"/>
      <c r="Y420" s="2">
        <f t="shared" si="25"/>
        <v>0</v>
      </c>
      <c r="Z420" s="3" t="str">
        <f t="shared" si="26"/>
        <v/>
      </c>
      <c r="AA420" s="3" t="str">
        <f t="shared" si="27"/>
        <v/>
      </c>
    </row>
    <row r="421" spans="1:27" ht="21" x14ac:dyDescent="0.35">
      <c r="A421" s="2" t="s">
        <v>1442</v>
      </c>
      <c r="B421" s="13">
        <v>420</v>
      </c>
      <c r="C421" s="170" t="s">
        <v>1444</v>
      </c>
      <c r="D421" s="170">
        <v>0</v>
      </c>
      <c r="E421" s="19"/>
      <c r="F421" s="26">
        <v>941094231</v>
      </c>
      <c r="G421" s="26"/>
      <c r="H421" s="26"/>
      <c r="I421" s="26"/>
      <c r="J421" s="14" t="s">
        <v>297</v>
      </c>
      <c r="K421" s="14" t="s">
        <v>694</v>
      </c>
      <c r="L421" s="39" t="s">
        <v>1229</v>
      </c>
      <c r="M421" s="39"/>
      <c r="N421" s="27"/>
      <c r="O421" s="14"/>
      <c r="P421" s="121">
        <v>0</v>
      </c>
      <c r="Q421" s="15"/>
      <c r="R421" s="119"/>
      <c r="S421" s="53" t="str">
        <f t="shared" si="28"/>
        <v/>
      </c>
      <c r="T421" s="17"/>
      <c r="U421" s="15"/>
      <c r="V421" s="16"/>
      <c r="W421" s="16"/>
      <c r="X421" s="16"/>
      <c r="Y421" s="2">
        <f t="shared" si="25"/>
        <v>0</v>
      </c>
      <c r="Z421" s="3" t="str">
        <f t="shared" si="26"/>
        <v/>
      </c>
      <c r="AA421" s="3" t="str">
        <f t="shared" si="27"/>
        <v/>
      </c>
    </row>
    <row r="422" spans="1:27" ht="21" x14ac:dyDescent="0.35">
      <c r="A422" s="2" t="s">
        <v>1442</v>
      </c>
      <c r="B422" s="13">
        <v>421</v>
      </c>
      <c r="C422" s="170" t="s">
        <v>1444</v>
      </c>
      <c r="D422" s="170">
        <v>0</v>
      </c>
      <c r="E422" s="19"/>
      <c r="F422" s="26">
        <v>941109078</v>
      </c>
      <c r="G422" s="26"/>
      <c r="H422" s="26"/>
      <c r="I422" s="26"/>
      <c r="J422" s="14" t="s">
        <v>693</v>
      </c>
      <c r="K422" s="14" t="s">
        <v>402</v>
      </c>
      <c r="L422" s="39" t="s">
        <v>1230</v>
      </c>
      <c r="M422" s="39"/>
      <c r="N422" s="27"/>
      <c r="O422" s="14"/>
      <c r="P422" s="121">
        <v>0</v>
      </c>
      <c r="Q422" s="15"/>
      <c r="R422" s="119"/>
      <c r="S422" s="53" t="str">
        <f t="shared" si="28"/>
        <v/>
      </c>
      <c r="T422" s="17"/>
      <c r="U422" s="15"/>
      <c r="V422" s="16"/>
      <c r="W422" s="16"/>
      <c r="X422" s="16"/>
      <c r="Y422" s="2">
        <f t="shared" si="25"/>
        <v>0</v>
      </c>
      <c r="Z422" s="3" t="str">
        <f t="shared" si="26"/>
        <v/>
      </c>
      <c r="AA422" s="3" t="str">
        <f t="shared" si="27"/>
        <v/>
      </c>
    </row>
    <row r="423" spans="1:27" ht="21" x14ac:dyDescent="0.35">
      <c r="A423" s="2" t="s">
        <v>1442</v>
      </c>
      <c r="B423" s="13">
        <v>422</v>
      </c>
      <c r="C423" s="170" t="s">
        <v>1444</v>
      </c>
      <c r="D423" s="170">
        <v>0</v>
      </c>
      <c r="E423" s="19"/>
      <c r="F423" s="26">
        <v>941130000</v>
      </c>
      <c r="G423" s="26"/>
      <c r="H423" s="26"/>
      <c r="I423" s="26"/>
      <c r="J423" s="14" t="s">
        <v>1231</v>
      </c>
      <c r="K423" s="14" t="s">
        <v>1232</v>
      </c>
      <c r="L423" s="39" t="s">
        <v>1233</v>
      </c>
      <c r="M423" s="39"/>
      <c r="N423" s="27"/>
      <c r="O423" s="14"/>
      <c r="P423" s="121">
        <v>0</v>
      </c>
      <c r="Q423" s="15"/>
      <c r="R423" s="119"/>
      <c r="S423" s="53" t="str">
        <f t="shared" si="28"/>
        <v/>
      </c>
      <c r="T423" s="17"/>
      <c r="U423" s="15"/>
      <c r="V423" s="16"/>
      <c r="W423" s="16"/>
      <c r="X423" s="16"/>
      <c r="Y423" s="2">
        <f t="shared" si="25"/>
        <v>0</v>
      </c>
      <c r="Z423" s="3" t="str">
        <f t="shared" si="26"/>
        <v/>
      </c>
      <c r="AA423" s="3" t="str">
        <f t="shared" si="27"/>
        <v/>
      </c>
    </row>
    <row r="424" spans="1:27" ht="21" x14ac:dyDescent="0.35">
      <c r="A424" s="2" t="s">
        <v>1442</v>
      </c>
      <c r="B424" s="13">
        <v>423</v>
      </c>
      <c r="C424" s="170" t="s">
        <v>1444</v>
      </c>
      <c r="D424" s="170">
        <v>0</v>
      </c>
      <c r="E424" s="19"/>
      <c r="F424" s="26">
        <v>941203095</v>
      </c>
      <c r="G424" s="26"/>
      <c r="H424" s="26"/>
      <c r="I424" s="26"/>
      <c r="J424" s="14" t="s">
        <v>1234</v>
      </c>
      <c r="K424" s="14" t="s">
        <v>1235</v>
      </c>
      <c r="L424" s="39" t="s">
        <v>1236</v>
      </c>
      <c r="M424" s="39"/>
      <c r="N424" s="27"/>
      <c r="O424" s="14"/>
      <c r="P424" s="121">
        <v>0</v>
      </c>
      <c r="Q424" s="15"/>
      <c r="R424" s="119"/>
      <c r="S424" s="53" t="str">
        <f t="shared" si="28"/>
        <v/>
      </c>
      <c r="T424" s="17"/>
      <c r="U424" s="15"/>
      <c r="V424" s="16"/>
      <c r="W424" s="16"/>
      <c r="X424" s="16"/>
      <c r="Y424" s="2">
        <f t="shared" si="25"/>
        <v>0</v>
      </c>
      <c r="Z424" s="3" t="str">
        <f t="shared" si="26"/>
        <v/>
      </c>
      <c r="AA424" s="3" t="str">
        <f t="shared" si="27"/>
        <v/>
      </c>
    </row>
    <row r="425" spans="1:27" ht="21" x14ac:dyDescent="0.35">
      <c r="A425" s="2" t="s">
        <v>1442</v>
      </c>
      <c r="B425" s="13">
        <v>424</v>
      </c>
      <c r="C425" s="170" t="s">
        <v>1444</v>
      </c>
      <c r="D425" s="170">
        <v>0</v>
      </c>
      <c r="E425" s="19"/>
      <c r="F425" s="26">
        <v>941302775</v>
      </c>
      <c r="G425" s="26"/>
      <c r="H425" s="26"/>
      <c r="I425" s="26"/>
      <c r="J425" s="14" t="s">
        <v>1237</v>
      </c>
      <c r="K425" s="14" t="s">
        <v>1238</v>
      </c>
      <c r="L425" s="39" t="s">
        <v>1239</v>
      </c>
      <c r="M425" s="39"/>
      <c r="N425" s="27"/>
      <c r="O425" s="14"/>
      <c r="P425" s="121">
        <v>0</v>
      </c>
      <c r="Q425" s="15"/>
      <c r="R425" s="119"/>
      <c r="S425" s="53" t="str">
        <f t="shared" si="28"/>
        <v/>
      </c>
      <c r="T425" s="17"/>
      <c r="U425" s="15"/>
      <c r="V425" s="16"/>
      <c r="W425" s="16"/>
      <c r="X425" s="16"/>
      <c r="Y425" s="2">
        <f t="shared" si="25"/>
        <v>0</v>
      </c>
      <c r="Z425" s="3" t="str">
        <f t="shared" si="26"/>
        <v/>
      </c>
      <c r="AA425" s="3" t="str">
        <f t="shared" si="27"/>
        <v/>
      </c>
    </row>
    <row r="426" spans="1:27" ht="21" x14ac:dyDescent="0.35">
      <c r="A426" s="2" t="s">
        <v>1442</v>
      </c>
      <c r="B426" s="13">
        <v>425</v>
      </c>
      <c r="C426" s="170" t="s">
        <v>1444</v>
      </c>
      <c r="D426" s="170">
        <v>0</v>
      </c>
      <c r="E426" s="19"/>
      <c r="F426" s="26">
        <v>941303372</v>
      </c>
      <c r="G426" s="26"/>
      <c r="H426" s="26"/>
      <c r="I426" s="26"/>
      <c r="J426" s="14" t="s">
        <v>1240</v>
      </c>
      <c r="K426" s="14" t="s">
        <v>923</v>
      </c>
      <c r="L426" s="39" t="s">
        <v>1241</v>
      </c>
      <c r="M426" s="39"/>
      <c r="N426" s="27"/>
      <c r="O426" s="14"/>
      <c r="P426" s="121">
        <v>0</v>
      </c>
      <c r="Q426" s="15"/>
      <c r="R426" s="119"/>
      <c r="S426" s="53" t="str">
        <f t="shared" si="28"/>
        <v/>
      </c>
      <c r="T426" s="17"/>
      <c r="U426" s="15"/>
      <c r="V426" s="16"/>
      <c r="W426" s="16"/>
      <c r="X426" s="16"/>
      <c r="Y426" s="2">
        <f t="shared" si="25"/>
        <v>0</v>
      </c>
      <c r="Z426" s="3" t="str">
        <f t="shared" si="26"/>
        <v/>
      </c>
      <c r="AA426" s="3" t="str">
        <f t="shared" si="27"/>
        <v/>
      </c>
    </row>
    <row r="427" spans="1:27" ht="21" x14ac:dyDescent="0.35">
      <c r="A427" s="2" t="s">
        <v>1442</v>
      </c>
      <c r="B427" s="13">
        <v>426</v>
      </c>
      <c r="C427" s="170" t="s">
        <v>1444</v>
      </c>
      <c r="D427" s="170">
        <v>0</v>
      </c>
      <c r="E427" s="19"/>
      <c r="F427" s="26">
        <v>941304621</v>
      </c>
      <c r="G427" s="26"/>
      <c r="H427" s="26"/>
      <c r="I427" s="26"/>
      <c r="J427" s="14" t="s">
        <v>1242</v>
      </c>
      <c r="K427" s="14" t="s">
        <v>1243</v>
      </c>
      <c r="L427" s="39" t="s">
        <v>1244</v>
      </c>
      <c r="M427" s="39"/>
      <c r="N427" s="27"/>
      <c r="O427" s="14"/>
      <c r="P427" s="121">
        <v>0</v>
      </c>
      <c r="Q427" s="15"/>
      <c r="R427" s="119"/>
      <c r="S427" s="53" t="str">
        <f t="shared" si="28"/>
        <v/>
      </c>
      <c r="T427" s="17"/>
      <c r="U427" s="15"/>
      <c r="V427" s="16"/>
      <c r="W427" s="16"/>
      <c r="X427" s="16"/>
      <c r="Y427" s="2">
        <f t="shared" si="25"/>
        <v>0</v>
      </c>
      <c r="Z427" s="3" t="str">
        <f t="shared" si="26"/>
        <v/>
      </c>
      <c r="AA427" s="3" t="str">
        <f t="shared" si="27"/>
        <v/>
      </c>
    </row>
    <row r="428" spans="1:27" ht="21" x14ac:dyDescent="0.35">
      <c r="A428" s="2" t="s">
        <v>1442</v>
      </c>
      <c r="B428" s="13">
        <v>427</v>
      </c>
      <c r="C428" s="170" t="s">
        <v>1444</v>
      </c>
      <c r="D428" s="170">
        <v>0</v>
      </c>
      <c r="E428" s="19"/>
      <c r="F428" s="26">
        <v>941306328</v>
      </c>
      <c r="G428" s="26"/>
      <c r="H428" s="26"/>
      <c r="I428" s="26"/>
      <c r="J428" s="14" t="s">
        <v>1245</v>
      </c>
      <c r="K428" s="14" t="s">
        <v>1246</v>
      </c>
      <c r="L428" s="39" t="s">
        <v>1247</v>
      </c>
      <c r="M428" s="39"/>
      <c r="N428" s="27"/>
      <c r="O428" s="14"/>
      <c r="P428" s="121">
        <v>0</v>
      </c>
      <c r="Q428" s="15"/>
      <c r="R428" s="119"/>
      <c r="S428" s="53" t="str">
        <f t="shared" si="28"/>
        <v/>
      </c>
      <c r="T428" s="17"/>
      <c r="U428" s="15"/>
      <c r="V428" s="16"/>
      <c r="W428" s="16"/>
      <c r="X428" s="16"/>
      <c r="Y428" s="2">
        <f t="shared" si="25"/>
        <v>0</v>
      </c>
      <c r="Z428" s="3" t="str">
        <f t="shared" si="26"/>
        <v/>
      </c>
      <c r="AA428" s="3" t="str">
        <f t="shared" si="27"/>
        <v/>
      </c>
    </row>
    <row r="429" spans="1:27" ht="21" x14ac:dyDescent="0.35">
      <c r="A429" s="2" t="s">
        <v>1442</v>
      </c>
      <c r="B429" s="13">
        <v>428</v>
      </c>
      <c r="C429" s="170" t="s">
        <v>1444</v>
      </c>
      <c r="D429" s="170">
        <v>0</v>
      </c>
      <c r="E429" s="19"/>
      <c r="F429" s="26">
        <v>941308778</v>
      </c>
      <c r="G429" s="26"/>
      <c r="H429" s="26"/>
      <c r="I429" s="26"/>
      <c r="J429" s="14" t="s">
        <v>807</v>
      </c>
      <c r="K429" s="14" t="s">
        <v>460</v>
      </c>
      <c r="L429" s="39" t="s">
        <v>1248</v>
      </c>
      <c r="M429" s="39"/>
      <c r="N429" s="27"/>
      <c r="O429" s="14"/>
      <c r="P429" s="121">
        <v>0</v>
      </c>
      <c r="Q429" s="15"/>
      <c r="R429" s="119"/>
      <c r="S429" s="53" t="str">
        <f t="shared" si="28"/>
        <v/>
      </c>
      <c r="T429" s="17"/>
      <c r="U429" s="15"/>
      <c r="V429" s="16"/>
      <c r="W429" s="16"/>
      <c r="X429" s="16"/>
      <c r="Y429" s="2">
        <f t="shared" si="25"/>
        <v>0</v>
      </c>
      <c r="Z429" s="3" t="str">
        <f t="shared" si="26"/>
        <v/>
      </c>
      <c r="AA429" s="3" t="str">
        <f t="shared" si="27"/>
        <v/>
      </c>
    </row>
    <row r="430" spans="1:27" ht="21" x14ac:dyDescent="0.35">
      <c r="A430" s="2" t="s">
        <v>1442</v>
      </c>
      <c r="B430" s="13">
        <v>429</v>
      </c>
      <c r="C430" s="170" t="s">
        <v>1444</v>
      </c>
      <c r="D430" s="170">
        <v>0</v>
      </c>
      <c r="E430" s="19"/>
      <c r="F430" s="26">
        <v>941313133</v>
      </c>
      <c r="G430" s="26">
        <v>993418882</v>
      </c>
      <c r="H430" s="26"/>
      <c r="I430" s="26"/>
      <c r="J430" s="14" t="s">
        <v>1249</v>
      </c>
      <c r="K430" s="14" t="s">
        <v>1250</v>
      </c>
      <c r="L430" s="39" t="s">
        <v>1251</v>
      </c>
      <c r="M430" s="39"/>
      <c r="N430" s="27"/>
      <c r="O430" s="14"/>
      <c r="P430" s="121">
        <v>0</v>
      </c>
      <c r="Q430" s="15"/>
      <c r="R430" s="119"/>
      <c r="S430" s="53" t="str">
        <f t="shared" si="28"/>
        <v/>
      </c>
      <c r="T430" s="17"/>
      <c r="U430" s="15"/>
      <c r="V430" s="16"/>
      <c r="W430" s="16"/>
      <c r="X430" s="16"/>
      <c r="Y430" s="2">
        <f t="shared" si="25"/>
        <v>0</v>
      </c>
      <c r="Z430" s="3" t="str">
        <f t="shared" si="26"/>
        <v/>
      </c>
      <c r="AA430" s="3" t="str">
        <f t="shared" si="27"/>
        <v/>
      </c>
    </row>
    <row r="431" spans="1:27" ht="21" x14ac:dyDescent="0.35">
      <c r="A431" s="2" t="s">
        <v>1442</v>
      </c>
      <c r="B431" s="13">
        <v>430</v>
      </c>
      <c r="C431" s="170" t="s">
        <v>1444</v>
      </c>
      <c r="D431" s="170">
        <v>0</v>
      </c>
      <c r="E431" s="19"/>
      <c r="F431" s="26">
        <v>941316283</v>
      </c>
      <c r="G431" s="26">
        <v>964903540</v>
      </c>
      <c r="H431" s="26"/>
      <c r="I431" s="26"/>
      <c r="J431" s="14" t="s">
        <v>204</v>
      </c>
      <c r="K431" s="14" t="s">
        <v>1252</v>
      </c>
      <c r="L431" s="39" t="s">
        <v>1253</v>
      </c>
      <c r="M431" s="39"/>
      <c r="N431" s="27"/>
      <c r="O431" s="14"/>
      <c r="P431" s="121">
        <v>0</v>
      </c>
      <c r="Q431" s="15"/>
      <c r="R431" s="119"/>
      <c r="S431" s="53" t="str">
        <f t="shared" si="28"/>
        <v/>
      </c>
      <c r="T431" s="17"/>
      <c r="U431" s="15"/>
      <c r="V431" s="16"/>
      <c r="W431" s="16"/>
      <c r="X431" s="16"/>
      <c r="Y431" s="2">
        <f t="shared" si="25"/>
        <v>0</v>
      </c>
      <c r="Z431" s="3" t="str">
        <f t="shared" si="26"/>
        <v/>
      </c>
      <c r="AA431" s="3" t="str">
        <f t="shared" si="27"/>
        <v/>
      </c>
    </row>
    <row r="432" spans="1:27" ht="21" x14ac:dyDescent="0.35">
      <c r="A432" s="2" t="s">
        <v>1442</v>
      </c>
      <c r="B432" s="13">
        <v>431</v>
      </c>
      <c r="C432" s="170" t="s">
        <v>1444</v>
      </c>
      <c r="D432" s="170">
        <v>0</v>
      </c>
      <c r="E432" s="19"/>
      <c r="F432" s="26">
        <v>941318319</v>
      </c>
      <c r="G432" s="26"/>
      <c r="H432" s="26"/>
      <c r="I432" s="26"/>
      <c r="J432" s="14" t="s">
        <v>233</v>
      </c>
      <c r="K432" s="14" t="s">
        <v>1159</v>
      </c>
      <c r="L432" s="39" t="s">
        <v>1254</v>
      </c>
      <c r="M432" s="39"/>
      <c r="N432" s="27"/>
      <c r="O432" s="14"/>
      <c r="P432" s="121">
        <v>0</v>
      </c>
      <c r="Q432" s="15"/>
      <c r="R432" s="119"/>
      <c r="S432" s="53" t="str">
        <f t="shared" si="28"/>
        <v/>
      </c>
      <c r="T432" s="17"/>
      <c r="U432" s="15"/>
      <c r="V432" s="16"/>
      <c r="W432" s="16"/>
      <c r="X432" s="16"/>
      <c r="Y432" s="2">
        <f t="shared" si="25"/>
        <v>0</v>
      </c>
      <c r="Z432" s="3" t="str">
        <f t="shared" si="26"/>
        <v/>
      </c>
      <c r="AA432" s="3" t="str">
        <f t="shared" si="27"/>
        <v/>
      </c>
    </row>
    <row r="433" spans="1:27" ht="21" x14ac:dyDescent="0.35">
      <c r="A433" s="2" t="s">
        <v>1442</v>
      </c>
      <c r="B433" s="13">
        <v>432</v>
      </c>
      <c r="C433" s="170" t="s">
        <v>1444</v>
      </c>
      <c r="D433" s="170">
        <v>0</v>
      </c>
      <c r="E433" s="19"/>
      <c r="F433" s="123">
        <v>941322231</v>
      </c>
      <c r="G433" s="26"/>
      <c r="H433" s="26"/>
      <c r="I433" s="26"/>
      <c r="J433" s="14" t="s">
        <v>1255</v>
      </c>
      <c r="K433" s="14" t="s">
        <v>1256</v>
      </c>
      <c r="L433" s="39" t="s">
        <v>1257</v>
      </c>
      <c r="M433" s="39"/>
      <c r="N433" s="27"/>
      <c r="O433" s="14"/>
      <c r="P433" s="121">
        <v>0</v>
      </c>
      <c r="Q433" s="15"/>
      <c r="R433" s="119"/>
      <c r="S433" s="53" t="str">
        <f t="shared" si="28"/>
        <v/>
      </c>
      <c r="T433" s="17"/>
      <c r="U433" s="15"/>
      <c r="V433" s="16"/>
      <c r="W433" s="16"/>
      <c r="X433" s="16"/>
      <c r="Y433" s="2">
        <f t="shared" si="25"/>
        <v>0</v>
      </c>
      <c r="Z433" s="3" t="str">
        <f t="shared" si="26"/>
        <v/>
      </c>
      <c r="AA433" s="3" t="str">
        <f t="shared" si="27"/>
        <v/>
      </c>
    </row>
    <row r="434" spans="1:27" ht="21" x14ac:dyDescent="0.35">
      <c r="A434" s="2" t="s">
        <v>1442</v>
      </c>
      <c r="B434" s="13">
        <v>433</v>
      </c>
      <c r="C434" s="170" t="s">
        <v>1444</v>
      </c>
      <c r="D434" s="170">
        <v>0</v>
      </c>
      <c r="E434" s="19"/>
      <c r="F434" s="26">
        <v>941327748</v>
      </c>
      <c r="G434" s="26"/>
      <c r="H434" s="26"/>
      <c r="I434" s="26"/>
      <c r="J434" s="14" t="s">
        <v>1258</v>
      </c>
      <c r="K434" s="14" t="s">
        <v>1259</v>
      </c>
      <c r="L434" s="39" t="s">
        <v>1260</v>
      </c>
      <c r="M434" s="39"/>
      <c r="N434" s="27"/>
      <c r="O434" s="14"/>
      <c r="P434" s="121">
        <v>0</v>
      </c>
      <c r="Q434" s="15"/>
      <c r="R434" s="119"/>
      <c r="S434" s="53" t="str">
        <f t="shared" si="28"/>
        <v/>
      </c>
      <c r="T434" s="17"/>
      <c r="U434" s="15"/>
      <c r="V434" s="16"/>
      <c r="W434" s="16"/>
      <c r="X434" s="16"/>
      <c r="Y434" s="2">
        <f t="shared" si="25"/>
        <v>0</v>
      </c>
      <c r="Z434" s="3" t="str">
        <f t="shared" si="26"/>
        <v/>
      </c>
      <c r="AA434" s="3" t="str">
        <f t="shared" si="27"/>
        <v/>
      </c>
    </row>
    <row r="435" spans="1:27" ht="21" x14ac:dyDescent="0.35">
      <c r="A435" s="2" t="s">
        <v>1442</v>
      </c>
      <c r="B435" s="13">
        <v>434</v>
      </c>
      <c r="C435" s="170" t="s">
        <v>1444</v>
      </c>
      <c r="D435" s="170">
        <v>0</v>
      </c>
      <c r="E435" s="19"/>
      <c r="F435" s="26">
        <v>941333556</v>
      </c>
      <c r="G435" s="26"/>
      <c r="H435" s="26"/>
      <c r="I435" s="26"/>
      <c r="J435" s="14" t="s">
        <v>807</v>
      </c>
      <c r="K435" s="14" t="s">
        <v>1261</v>
      </c>
      <c r="L435" s="39" t="s">
        <v>1262</v>
      </c>
      <c r="M435" s="39"/>
      <c r="N435" s="27"/>
      <c r="O435" s="14"/>
      <c r="P435" s="121">
        <v>0</v>
      </c>
      <c r="Q435" s="15"/>
      <c r="R435" s="119"/>
      <c r="S435" s="53" t="str">
        <f t="shared" si="28"/>
        <v/>
      </c>
      <c r="T435" s="17"/>
      <c r="U435" s="15"/>
      <c r="V435" s="16"/>
      <c r="W435" s="16"/>
      <c r="X435" s="16"/>
      <c r="Y435" s="2">
        <f t="shared" si="25"/>
        <v>0</v>
      </c>
      <c r="Z435" s="3" t="str">
        <f t="shared" si="26"/>
        <v/>
      </c>
      <c r="AA435" s="3" t="str">
        <f t="shared" si="27"/>
        <v/>
      </c>
    </row>
    <row r="436" spans="1:27" ht="21" x14ac:dyDescent="0.35">
      <c r="A436" s="2" t="s">
        <v>1442</v>
      </c>
      <c r="B436" s="13">
        <v>435</v>
      </c>
      <c r="C436" s="170" t="s">
        <v>1444</v>
      </c>
      <c r="D436" s="170">
        <v>0</v>
      </c>
      <c r="E436" s="19"/>
      <c r="F436" s="26">
        <v>941334561</v>
      </c>
      <c r="G436" s="26"/>
      <c r="H436" s="26"/>
      <c r="I436" s="26"/>
      <c r="J436" s="14" t="s">
        <v>1263</v>
      </c>
      <c r="K436" s="14" t="s">
        <v>1264</v>
      </c>
      <c r="L436" s="39" t="s">
        <v>1265</v>
      </c>
      <c r="M436" s="39"/>
      <c r="N436" s="27"/>
      <c r="O436" s="14"/>
      <c r="P436" s="121">
        <v>0</v>
      </c>
      <c r="Q436" s="15"/>
      <c r="R436" s="119"/>
      <c r="S436" s="53" t="str">
        <f t="shared" si="28"/>
        <v/>
      </c>
      <c r="T436" s="17"/>
      <c r="U436" s="15"/>
      <c r="V436" s="16"/>
      <c r="W436" s="16"/>
      <c r="X436" s="16"/>
      <c r="Y436" s="2">
        <f t="shared" si="25"/>
        <v>0</v>
      </c>
      <c r="Z436" s="3" t="str">
        <f t="shared" si="26"/>
        <v/>
      </c>
      <c r="AA436" s="3" t="str">
        <f t="shared" si="27"/>
        <v/>
      </c>
    </row>
    <row r="437" spans="1:27" ht="21" x14ac:dyDescent="0.35">
      <c r="A437" s="2" t="s">
        <v>1442</v>
      </c>
      <c r="B437" s="13">
        <v>436</v>
      </c>
      <c r="C437" s="170" t="s">
        <v>1444</v>
      </c>
      <c r="D437" s="170">
        <v>0</v>
      </c>
      <c r="E437" s="19"/>
      <c r="F437" s="26">
        <v>941343688</v>
      </c>
      <c r="G437" s="26"/>
      <c r="H437" s="26"/>
      <c r="I437" s="26"/>
      <c r="J437" s="14" t="s">
        <v>1266</v>
      </c>
      <c r="K437" s="14" t="s">
        <v>943</v>
      </c>
      <c r="L437" s="39" t="s">
        <v>1267</v>
      </c>
      <c r="M437" s="39"/>
      <c r="N437" s="27"/>
      <c r="O437" s="14"/>
      <c r="P437" s="121">
        <v>0</v>
      </c>
      <c r="Q437" s="15"/>
      <c r="R437" s="119"/>
      <c r="S437" s="53" t="str">
        <f t="shared" si="28"/>
        <v/>
      </c>
      <c r="T437" s="17"/>
      <c r="U437" s="15"/>
      <c r="V437" s="16"/>
      <c r="W437" s="16"/>
      <c r="X437" s="16"/>
      <c r="Y437" s="2">
        <f t="shared" si="25"/>
        <v>0</v>
      </c>
      <c r="Z437" s="3" t="str">
        <f t="shared" si="26"/>
        <v/>
      </c>
      <c r="AA437" s="3" t="str">
        <f t="shared" si="27"/>
        <v/>
      </c>
    </row>
    <row r="438" spans="1:27" ht="21" x14ac:dyDescent="0.35">
      <c r="A438" s="2" t="s">
        <v>1442</v>
      </c>
      <c r="B438" s="13">
        <v>437</v>
      </c>
      <c r="C438" s="170" t="s">
        <v>1444</v>
      </c>
      <c r="D438" s="170">
        <v>0</v>
      </c>
      <c r="E438" s="19"/>
      <c r="F438" s="26">
        <v>941345032</v>
      </c>
      <c r="G438" s="26">
        <v>999449860</v>
      </c>
      <c r="H438" s="26"/>
      <c r="I438" s="26"/>
      <c r="J438" s="14" t="s">
        <v>1268</v>
      </c>
      <c r="K438" s="14" t="s">
        <v>1269</v>
      </c>
      <c r="L438" s="39" t="s">
        <v>1270</v>
      </c>
      <c r="M438" s="39"/>
      <c r="N438" s="27"/>
      <c r="O438" s="14"/>
      <c r="P438" s="121">
        <v>0</v>
      </c>
      <c r="Q438" s="15"/>
      <c r="R438" s="119"/>
      <c r="S438" s="53" t="str">
        <f t="shared" si="28"/>
        <v/>
      </c>
      <c r="T438" s="17"/>
      <c r="U438" s="15"/>
      <c r="V438" s="16"/>
      <c r="W438" s="16"/>
      <c r="X438" s="16"/>
      <c r="Y438" s="2">
        <f t="shared" si="25"/>
        <v>0</v>
      </c>
      <c r="Z438" s="3" t="str">
        <f t="shared" si="26"/>
        <v/>
      </c>
      <c r="AA438" s="3" t="str">
        <f t="shared" si="27"/>
        <v/>
      </c>
    </row>
    <row r="439" spans="1:27" ht="21" x14ac:dyDescent="0.35">
      <c r="A439" s="2" t="s">
        <v>1442</v>
      </c>
      <c r="B439" s="13">
        <v>438</v>
      </c>
      <c r="C439" s="170" t="s">
        <v>1444</v>
      </c>
      <c r="D439" s="170">
        <v>0</v>
      </c>
      <c r="E439" s="19"/>
      <c r="F439" s="125">
        <v>941346790</v>
      </c>
      <c r="G439" s="26"/>
      <c r="H439" s="26"/>
      <c r="I439" s="26"/>
      <c r="J439" s="14" t="s">
        <v>1271</v>
      </c>
      <c r="K439" s="14" t="s">
        <v>1272</v>
      </c>
      <c r="L439" s="39" t="s">
        <v>1273</v>
      </c>
      <c r="M439" s="39"/>
      <c r="N439" s="27"/>
      <c r="O439" s="14"/>
      <c r="P439" s="121">
        <v>0</v>
      </c>
      <c r="Q439" s="15"/>
      <c r="R439" s="119"/>
      <c r="S439" s="53" t="str">
        <f t="shared" si="28"/>
        <v/>
      </c>
      <c r="T439" s="17"/>
      <c r="U439" s="15"/>
      <c r="V439" s="16"/>
      <c r="W439" s="16"/>
      <c r="X439" s="16"/>
      <c r="Y439" s="2">
        <f t="shared" si="25"/>
        <v>0</v>
      </c>
      <c r="Z439" s="3" t="str">
        <f t="shared" si="26"/>
        <v/>
      </c>
      <c r="AA439" s="3" t="str">
        <f t="shared" si="27"/>
        <v/>
      </c>
    </row>
    <row r="440" spans="1:27" ht="21" x14ac:dyDescent="0.35">
      <c r="A440" s="2" t="s">
        <v>1442</v>
      </c>
      <c r="B440" s="13">
        <v>439</v>
      </c>
      <c r="C440" s="170" t="s">
        <v>1444</v>
      </c>
      <c r="D440" s="170">
        <v>0</v>
      </c>
      <c r="E440" s="19"/>
      <c r="F440" s="26">
        <v>941349625</v>
      </c>
      <c r="G440" s="26"/>
      <c r="H440" s="26"/>
      <c r="I440" s="26"/>
      <c r="J440" s="14" t="s">
        <v>1274</v>
      </c>
      <c r="K440" s="14" t="s">
        <v>1186</v>
      </c>
      <c r="L440" s="39" t="s">
        <v>1275</v>
      </c>
      <c r="M440" s="39"/>
      <c r="N440" s="27"/>
      <c r="O440" s="14"/>
      <c r="P440" s="121">
        <v>0</v>
      </c>
      <c r="Q440" s="15"/>
      <c r="R440" s="119"/>
      <c r="S440" s="53" t="str">
        <f t="shared" si="28"/>
        <v/>
      </c>
      <c r="T440" s="17"/>
      <c r="U440" s="15"/>
      <c r="V440" s="16"/>
      <c r="W440" s="16"/>
      <c r="X440" s="16"/>
      <c r="Y440" s="2">
        <f t="shared" si="25"/>
        <v>0</v>
      </c>
      <c r="Z440" s="3" t="str">
        <f t="shared" si="26"/>
        <v/>
      </c>
      <c r="AA440" s="3" t="str">
        <f t="shared" si="27"/>
        <v/>
      </c>
    </row>
    <row r="441" spans="1:27" ht="21" x14ac:dyDescent="0.35">
      <c r="A441" s="2" t="s">
        <v>1442</v>
      </c>
      <c r="B441" s="13">
        <v>440</v>
      </c>
      <c r="C441" s="170" t="s">
        <v>1444</v>
      </c>
      <c r="D441" s="170">
        <v>0</v>
      </c>
      <c r="E441" s="19"/>
      <c r="F441" s="26">
        <v>941353040</v>
      </c>
      <c r="G441" s="26"/>
      <c r="H441" s="26"/>
      <c r="I441" s="26"/>
      <c r="J441" s="14" t="s">
        <v>1276</v>
      </c>
      <c r="K441" s="14" t="s">
        <v>1277</v>
      </c>
      <c r="L441" s="39" t="s">
        <v>1278</v>
      </c>
      <c r="M441" s="39"/>
      <c r="N441" s="27"/>
      <c r="O441" s="14"/>
      <c r="P441" s="121">
        <v>0</v>
      </c>
      <c r="Q441" s="15"/>
      <c r="R441" s="119"/>
      <c r="S441" s="53" t="str">
        <f t="shared" si="28"/>
        <v/>
      </c>
      <c r="T441" s="17"/>
      <c r="U441" s="15"/>
      <c r="V441" s="16"/>
      <c r="W441" s="16"/>
      <c r="X441" s="16"/>
      <c r="Y441" s="2">
        <f t="shared" si="25"/>
        <v>0</v>
      </c>
      <c r="Z441" s="3" t="str">
        <f t="shared" si="26"/>
        <v/>
      </c>
      <c r="AA441" s="3" t="str">
        <f t="shared" si="27"/>
        <v/>
      </c>
    </row>
    <row r="442" spans="1:27" ht="21" x14ac:dyDescent="0.35">
      <c r="A442" s="2" t="s">
        <v>1442</v>
      </c>
      <c r="B442" s="13">
        <v>441</v>
      </c>
      <c r="C442" s="170" t="s">
        <v>1444</v>
      </c>
      <c r="D442" s="170">
        <v>0</v>
      </c>
      <c r="E442" s="19"/>
      <c r="F442" s="26">
        <v>941362843</v>
      </c>
      <c r="G442" s="26"/>
      <c r="H442" s="26"/>
      <c r="I442" s="26"/>
      <c r="J442" s="14" t="s">
        <v>766</v>
      </c>
      <c r="K442" s="14" t="s">
        <v>1279</v>
      </c>
      <c r="L442" s="39" t="s">
        <v>1280</v>
      </c>
      <c r="M442" s="39"/>
      <c r="N442" s="27"/>
      <c r="O442" s="14"/>
      <c r="P442" s="121">
        <v>0</v>
      </c>
      <c r="Q442" s="15"/>
      <c r="R442" s="119"/>
      <c r="S442" s="53" t="str">
        <f t="shared" si="28"/>
        <v/>
      </c>
      <c r="T442" s="17"/>
      <c r="U442" s="15"/>
      <c r="V442" s="16"/>
      <c r="W442" s="16"/>
      <c r="X442" s="16"/>
      <c r="Y442" s="2">
        <f t="shared" si="25"/>
        <v>0</v>
      </c>
      <c r="Z442" s="3" t="str">
        <f t="shared" si="26"/>
        <v/>
      </c>
      <c r="AA442" s="3" t="str">
        <f t="shared" si="27"/>
        <v/>
      </c>
    </row>
    <row r="443" spans="1:27" ht="21" x14ac:dyDescent="0.35">
      <c r="A443" s="2" t="s">
        <v>1442</v>
      </c>
      <c r="B443" s="2">
        <v>442</v>
      </c>
      <c r="C443" s="170" t="s">
        <v>1444</v>
      </c>
      <c r="D443" s="170">
        <v>0</v>
      </c>
      <c r="F443" s="26">
        <v>941363581</v>
      </c>
      <c r="G443" s="26"/>
      <c r="H443" s="26"/>
      <c r="I443" s="26"/>
      <c r="J443" s="14" t="s">
        <v>1124</v>
      </c>
      <c r="K443" s="14" t="s">
        <v>1281</v>
      </c>
      <c r="L443" s="39" t="s">
        <v>1282</v>
      </c>
      <c r="M443" s="39"/>
      <c r="N443" s="27"/>
      <c r="O443" s="14"/>
      <c r="P443" s="121">
        <v>0</v>
      </c>
      <c r="Q443" s="15"/>
      <c r="R443" s="119"/>
      <c r="S443" s="53" t="str">
        <f t="shared" si="28"/>
        <v/>
      </c>
      <c r="T443" s="17"/>
      <c r="U443" s="15"/>
      <c r="V443" s="16"/>
      <c r="W443" s="16"/>
      <c r="X443" s="16"/>
      <c r="Y443" s="2">
        <f t="shared" si="25"/>
        <v>0</v>
      </c>
      <c r="Z443" s="3" t="str">
        <f t="shared" si="26"/>
        <v/>
      </c>
      <c r="AA443" s="3" t="str">
        <f t="shared" si="27"/>
        <v/>
      </c>
    </row>
    <row r="444" spans="1:27" ht="21" x14ac:dyDescent="0.35">
      <c r="A444" s="2" t="s">
        <v>1442</v>
      </c>
      <c r="B444" s="13">
        <v>443</v>
      </c>
      <c r="C444" s="170" t="s">
        <v>1444</v>
      </c>
      <c r="D444" s="170">
        <v>0</v>
      </c>
      <c r="E444" s="19"/>
      <c r="F444" s="26">
        <v>941366114</v>
      </c>
      <c r="G444" s="26"/>
      <c r="H444" s="26"/>
      <c r="I444" s="26"/>
      <c r="J444" s="14" t="s">
        <v>1090</v>
      </c>
      <c r="K444" s="14" t="s">
        <v>1217</v>
      </c>
      <c r="L444" s="39" t="s">
        <v>1283</v>
      </c>
      <c r="M444" s="39"/>
      <c r="N444" s="27"/>
      <c r="O444" s="14"/>
      <c r="P444" s="121">
        <v>0</v>
      </c>
      <c r="Q444" s="15"/>
      <c r="R444" s="119"/>
      <c r="S444" s="53" t="str">
        <f t="shared" si="28"/>
        <v/>
      </c>
      <c r="T444" s="17"/>
      <c r="U444" s="15"/>
      <c r="V444" s="16"/>
      <c r="W444" s="16"/>
      <c r="X444" s="16"/>
      <c r="Y444" s="2">
        <f t="shared" si="25"/>
        <v>0</v>
      </c>
      <c r="Z444" s="3" t="str">
        <f t="shared" si="26"/>
        <v/>
      </c>
      <c r="AA444" s="3" t="str">
        <f t="shared" si="27"/>
        <v/>
      </c>
    </row>
    <row r="445" spans="1:27" ht="21" x14ac:dyDescent="0.35">
      <c r="A445" s="2" t="s">
        <v>1442</v>
      </c>
      <c r="B445" s="13">
        <v>444</v>
      </c>
      <c r="C445" s="170" t="s">
        <v>1444</v>
      </c>
      <c r="D445" s="170">
        <v>0</v>
      </c>
      <c r="E445" s="19"/>
      <c r="F445" s="26">
        <v>941373575</v>
      </c>
      <c r="G445" s="26">
        <v>990108526</v>
      </c>
      <c r="H445" s="26"/>
      <c r="I445" s="26"/>
      <c r="J445" s="14" t="s">
        <v>1284</v>
      </c>
      <c r="K445" s="14" t="s">
        <v>1285</v>
      </c>
      <c r="L445" s="39" t="s">
        <v>1286</v>
      </c>
      <c r="M445" s="39"/>
      <c r="N445" s="27"/>
      <c r="O445" s="14"/>
      <c r="P445" s="121">
        <v>0</v>
      </c>
      <c r="Q445" s="15"/>
      <c r="R445" s="119"/>
      <c r="S445" s="53" t="str">
        <f t="shared" si="28"/>
        <v/>
      </c>
      <c r="T445" s="17"/>
      <c r="U445" s="15"/>
      <c r="V445" s="16"/>
      <c r="W445" s="16"/>
      <c r="X445" s="16"/>
      <c r="Y445" s="2">
        <f t="shared" si="25"/>
        <v>0</v>
      </c>
      <c r="Z445" s="3" t="str">
        <f t="shared" si="26"/>
        <v/>
      </c>
      <c r="AA445" s="3" t="str">
        <f t="shared" si="27"/>
        <v/>
      </c>
    </row>
    <row r="446" spans="1:27" ht="21" x14ac:dyDescent="0.35">
      <c r="A446" s="2" t="s">
        <v>1442</v>
      </c>
      <c r="B446" s="13">
        <v>445</v>
      </c>
      <c r="C446" s="170" t="s">
        <v>1444</v>
      </c>
      <c r="D446" s="170">
        <v>0</v>
      </c>
      <c r="E446" s="19"/>
      <c r="F446" s="26">
        <v>941377510</v>
      </c>
      <c r="G446" s="26"/>
      <c r="H446" s="26"/>
      <c r="I446" s="26"/>
      <c r="J446" s="14" t="s">
        <v>1287</v>
      </c>
      <c r="K446" s="14" t="s">
        <v>1288</v>
      </c>
      <c r="L446" s="39" t="s">
        <v>1289</v>
      </c>
      <c r="M446" s="39"/>
      <c r="N446" s="27"/>
      <c r="O446" s="14"/>
      <c r="P446" s="121">
        <v>0</v>
      </c>
      <c r="Q446" s="15"/>
      <c r="R446" s="119"/>
      <c r="S446" s="53" t="str">
        <f t="shared" si="28"/>
        <v/>
      </c>
      <c r="T446" s="17"/>
      <c r="U446" s="15"/>
      <c r="V446" s="16"/>
      <c r="W446" s="16"/>
      <c r="X446" s="16"/>
      <c r="Y446" s="2">
        <f t="shared" si="25"/>
        <v>0</v>
      </c>
      <c r="Z446" s="3" t="str">
        <f t="shared" si="26"/>
        <v/>
      </c>
      <c r="AA446" s="3" t="str">
        <f t="shared" si="27"/>
        <v/>
      </c>
    </row>
    <row r="447" spans="1:27" ht="21" x14ac:dyDescent="0.35">
      <c r="A447" s="2" t="s">
        <v>1442</v>
      </c>
      <c r="B447" s="13">
        <v>446</v>
      </c>
      <c r="C447" s="170" t="s">
        <v>1444</v>
      </c>
      <c r="D447" s="170">
        <v>0</v>
      </c>
      <c r="E447" s="19"/>
      <c r="F447" s="123">
        <v>941384778</v>
      </c>
      <c r="G447" s="26"/>
      <c r="H447" s="26"/>
      <c r="I447" s="26"/>
      <c r="J447" s="14" t="s">
        <v>1290</v>
      </c>
      <c r="K447" s="14" t="s">
        <v>926</v>
      </c>
      <c r="L447" s="39" t="s">
        <v>1291</v>
      </c>
      <c r="M447" s="39"/>
      <c r="N447" s="27"/>
      <c r="O447" s="14"/>
      <c r="P447" s="121">
        <v>0</v>
      </c>
      <c r="Q447" s="15"/>
      <c r="R447" s="119"/>
      <c r="S447" s="53" t="str">
        <f t="shared" si="28"/>
        <v/>
      </c>
      <c r="T447" s="17"/>
      <c r="U447" s="15"/>
      <c r="V447" s="16"/>
      <c r="W447" s="16"/>
      <c r="X447" s="16"/>
      <c r="Y447" s="2">
        <f t="shared" si="25"/>
        <v>0</v>
      </c>
      <c r="Z447" s="3" t="str">
        <f t="shared" si="26"/>
        <v/>
      </c>
      <c r="AA447" s="3" t="str">
        <f t="shared" si="27"/>
        <v/>
      </c>
    </row>
    <row r="448" spans="1:27" ht="21" x14ac:dyDescent="0.35">
      <c r="A448" s="2" t="s">
        <v>1442</v>
      </c>
      <c r="B448" s="13">
        <v>447</v>
      </c>
      <c r="C448" s="170" t="s">
        <v>1444</v>
      </c>
      <c r="D448" s="170">
        <v>0</v>
      </c>
      <c r="E448" s="19"/>
      <c r="F448" s="26">
        <v>941386109</v>
      </c>
      <c r="G448" s="26"/>
      <c r="H448" s="26"/>
      <c r="I448" s="26"/>
      <c r="J448" s="14" t="s">
        <v>395</v>
      </c>
      <c r="K448" s="14" t="s">
        <v>1292</v>
      </c>
      <c r="L448" s="39" t="s">
        <v>1293</v>
      </c>
      <c r="M448" s="39"/>
      <c r="N448" s="27"/>
      <c r="O448" s="14"/>
      <c r="P448" s="121">
        <v>0</v>
      </c>
      <c r="Q448" s="15"/>
      <c r="R448" s="119"/>
      <c r="S448" s="53" t="str">
        <f t="shared" si="28"/>
        <v/>
      </c>
      <c r="T448" s="17"/>
      <c r="U448" s="15"/>
      <c r="V448" s="16"/>
      <c r="W448" s="16"/>
      <c r="X448" s="16"/>
      <c r="Y448" s="2">
        <f t="shared" si="25"/>
        <v>0</v>
      </c>
      <c r="Z448" s="3" t="str">
        <f t="shared" si="26"/>
        <v/>
      </c>
      <c r="AA448" s="3" t="str">
        <f t="shared" si="27"/>
        <v/>
      </c>
    </row>
    <row r="449" spans="1:27" ht="21" x14ac:dyDescent="0.35">
      <c r="A449" s="2" t="s">
        <v>1442</v>
      </c>
      <c r="B449" s="13">
        <v>448</v>
      </c>
      <c r="C449" s="170" t="s">
        <v>1444</v>
      </c>
      <c r="D449" s="170">
        <v>0</v>
      </c>
      <c r="E449" s="19"/>
      <c r="F449" s="26">
        <v>941404278</v>
      </c>
      <c r="G449" s="26"/>
      <c r="H449" s="26"/>
      <c r="I449" s="26"/>
      <c r="J449" s="14" t="s">
        <v>1294</v>
      </c>
      <c r="K449" s="14" t="s">
        <v>1295</v>
      </c>
      <c r="L449" s="39" t="s">
        <v>1296</v>
      </c>
      <c r="M449" s="39"/>
      <c r="N449" s="27"/>
      <c r="O449" s="14"/>
      <c r="P449" s="121">
        <v>0</v>
      </c>
      <c r="Q449" s="15"/>
      <c r="R449" s="119"/>
      <c r="S449" s="53" t="str">
        <f t="shared" si="28"/>
        <v/>
      </c>
      <c r="T449" s="17"/>
      <c r="U449" s="15"/>
      <c r="V449" s="16"/>
      <c r="W449" s="16"/>
      <c r="X449" s="16"/>
      <c r="Y449" s="2">
        <f t="shared" si="25"/>
        <v>0</v>
      </c>
      <c r="Z449" s="3" t="str">
        <f t="shared" si="26"/>
        <v/>
      </c>
      <c r="AA449" s="3" t="str">
        <f t="shared" si="27"/>
        <v/>
      </c>
    </row>
    <row r="450" spans="1:27" ht="21" x14ac:dyDescent="0.35">
      <c r="A450" s="2" t="s">
        <v>1442</v>
      </c>
      <c r="B450" s="13">
        <v>449</v>
      </c>
      <c r="C450" s="170" t="s">
        <v>1444</v>
      </c>
      <c r="D450" s="170">
        <v>0</v>
      </c>
      <c r="E450" s="19"/>
      <c r="F450" s="26">
        <v>941409355</v>
      </c>
      <c r="G450" s="26"/>
      <c r="H450" s="26"/>
      <c r="I450" s="26"/>
      <c r="J450" s="14" t="s">
        <v>300</v>
      </c>
      <c r="K450" s="14" t="s">
        <v>1297</v>
      </c>
      <c r="L450" s="39" t="s">
        <v>1298</v>
      </c>
      <c r="M450" s="39"/>
      <c r="N450" s="27"/>
      <c r="O450" s="14"/>
      <c r="P450" s="121">
        <v>0</v>
      </c>
      <c r="Q450" s="15"/>
      <c r="R450" s="119"/>
      <c r="S450" s="53" t="str">
        <f t="shared" si="28"/>
        <v/>
      </c>
      <c r="T450" s="17"/>
      <c r="U450" s="15"/>
      <c r="V450" s="16"/>
      <c r="W450" s="16"/>
      <c r="X450" s="16"/>
      <c r="Y450" s="2">
        <f t="shared" ref="Y450:Y500" si="29">IF(OR(AND(LEFT(Q450,6)="ACEPTA",P450=0),AND(LEFT(Q450,6)&lt;&gt;"ACEPTA",P450&gt;0)),1,0)</f>
        <v>0</v>
      </c>
      <c r="Z450" s="3" t="str">
        <f t="shared" si="26"/>
        <v/>
      </c>
      <c r="AA450" s="3" t="str">
        <f t="shared" si="27"/>
        <v/>
      </c>
    </row>
    <row r="451" spans="1:27" ht="21" x14ac:dyDescent="0.35">
      <c r="A451" s="2" t="s">
        <v>1442</v>
      </c>
      <c r="B451" s="13">
        <v>450</v>
      </c>
      <c r="C451" s="170" t="s">
        <v>1444</v>
      </c>
      <c r="D451" s="170">
        <v>0</v>
      </c>
      <c r="E451" s="19"/>
      <c r="F451" s="26">
        <v>941411556</v>
      </c>
      <c r="G451" s="26"/>
      <c r="H451" s="26"/>
      <c r="I451" s="26"/>
      <c r="J451" s="14" t="s">
        <v>863</v>
      </c>
      <c r="K451" s="14" t="s">
        <v>1299</v>
      </c>
      <c r="L451" s="39" t="s">
        <v>1300</v>
      </c>
      <c r="M451" s="39"/>
      <c r="N451" s="27"/>
      <c r="O451" s="14"/>
      <c r="P451" s="121">
        <v>0</v>
      </c>
      <c r="Q451" s="15"/>
      <c r="R451" s="119"/>
      <c r="S451" s="53" t="str">
        <f t="shared" si="28"/>
        <v/>
      </c>
      <c r="T451" s="17"/>
      <c r="U451" s="15"/>
      <c r="V451" s="16"/>
      <c r="W451" s="16"/>
      <c r="X451" s="16"/>
      <c r="Y451" s="2">
        <f t="shared" si="29"/>
        <v>0</v>
      </c>
      <c r="Z451" s="3" t="str">
        <f t="shared" ref="Z451:Z500" si="30">IF(Q451="","",VLOOKUP(Q451,estadogp,2,0))</f>
        <v/>
      </c>
      <c r="AA451" s="3" t="str">
        <f t="shared" ref="AA451:AA500" si="31">IF(Q451="","",VLOOKUP(Q451,estadogp,3,0))</f>
        <v/>
      </c>
    </row>
    <row r="452" spans="1:27" ht="21" x14ac:dyDescent="0.35">
      <c r="A452" s="2" t="s">
        <v>1442</v>
      </c>
      <c r="B452" s="13">
        <v>451</v>
      </c>
      <c r="C452" s="170" t="s">
        <v>1444</v>
      </c>
      <c r="D452" s="170">
        <v>0</v>
      </c>
      <c r="E452" s="19"/>
      <c r="F452" s="26">
        <v>941415744</v>
      </c>
      <c r="G452" s="26"/>
      <c r="H452" s="26"/>
      <c r="I452" s="26"/>
      <c r="J452" s="14" t="s">
        <v>331</v>
      </c>
      <c r="K452" s="14" t="s">
        <v>1301</v>
      </c>
      <c r="L452" s="39" t="s">
        <v>1302</v>
      </c>
      <c r="M452" s="39"/>
      <c r="N452" s="27"/>
      <c r="O452" s="14"/>
      <c r="P452" s="121">
        <v>0</v>
      </c>
      <c r="Q452" s="15"/>
      <c r="R452" s="119"/>
      <c r="S452" s="53" t="str">
        <f t="shared" ref="S452:S500" si="32">IF(LEN(Q452)&gt;0,IF(VLOOKUP(Q452,estadogp,4,0)=10,"",VLOOKUP(VLOOKUP(Q452,estadogp,4,0),MENSAJE,2,0)),"")</f>
        <v/>
      </c>
      <c r="T452" s="17"/>
      <c r="U452" s="15"/>
      <c r="V452" s="16"/>
      <c r="W452" s="16"/>
      <c r="X452" s="16"/>
      <c r="Y452" s="2">
        <f t="shared" si="29"/>
        <v>0</v>
      </c>
      <c r="Z452" s="3" t="str">
        <f t="shared" si="30"/>
        <v/>
      </c>
      <c r="AA452" s="3" t="str">
        <f t="shared" si="31"/>
        <v/>
      </c>
    </row>
    <row r="453" spans="1:27" ht="21" x14ac:dyDescent="0.35">
      <c r="A453" s="2" t="s">
        <v>1442</v>
      </c>
      <c r="B453" s="13">
        <v>452</v>
      </c>
      <c r="C453" s="170" t="s">
        <v>1444</v>
      </c>
      <c r="D453" s="170">
        <v>0</v>
      </c>
      <c r="E453" s="19"/>
      <c r="F453" s="26">
        <v>941415773</v>
      </c>
      <c r="G453" s="26"/>
      <c r="H453" s="26"/>
      <c r="I453" s="26"/>
      <c r="J453" s="14" t="s">
        <v>1303</v>
      </c>
      <c r="K453" s="14" t="s">
        <v>1304</v>
      </c>
      <c r="L453" s="39" t="s">
        <v>1305</v>
      </c>
      <c r="M453" s="39"/>
      <c r="N453" s="27"/>
      <c r="O453" s="14"/>
      <c r="P453" s="121">
        <v>0</v>
      </c>
      <c r="Q453" s="15"/>
      <c r="R453" s="119"/>
      <c r="S453" s="53" t="str">
        <f t="shared" si="32"/>
        <v/>
      </c>
      <c r="T453" s="17"/>
      <c r="U453" s="15"/>
      <c r="V453" s="16"/>
      <c r="W453" s="16"/>
      <c r="X453" s="16"/>
      <c r="Y453" s="2">
        <f t="shared" si="29"/>
        <v>0</v>
      </c>
      <c r="Z453" s="3" t="str">
        <f t="shared" si="30"/>
        <v/>
      </c>
      <c r="AA453" s="3" t="str">
        <f t="shared" si="31"/>
        <v/>
      </c>
    </row>
    <row r="454" spans="1:27" ht="21" x14ac:dyDescent="0.35">
      <c r="A454" s="2" t="s">
        <v>1442</v>
      </c>
      <c r="B454" s="13">
        <v>453</v>
      </c>
      <c r="C454" s="170" t="s">
        <v>1444</v>
      </c>
      <c r="D454" s="170">
        <v>0</v>
      </c>
      <c r="E454" s="19"/>
      <c r="F454" s="26">
        <v>941422865</v>
      </c>
      <c r="G454" s="26"/>
      <c r="H454" s="26"/>
      <c r="I454" s="26"/>
      <c r="J454" s="14" t="s">
        <v>1306</v>
      </c>
      <c r="K454" s="14" t="s">
        <v>1307</v>
      </c>
      <c r="L454" s="39" t="s">
        <v>1308</v>
      </c>
      <c r="M454" s="39"/>
      <c r="N454" s="27"/>
      <c r="O454" s="14"/>
      <c r="P454" s="121">
        <v>0</v>
      </c>
      <c r="Q454" s="15"/>
      <c r="R454" s="119"/>
      <c r="S454" s="53" t="str">
        <f t="shared" si="32"/>
        <v/>
      </c>
      <c r="T454" s="17"/>
      <c r="U454" s="15"/>
      <c r="V454" s="16"/>
      <c r="W454" s="16"/>
      <c r="X454" s="16"/>
      <c r="Y454" s="2">
        <f t="shared" si="29"/>
        <v>0</v>
      </c>
      <c r="Z454" s="3" t="str">
        <f t="shared" si="30"/>
        <v/>
      </c>
      <c r="AA454" s="3" t="str">
        <f t="shared" si="31"/>
        <v/>
      </c>
    </row>
    <row r="455" spans="1:27" ht="21" x14ac:dyDescent="0.35">
      <c r="A455" s="2" t="s">
        <v>1442</v>
      </c>
      <c r="B455" s="13">
        <v>454</v>
      </c>
      <c r="C455" s="170" t="s">
        <v>1444</v>
      </c>
      <c r="D455" s="170">
        <v>0</v>
      </c>
      <c r="E455" s="19"/>
      <c r="F455" s="26">
        <v>941424592</v>
      </c>
      <c r="G455" s="26"/>
      <c r="H455" s="26"/>
      <c r="I455" s="26"/>
      <c r="J455" s="14" t="s">
        <v>1309</v>
      </c>
      <c r="K455" s="14" t="s">
        <v>1310</v>
      </c>
      <c r="L455" s="39" t="s">
        <v>1311</v>
      </c>
      <c r="M455" s="39"/>
      <c r="N455" s="27"/>
      <c r="O455" s="14"/>
      <c r="P455" s="121">
        <v>0</v>
      </c>
      <c r="Q455" s="15"/>
      <c r="R455" s="119"/>
      <c r="S455" s="53" t="str">
        <f t="shared" si="32"/>
        <v/>
      </c>
      <c r="T455" s="17"/>
      <c r="U455" s="15"/>
      <c r="V455" s="16"/>
      <c r="W455" s="16"/>
      <c r="X455" s="16"/>
      <c r="Y455" s="2">
        <f t="shared" si="29"/>
        <v>0</v>
      </c>
      <c r="Z455" s="3" t="str">
        <f t="shared" si="30"/>
        <v/>
      </c>
      <c r="AA455" s="3" t="str">
        <f t="shared" si="31"/>
        <v/>
      </c>
    </row>
    <row r="456" spans="1:27" ht="21" x14ac:dyDescent="0.35">
      <c r="A456" s="2" t="s">
        <v>1442</v>
      </c>
      <c r="B456" s="13">
        <v>455</v>
      </c>
      <c r="C456" s="170" t="s">
        <v>1444</v>
      </c>
      <c r="D456" s="170">
        <v>0</v>
      </c>
      <c r="E456" s="19"/>
      <c r="F456" s="26">
        <v>941425032</v>
      </c>
      <c r="G456" s="26"/>
      <c r="H456" s="26"/>
      <c r="I456" s="26"/>
      <c r="J456" s="14" t="s">
        <v>216</v>
      </c>
      <c r="K456" s="14" t="s">
        <v>1312</v>
      </c>
      <c r="L456" s="39" t="s">
        <v>1313</v>
      </c>
      <c r="M456" s="39"/>
      <c r="N456" s="27"/>
      <c r="O456" s="14"/>
      <c r="P456" s="121">
        <v>0</v>
      </c>
      <c r="Q456" s="15"/>
      <c r="R456" s="119"/>
      <c r="S456" s="53" t="str">
        <f t="shared" si="32"/>
        <v/>
      </c>
      <c r="T456" s="17"/>
      <c r="U456" s="15"/>
      <c r="V456" s="16"/>
      <c r="W456" s="16"/>
      <c r="X456" s="16"/>
      <c r="Y456" s="2">
        <f t="shared" si="29"/>
        <v>0</v>
      </c>
      <c r="Z456" s="3" t="str">
        <f t="shared" si="30"/>
        <v/>
      </c>
      <c r="AA456" s="3" t="str">
        <f t="shared" si="31"/>
        <v/>
      </c>
    </row>
    <row r="457" spans="1:27" ht="21" x14ac:dyDescent="0.35">
      <c r="A457" s="2" t="s">
        <v>1442</v>
      </c>
      <c r="B457" s="13">
        <v>456</v>
      </c>
      <c r="C457" s="170" t="s">
        <v>1444</v>
      </c>
      <c r="D457" s="170">
        <v>0</v>
      </c>
      <c r="E457" s="19"/>
      <c r="F457" s="26">
        <v>941425574</v>
      </c>
      <c r="G457" s="26"/>
      <c r="H457" s="26"/>
      <c r="I457" s="26"/>
      <c r="J457" s="14" t="s">
        <v>1314</v>
      </c>
      <c r="K457" s="14" t="s">
        <v>1315</v>
      </c>
      <c r="L457" s="39" t="s">
        <v>1316</v>
      </c>
      <c r="M457" s="39"/>
      <c r="N457" s="27"/>
      <c r="O457" s="14"/>
      <c r="P457" s="121">
        <v>0</v>
      </c>
      <c r="Q457" s="15"/>
      <c r="R457" s="119"/>
      <c r="S457" s="53" t="str">
        <f t="shared" si="32"/>
        <v/>
      </c>
      <c r="T457" s="17"/>
      <c r="U457" s="15"/>
      <c r="V457" s="16"/>
      <c r="W457" s="16"/>
      <c r="X457" s="16"/>
      <c r="Y457" s="2">
        <f t="shared" si="29"/>
        <v>0</v>
      </c>
      <c r="Z457" s="3" t="str">
        <f t="shared" si="30"/>
        <v/>
      </c>
      <c r="AA457" s="3" t="str">
        <f t="shared" si="31"/>
        <v/>
      </c>
    </row>
    <row r="458" spans="1:27" ht="21" x14ac:dyDescent="0.35">
      <c r="A458" s="2" t="s">
        <v>1442</v>
      </c>
      <c r="B458" s="13">
        <v>457</v>
      </c>
      <c r="C458" s="170" t="s">
        <v>1444</v>
      </c>
      <c r="D458" s="170">
        <v>0</v>
      </c>
      <c r="E458" s="19"/>
      <c r="F458" s="26">
        <v>941433627</v>
      </c>
      <c r="G458" s="26"/>
      <c r="H458" s="26"/>
      <c r="I458" s="26"/>
      <c r="J458" s="14" t="s">
        <v>1317</v>
      </c>
      <c r="K458" s="14" t="s">
        <v>1318</v>
      </c>
      <c r="L458" s="39" t="s">
        <v>1319</v>
      </c>
      <c r="M458" s="39"/>
      <c r="N458" s="27"/>
      <c r="O458" s="14"/>
      <c r="P458" s="121">
        <v>0</v>
      </c>
      <c r="Q458" s="15"/>
      <c r="R458" s="119"/>
      <c r="S458" s="53" t="str">
        <f t="shared" si="32"/>
        <v/>
      </c>
      <c r="T458" s="17"/>
      <c r="U458" s="15"/>
      <c r="V458" s="16"/>
      <c r="W458" s="16"/>
      <c r="X458" s="16"/>
      <c r="Y458" s="2">
        <f t="shared" si="29"/>
        <v>0</v>
      </c>
      <c r="Z458" s="3" t="str">
        <f t="shared" si="30"/>
        <v/>
      </c>
      <c r="AA458" s="3" t="str">
        <f t="shared" si="31"/>
        <v/>
      </c>
    </row>
    <row r="459" spans="1:27" ht="21" x14ac:dyDescent="0.35">
      <c r="A459" s="2" t="s">
        <v>1442</v>
      </c>
      <c r="B459" s="13">
        <v>458</v>
      </c>
      <c r="C459" s="170" t="s">
        <v>1444</v>
      </c>
      <c r="D459" s="170">
        <v>0</v>
      </c>
      <c r="E459" s="19"/>
      <c r="F459" s="26">
        <v>941437848</v>
      </c>
      <c r="G459" s="26"/>
      <c r="H459" s="26"/>
      <c r="I459" s="26"/>
      <c r="J459" s="14" t="s">
        <v>1320</v>
      </c>
      <c r="K459" s="14" t="s">
        <v>1321</v>
      </c>
      <c r="L459" s="39" t="s">
        <v>1322</v>
      </c>
      <c r="M459" s="39"/>
      <c r="N459" s="27"/>
      <c r="O459" s="14"/>
      <c r="P459" s="121">
        <v>0</v>
      </c>
      <c r="Q459" s="15"/>
      <c r="R459" s="119"/>
      <c r="S459" s="53" t="str">
        <f t="shared" si="32"/>
        <v/>
      </c>
      <c r="T459" s="17"/>
      <c r="U459" s="15"/>
      <c r="V459" s="16"/>
      <c r="W459" s="16"/>
      <c r="X459" s="16"/>
      <c r="Y459" s="2">
        <f t="shared" si="29"/>
        <v>0</v>
      </c>
      <c r="Z459" s="3" t="str">
        <f t="shared" si="30"/>
        <v/>
      </c>
      <c r="AA459" s="3" t="str">
        <f t="shared" si="31"/>
        <v/>
      </c>
    </row>
    <row r="460" spans="1:27" ht="21" x14ac:dyDescent="0.35">
      <c r="A460" s="2" t="s">
        <v>1442</v>
      </c>
      <c r="B460" s="13">
        <v>459</v>
      </c>
      <c r="C460" s="170" t="s">
        <v>1444</v>
      </c>
      <c r="D460" s="170">
        <v>0</v>
      </c>
      <c r="E460" s="19"/>
      <c r="F460" s="26">
        <v>941442052</v>
      </c>
      <c r="G460" s="26"/>
      <c r="H460" s="26"/>
      <c r="I460" s="26"/>
      <c r="J460" s="14" t="s">
        <v>1323</v>
      </c>
      <c r="K460" s="14" t="s">
        <v>1324</v>
      </c>
      <c r="L460" s="39" t="s">
        <v>1325</v>
      </c>
      <c r="M460" s="39"/>
      <c r="N460" s="27"/>
      <c r="O460" s="14"/>
      <c r="P460" s="121">
        <v>0</v>
      </c>
      <c r="Q460" s="15"/>
      <c r="R460" s="119"/>
      <c r="S460" s="53" t="str">
        <f t="shared" si="32"/>
        <v/>
      </c>
      <c r="T460" s="17"/>
      <c r="U460" s="15"/>
      <c r="V460" s="16"/>
      <c r="W460" s="16"/>
      <c r="X460" s="16"/>
      <c r="Y460" s="2">
        <f t="shared" si="29"/>
        <v>0</v>
      </c>
      <c r="Z460" s="3" t="str">
        <f t="shared" si="30"/>
        <v/>
      </c>
      <c r="AA460" s="3" t="str">
        <f t="shared" si="31"/>
        <v/>
      </c>
    </row>
    <row r="461" spans="1:27" ht="21" x14ac:dyDescent="0.35">
      <c r="A461" s="2" t="s">
        <v>1442</v>
      </c>
      <c r="B461" s="13">
        <v>460</v>
      </c>
      <c r="C461" s="170" t="s">
        <v>1444</v>
      </c>
      <c r="D461" s="170">
        <v>0</v>
      </c>
      <c r="E461" s="19"/>
      <c r="F461" s="26">
        <v>941446499</v>
      </c>
      <c r="G461" s="26"/>
      <c r="H461" s="26"/>
      <c r="I461" s="26"/>
      <c r="J461" s="14" t="s">
        <v>1271</v>
      </c>
      <c r="K461" s="14" t="s">
        <v>1326</v>
      </c>
      <c r="L461" s="39" t="s">
        <v>1327</v>
      </c>
      <c r="M461" s="39"/>
      <c r="N461" s="27"/>
      <c r="O461" s="14"/>
      <c r="P461" s="121">
        <v>0</v>
      </c>
      <c r="Q461" s="15"/>
      <c r="R461" s="119"/>
      <c r="S461" s="53" t="str">
        <f t="shared" si="32"/>
        <v/>
      </c>
      <c r="T461" s="17"/>
      <c r="U461" s="15"/>
      <c r="V461" s="16"/>
      <c r="W461" s="16"/>
      <c r="X461" s="16"/>
      <c r="Y461" s="2">
        <f t="shared" si="29"/>
        <v>0</v>
      </c>
      <c r="Z461" s="3" t="str">
        <f t="shared" si="30"/>
        <v/>
      </c>
      <c r="AA461" s="3" t="str">
        <f t="shared" si="31"/>
        <v/>
      </c>
    </row>
    <row r="462" spans="1:27" ht="21" x14ac:dyDescent="0.35">
      <c r="A462" s="2" t="s">
        <v>1442</v>
      </c>
      <c r="B462" s="13">
        <v>461</v>
      </c>
      <c r="C462" s="170" t="s">
        <v>1444</v>
      </c>
      <c r="D462" s="170">
        <v>0</v>
      </c>
      <c r="E462" s="19"/>
      <c r="F462" s="26">
        <v>941446561</v>
      </c>
      <c r="G462" s="26"/>
      <c r="H462" s="26"/>
      <c r="I462" s="26"/>
      <c r="J462" s="14" t="s">
        <v>1328</v>
      </c>
      <c r="K462" s="14" t="s">
        <v>1159</v>
      </c>
      <c r="L462" s="39" t="s">
        <v>1329</v>
      </c>
      <c r="M462" s="39"/>
      <c r="N462" s="27"/>
      <c r="O462" s="14"/>
      <c r="P462" s="121">
        <v>0</v>
      </c>
      <c r="Q462" s="15"/>
      <c r="R462" s="119"/>
      <c r="S462" s="53" t="str">
        <f t="shared" si="32"/>
        <v/>
      </c>
      <c r="T462" s="17"/>
      <c r="U462" s="15"/>
      <c r="V462" s="16"/>
      <c r="W462" s="16"/>
      <c r="X462" s="16"/>
      <c r="Y462" s="2">
        <f t="shared" si="29"/>
        <v>0</v>
      </c>
      <c r="Z462" s="3" t="str">
        <f t="shared" si="30"/>
        <v/>
      </c>
      <c r="AA462" s="3" t="str">
        <f t="shared" si="31"/>
        <v/>
      </c>
    </row>
    <row r="463" spans="1:27" ht="21" x14ac:dyDescent="0.35">
      <c r="A463" s="2" t="s">
        <v>1442</v>
      </c>
      <c r="B463" s="13">
        <v>462</v>
      </c>
      <c r="C463" s="170" t="s">
        <v>1444</v>
      </c>
      <c r="D463" s="170">
        <v>0</v>
      </c>
      <c r="E463" s="19"/>
      <c r="F463" s="26">
        <v>941448309</v>
      </c>
      <c r="G463" s="26"/>
      <c r="H463" s="26"/>
      <c r="I463" s="26"/>
      <c r="J463" s="14" t="s">
        <v>1330</v>
      </c>
      <c r="K463" s="14" t="s">
        <v>1331</v>
      </c>
      <c r="L463" s="39" t="s">
        <v>1332</v>
      </c>
      <c r="M463" s="39"/>
      <c r="N463" s="27"/>
      <c r="O463" s="14"/>
      <c r="P463" s="121">
        <v>0</v>
      </c>
      <c r="Q463" s="15"/>
      <c r="R463" s="119"/>
      <c r="S463" s="53" t="str">
        <f t="shared" si="32"/>
        <v/>
      </c>
      <c r="T463" s="17"/>
      <c r="U463" s="15"/>
      <c r="V463" s="16"/>
      <c r="W463" s="16"/>
      <c r="X463" s="16"/>
      <c r="Y463" s="2">
        <f t="shared" si="29"/>
        <v>0</v>
      </c>
      <c r="Z463" s="3" t="str">
        <f t="shared" si="30"/>
        <v/>
      </c>
      <c r="AA463" s="3" t="str">
        <f t="shared" si="31"/>
        <v/>
      </c>
    </row>
    <row r="464" spans="1:27" ht="21" x14ac:dyDescent="0.35">
      <c r="A464" s="2" t="s">
        <v>1442</v>
      </c>
      <c r="B464" s="13">
        <v>463</v>
      </c>
      <c r="C464" s="170" t="s">
        <v>1444</v>
      </c>
      <c r="D464" s="170">
        <v>0</v>
      </c>
      <c r="E464" s="19"/>
      <c r="F464" s="26">
        <v>941454176</v>
      </c>
      <c r="G464" s="26"/>
      <c r="H464" s="26"/>
      <c r="I464" s="26"/>
      <c r="J464" s="14" t="s">
        <v>1333</v>
      </c>
      <c r="K464" s="14" t="s">
        <v>1334</v>
      </c>
      <c r="L464" s="39" t="s">
        <v>1335</v>
      </c>
      <c r="M464" s="39"/>
      <c r="N464" s="27"/>
      <c r="O464" s="14"/>
      <c r="P464" s="121">
        <v>0</v>
      </c>
      <c r="Q464" s="15"/>
      <c r="R464" s="119"/>
      <c r="S464" s="53" t="str">
        <f t="shared" si="32"/>
        <v/>
      </c>
      <c r="T464" s="17"/>
      <c r="U464" s="15"/>
      <c r="V464" s="16"/>
      <c r="W464" s="16"/>
      <c r="X464" s="16"/>
      <c r="Y464" s="2">
        <f t="shared" si="29"/>
        <v>0</v>
      </c>
      <c r="Z464" s="3" t="str">
        <f t="shared" si="30"/>
        <v/>
      </c>
      <c r="AA464" s="3" t="str">
        <f t="shared" si="31"/>
        <v/>
      </c>
    </row>
    <row r="465" spans="1:27" ht="21" x14ac:dyDescent="0.35">
      <c r="A465" s="2" t="s">
        <v>1442</v>
      </c>
      <c r="B465" s="13">
        <v>464</v>
      </c>
      <c r="C465" s="170" t="s">
        <v>1444</v>
      </c>
      <c r="D465" s="170">
        <v>0</v>
      </c>
      <c r="E465" s="19"/>
      <c r="F465" s="26">
        <v>941456081</v>
      </c>
      <c r="G465" s="26"/>
      <c r="H465" s="26"/>
      <c r="I465" s="26"/>
      <c r="J465" s="14" t="s">
        <v>355</v>
      </c>
      <c r="K465" s="14" t="s">
        <v>1336</v>
      </c>
      <c r="L465" s="39" t="s">
        <v>1337</v>
      </c>
      <c r="M465" s="39"/>
      <c r="N465" s="27"/>
      <c r="O465" s="14"/>
      <c r="P465" s="121">
        <v>0</v>
      </c>
      <c r="Q465" s="15"/>
      <c r="R465" s="119"/>
      <c r="S465" s="53" t="str">
        <f t="shared" si="32"/>
        <v/>
      </c>
      <c r="T465" s="17"/>
      <c r="U465" s="15"/>
      <c r="V465" s="16"/>
      <c r="W465" s="16"/>
      <c r="X465" s="16"/>
      <c r="Y465" s="2">
        <f t="shared" si="29"/>
        <v>0</v>
      </c>
      <c r="Z465" s="3" t="str">
        <f t="shared" si="30"/>
        <v/>
      </c>
      <c r="AA465" s="3" t="str">
        <f t="shared" si="31"/>
        <v/>
      </c>
    </row>
    <row r="466" spans="1:27" ht="21" x14ac:dyDescent="0.35">
      <c r="A466" s="2" t="s">
        <v>1442</v>
      </c>
      <c r="B466" s="13">
        <v>465</v>
      </c>
      <c r="C466" s="170" t="s">
        <v>1444</v>
      </c>
      <c r="D466" s="170">
        <v>0</v>
      </c>
      <c r="E466" s="19"/>
      <c r="F466" s="26">
        <v>941456360</v>
      </c>
      <c r="G466" s="26">
        <v>950640110</v>
      </c>
      <c r="H466" s="26"/>
      <c r="I466" s="26"/>
      <c r="J466" s="14" t="s">
        <v>1338</v>
      </c>
      <c r="K466" s="14" t="s">
        <v>1339</v>
      </c>
      <c r="L466" s="39" t="s">
        <v>1340</v>
      </c>
      <c r="M466" s="39"/>
      <c r="N466" s="27"/>
      <c r="O466" s="14"/>
      <c r="P466" s="121">
        <v>0</v>
      </c>
      <c r="Q466" s="15"/>
      <c r="R466" s="119"/>
      <c r="S466" s="53" t="str">
        <f t="shared" si="32"/>
        <v/>
      </c>
      <c r="T466" s="17"/>
      <c r="U466" s="15"/>
      <c r="V466" s="16"/>
      <c r="W466" s="16"/>
      <c r="X466" s="16"/>
      <c r="Y466" s="2">
        <f t="shared" si="29"/>
        <v>0</v>
      </c>
      <c r="Z466" s="3" t="str">
        <f t="shared" si="30"/>
        <v/>
      </c>
      <c r="AA466" s="3" t="str">
        <f t="shared" si="31"/>
        <v/>
      </c>
    </row>
    <row r="467" spans="1:27" ht="21" x14ac:dyDescent="0.35">
      <c r="A467" s="2" t="s">
        <v>1442</v>
      </c>
      <c r="B467" s="13">
        <v>466</v>
      </c>
      <c r="C467" s="170" t="s">
        <v>1444</v>
      </c>
      <c r="D467" s="170">
        <v>0</v>
      </c>
      <c r="E467" s="19"/>
      <c r="F467" s="26">
        <v>941457258</v>
      </c>
      <c r="G467" s="26"/>
      <c r="H467" s="26"/>
      <c r="I467" s="26"/>
      <c r="J467" s="14" t="s">
        <v>1341</v>
      </c>
      <c r="K467" s="14" t="s">
        <v>1342</v>
      </c>
      <c r="L467" s="39" t="s">
        <v>1343</v>
      </c>
      <c r="M467" s="39"/>
      <c r="N467" s="27"/>
      <c r="O467" s="14"/>
      <c r="P467" s="121">
        <v>0</v>
      </c>
      <c r="Q467" s="15"/>
      <c r="R467" s="119"/>
      <c r="S467" s="53" t="str">
        <f t="shared" si="32"/>
        <v/>
      </c>
      <c r="T467" s="17"/>
      <c r="U467" s="15"/>
      <c r="V467" s="16"/>
      <c r="W467" s="16"/>
      <c r="X467" s="16"/>
      <c r="Y467" s="2">
        <f t="shared" si="29"/>
        <v>0</v>
      </c>
      <c r="Z467" s="3" t="str">
        <f t="shared" si="30"/>
        <v/>
      </c>
      <c r="AA467" s="3" t="str">
        <f t="shared" si="31"/>
        <v/>
      </c>
    </row>
    <row r="468" spans="1:27" ht="21" x14ac:dyDescent="0.35">
      <c r="A468" s="2" t="s">
        <v>1442</v>
      </c>
      <c r="B468" s="13">
        <v>467</v>
      </c>
      <c r="C468" s="170" t="s">
        <v>1444</v>
      </c>
      <c r="D468" s="170">
        <v>0</v>
      </c>
      <c r="E468" s="19"/>
      <c r="F468" s="26">
        <v>941461464</v>
      </c>
      <c r="G468" s="26"/>
      <c r="H468" s="26"/>
      <c r="I468" s="26"/>
      <c r="J468" s="14" t="s">
        <v>1344</v>
      </c>
      <c r="K468" s="14" t="s">
        <v>1345</v>
      </c>
      <c r="L468" s="39" t="s">
        <v>1346</v>
      </c>
      <c r="M468" s="39"/>
      <c r="N468" s="27"/>
      <c r="O468" s="14"/>
      <c r="P468" s="121">
        <v>0</v>
      </c>
      <c r="Q468" s="15"/>
      <c r="R468" s="119"/>
      <c r="S468" s="53" t="str">
        <f t="shared" si="32"/>
        <v/>
      </c>
      <c r="T468" s="17"/>
      <c r="U468" s="15"/>
      <c r="V468" s="16"/>
      <c r="W468" s="16"/>
      <c r="X468" s="16"/>
      <c r="Y468" s="2">
        <f t="shared" si="29"/>
        <v>0</v>
      </c>
      <c r="Z468" s="3" t="str">
        <f t="shared" si="30"/>
        <v/>
      </c>
      <c r="AA468" s="3" t="str">
        <f t="shared" si="31"/>
        <v/>
      </c>
    </row>
    <row r="469" spans="1:27" ht="21" x14ac:dyDescent="0.35">
      <c r="A469" s="2" t="s">
        <v>1442</v>
      </c>
      <c r="B469" s="13">
        <v>468</v>
      </c>
      <c r="C469" s="170" t="s">
        <v>1444</v>
      </c>
      <c r="D469" s="170">
        <v>0</v>
      </c>
      <c r="E469" s="19"/>
      <c r="F469" s="26">
        <v>941461745</v>
      </c>
      <c r="G469" s="26"/>
      <c r="H469" s="26"/>
      <c r="I469" s="26"/>
      <c r="J469" s="14" t="s">
        <v>620</v>
      </c>
      <c r="K469" s="14" t="s">
        <v>1059</v>
      </c>
      <c r="L469" s="39" t="s">
        <v>1347</v>
      </c>
      <c r="M469" s="39"/>
      <c r="N469" s="27"/>
      <c r="O469" s="14"/>
      <c r="P469" s="121">
        <v>0</v>
      </c>
      <c r="Q469" s="15"/>
      <c r="R469" s="119"/>
      <c r="S469" s="53" t="str">
        <f t="shared" si="32"/>
        <v/>
      </c>
      <c r="T469" s="17"/>
      <c r="U469" s="15"/>
      <c r="V469" s="16"/>
      <c r="W469" s="16"/>
      <c r="X469" s="16"/>
      <c r="Y469" s="2">
        <f t="shared" si="29"/>
        <v>0</v>
      </c>
      <c r="Z469" s="3" t="str">
        <f t="shared" si="30"/>
        <v/>
      </c>
      <c r="AA469" s="3" t="str">
        <f t="shared" si="31"/>
        <v/>
      </c>
    </row>
    <row r="470" spans="1:27" ht="21" x14ac:dyDescent="0.35">
      <c r="A470" s="2" t="s">
        <v>1442</v>
      </c>
      <c r="B470" s="13">
        <v>469</v>
      </c>
      <c r="C470" s="170" t="s">
        <v>1444</v>
      </c>
      <c r="D470" s="170">
        <v>0</v>
      </c>
      <c r="E470" s="19"/>
      <c r="F470" s="26">
        <v>941462772</v>
      </c>
      <c r="G470" s="26"/>
      <c r="H470" s="26"/>
      <c r="I470" s="26"/>
      <c r="J470" s="14" t="s">
        <v>620</v>
      </c>
      <c r="K470" s="14" t="s">
        <v>1068</v>
      </c>
      <c r="L470" s="39" t="s">
        <v>1348</v>
      </c>
      <c r="M470" s="39"/>
      <c r="N470" s="27"/>
      <c r="O470" s="14"/>
      <c r="P470" s="121">
        <v>0</v>
      </c>
      <c r="Q470" s="15"/>
      <c r="R470" s="119"/>
      <c r="S470" s="53" t="str">
        <f t="shared" si="32"/>
        <v/>
      </c>
      <c r="T470" s="17"/>
      <c r="U470" s="15"/>
      <c r="V470" s="16"/>
      <c r="W470" s="16"/>
      <c r="X470" s="16"/>
      <c r="Y470" s="2">
        <f t="shared" si="29"/>
        <v>0</v>
      </c>
      <c r="Z470" s="3" t="str">
        <f t="shared" si="30"/>
        <v/>
      </c>
      <c r="AA470" s="3" t="str">
        <f t="shared" si="31"/>
        <v/>
      </c>
    </row>
    <row r="471" spans="1:27" ht="21" x14ac:dyDescent="0.35">
      <c r="A471" s="2" t="s">
        <v>1442</v>
      </c>
      <c r="B471" s="13">
        <v>470</v>
      </c>
      <c r="C471" s="170" t="s">
        <v>1444</v>
      </c>
      <c r="D471" s="170">
        <v>0</v>
      </c>
      <c r="E471" s="19"/>
      <c r="F471" s="26">
        <v>941468957</v>
      </c>
      <c r="G471" s="26"/>
      <c r="H471" s="26"/>
      <c r="I471" s="26"/>
      <c r="J471" s="14" t="s">
        <v>375</v>
      </c>
      <c r="K471" s="14" t="s">
        <v>1349</v>
      </c>
      <c r="L471" s="39" t="s">
        <v>1350</v>
      </c>
      <c r="M471" s="39"/>
      <c r="N471" s="27"/>
      <c r="O471" s="14"/>
      <c r="P471" s="121">
        <v>0</v>
      </c>
      <c r="Q471" s="15"/>
      <c r="R471" s="119"/>
      <c r="S471" s="53" t="str">
        <f t="shared" si="32"/>
        <v/>
      </c>
      <c r="T471" s="17"/>
      <c r="U471" s="15"/>
      <c r="V471" s="16"/>
      <c r="W471" s="16"/>
      <c r="X471" s="16"/>
      <c r="Y471" s="2">
        <f t="shared" si="29"/>
        <v>0</v>
      </c>
      <c r="Z471" s="3" t="str">
        <f t="shared" si="30"/>
        <v/>
      </c>
      <c r="AA471" s="3" t="str">
        <f t="shared" si="31"/>
        <v/>
      </c>
    </row>
    <row r="472" spans="1:27" ht="21" x14ac:dyDescent="0.35">
      <c r="A472" s="2" t="s">
        <v>1442</v>
      </c>
      <c r="B472" s="13">
        <v>471</v>
      </c>
      <c r="C472" s="170" t="s">
        <v>1444</v>
      </c>
      <c r="D472" s="170">
        <v>0</v>
      </c>
      <c r="E472" s="19"/>
      <c r="F472" s="26">
        <v>941473423</v>
      </c>
      <c r="G472" s="26"/>
      <c r="H472" s="26"/>
      <c r="I472" s="26"/>
      <c r="J472" s="14" t="s">
        <v>1351</v>
      </c>
      <c r="K472" s="14" t="s">
        <v>1352</v>
      </c>
      <c r="L472" s="39" t="s">
        <v>1353</v>
      </c>
      <c r="M472" s="39"/>
      <c r="N472" s="27"/>
      <c r="O472" s="14"/>
      <c r="P472" s="121">
        <v>0</v>
      </c>
      <c r="Q472" s="15"/>
      <c r="R472" s="119"/>
      <c r="S472" s="53" t="str">
        <f t="shared" si="32"/>
        <v/>
      </c>
      <c r="T472" s="17"/>
      <c r="U472" s="15"/>
      <c r="V472" s="16"/>
      <c r="W472" s="16"/>
      <c r="X472" s="16"/>
      <c r="Y472" s="2">
        <f t="shared" si="29"/>
        <v>0</v>
      </c>
      <c r="Z472" s="3" t="str">
        <f t="shared" si="30"/>
        <v/>
      </c>
      <c r="AA472" s="3" t="str">
        <f t="shared" si="31"/>
        <v/>
      </c>
    </row>
    <row r="473" spans="1:27" ht="21" x14ac:dyDescent="0.35">
      <c r="A473" s="2" t="s">
        <v>1442</v>
      </c>
      <c r="B473" s="13">
        <v>472</v>
      </c>
      <c r="C473" s="170" t="s">
        <v>1444</v>
      </c>
      <c r="D473" s="170">
        <v>0</v>
      </c>
      <c r="E473" s="19"/>
      <c r="F473" s="26">
        <v>941473972</v>
      </c>
      <c r="G473" s="26"/>
      <c r="H473" s="26"/>
      <c r="I473" s="26"/>
      <c r="J473" s="14" t="s">
        <v>401</v>
      </c>
      <c r="K473" s="14" t="s">
        <v>1354</v>
      </c>
      <c r="L473" s="39" t="s">
        <v>1355</v>
      </c>
      <c r="M473" s="39"/>
      <c r="N473" s="27"/>
      <c r="O473" s="14"/>
      <c r="P473" s="121">
        <v>0</v>
      </c>
      <c r="Q473" s="15"/>
      <c r="R473" s="119"/>
      <c r="S473" s="53" t="str">
        <f t="shared" si="32"/>
        <v/>
      </c>
      <c r="T473" s="17"/>
      <c r="U473" s="15"/>
      <c r="V473" s="16"/>
      <c r="W473" s="16"/>
      <c r="X473" s="16"/>
      <c r="Y473" s="2">
        <f t="shared" si="29"/>
        <v>0</v>
      </c>
      <c r="Z473" s="3" t="str">
        <f t="shared" si="30"/>
        <v/>
      </c>
      <c r="AA473" s="3" t="str">
        <f t="shared" si="31"/>
        <v/>
      </c>
    </row>
    <row r="474" spans="1:27" ht="21" x14ac:dyDescent="0.35">
      <c r="A474" s="2" t="s">
        <v>1442</v>
      </c>
      <c r="B474" s="13">
        <v>473</v>
      </c>
      <c r="C474" s="170" t="s">
        <v>1444</v>
      </c>
      <c r="D474" s="170">
        <v>0</v>
      </c>
      <c r="E474" s="19"/>
      <c r="F474" s="26">
        <v>941474238</v>
      </c>
      <c r="G474" s="26"/>
      <c r="H474" s="26"/>
      <c r="I474" s="26"/>
      <c r="J474" s="14" t="s">
        <v>1356</v>
      </c>
      <c r="K474" s="14" t="s">
        <v>1357</v>
      </c>
      <c r="L474" s="39" t="s">
        <v>1358</v>
      </c>
      <c r="M474" s="39"/>
      <c r="N474" s="27"/>
      <c r="O474" s="14"/>
      <c r="P474" s="121">
        <v>0</v>
      </c>
      <c r="Q474" s="15"/>
      <c r="R474" s="119"/>
      <c r="S474" s="53" t="str">
        <f t="shared" si="32"/>
        <v/>
      </c>
      <c r="T474" s="17"/>
      <c r="U474" s="15"/>
      <c r="V474" s="16"/>
      <c r="W474" s="16"/>
      <c r="X474" s="16"/>
      <c r="Y474" s="2">
        <f t="shared" si="29"/>
        <v>0</v>
      </c>
      <c r="Z474" s="3" t="str">
        <f t="shared" si="30"/>
        <v/>
      </c>
      <c r="AA474" s="3" t="str">
        <f t="shared" si="31"/>
        <v/>
      </c>
    </row>
    <row r="475" spans="1:27" ht="21" x14ac:dyDescent="0.35">
      <c r="A475" s="2" t="s">
        <v>1442</v>
      </c>
      <c r="B475" s="13">
        <v>474</v>
      </c>
      <c r="C475" s="170" t="s">
        <v>1444</v>
      </c>
      <c r="D475" s="170">
        <v>0</v>
      </c>
      <c r="E475" s="19"/>
      <c r="F475" s="26">
        <v>941482439</v>
      </c>
      <c r="G475" s="26"/>
      <c r="H475" s="26"/>
      <c r="I475" s="26"/>
      <c r="J475" s="14" t="s">
        <v>1359</v>
      </c>
      <c r="K475" s="14" t="s">
        <v>946</v>
      </c>
      <c r="L475" s="39" t="s">
        <v>1360</v>
      </c>
      <c r="M475" s="39"/>
      <c r="N475" s="27"/>
      <c r="O475" s="14"/>
      <c r="P475" s="121">
        <v>0</v>
      </c>
      <c r="Q475" s="15"/>
      <c r="R475" s="119"/>
      <c r="S475" s="53" t="str">
        <f t="shared" si="32"/>
        <v/>
      </c>
      <c r="T475" s="17"/>
      <c r="U475" s="15"/>
      <c r="V475" s="16"/>
      <c r="W475" s="16"/>
      <c r="X475" s="16"/>
      <c r="Y475" s="2">
        <f t="shared" si="29"/>
        <v>0</v>
      </c>
      <c r="Z475" s="3" t="str">
        <f t="shared" si="30"/>
        <v/>
      </c>
      <c r="AA475" s="3" t="str">
        <f t="shared" si="31"/>
        <v/>
      </c>
    </row>
    <row r="476" spans="1:27" ht="21" x14ac:dyDescent="0.35">
      <c r="A476" s="2" t="s">
        <v>1442</v>
      </c>
      <c r="B476" s="13">
        <v>475</v>
      </c>
      <c r="C476" s="170" t="s">
        <v>1444</v>
      </c>
      <c r="D476" s="170">
        <v>0</v>
      </c>
      <c r="E476" s="19"/>
      <c r="F476" s="26">
        <v>941486277</v>
      </c>
      <c r="G476" s="26"/>
      <c r="H476" s="26"/>
      <c r="I476" s="26"/>
      <c r="J476" s="14" t="s">
        <v>1133</v>
      </c>
      <c r="K476" s="14" t="s">
        <v>350</v>
      </c>
      <c r="L476" s="39" t="s">
        <v>1361</v>
      </c>
      <c r="M476" s="39"/>
      <c r="N476" s="27"/>
      <c r="O476" s="14"/>
      <c r="P476" s="121">
        <v>0</v>
      </c>
      <c r="Q476" s="15"/>
      <c r="R476" s="119"/>
      <c r="S476" s="53" t="str">
        <f t="shared" si="32"/>
        <v/>
      </c>
      <c r="T476" s="17"/>
      <c r="U476" s="15"/>
      <c r="V476" s="16"/>
      <c r="W476" s="16"/>
      <c r="X476" s="16"/>
      <c r="Y476" s="2">
        <f t="shared" si="29"/>
        <v>0</v>
      </c>
      <c r="Z476" s="3" t="str">
        <f t="shared" si="30"/>
        <v/>
      </c>
      <c r="AA476" s="3" t="str">
        <f t="shared" si="31"/>
        <v/>
      </c>
    </row>
    <row r="477" spans="1:27" ht="21" x14ac:dyDescent="0.35">
      <c r="A477" s="2" t="s">
        <v>1442</v>
      </c>
      <c r="B477" s="13">
        <v>476</v>
      </c>
      <c r="C477" s="170" t="s">
        <v>1444</v>
      </c>
      <c r="D477" s="170">
        <v>0</v>
      </c>
      <c r="E477" s="19"/>
      <c r="F477" s="26">
        <v>941487211</v>
      </c>
      <c r="G477" s="26"/>
      <c r="H477" s="26"/>
      <c r="I477" s="26"/>
      <c r="J477" s="14" t="s">
        <v>1362</v>
      </c>
      <c r="K477" s="14" t="s">
        <v>1363</v>
      </c>
      <c r="L477" s="39" t="s">
        <v>1364</v>
      </c>
      <c r="M477" s="39"/>
      <c r="N477" s="27"/>
      <c r="O477" s="14"/>
      <c r="P477" s="121">
        <v>0</v>
      </c>
      <c r="Q477" s="15"/>
      <c r="R477" s="119"/>
      <c r="S477" s="53" t="str">
        <f t="shared" si="32"/>
        <v/>
      </c>
      <c r="T477" s="17"/>
      <c r="U477" s="15"/>
      <c r="V477" s="16"/>
      <c r="W477" s="16"/>
      <c r="X477" s="16"/>
      <c r="Y477" s="2">
        <f t="shared" si="29"/>
        <v>0</v>
      </c>
      <c r="Z477" s="3" t="str">
        <f t="shared" si="30"/>
        <v/>
      </c>
      <c r="AA477" s="3" t="str">
        <f t="shared" si="31"/>
        <v/>
      </c>
    </row>
    <row r="478" spans="1:27" ht="21" x14ac:dyDescent="0.35">
      <c r="A478" s="2" t="s">
        <v>1442</v>
      </c>
      <c r="B478" s="13">
        <v>477</v>
      </c>
      <c r="C478" s="170" t="s">
        <v>1444</v>
      </c>
      <c r="D478" s="170">
        <v>0</v>
      </c>
      <c r="E478" s="19"/>
      <c r="F478" s="26">
        <v>941492833</v>
      </c>
      <c r="G478" s="26"/>
      <c r="H478" s="26"/>
      <c r="I478" s="26"/>
      <c r="J478" s="14" t="s">
        <v>1365</v>
      </c>
      <c r="K478" s="14" t="s">
        <v>861</v>
      </c>
      <c r="L478" s="39" t="s">
        <v>1366</v>
      </c>
      <c r="M478" s="39"/>
      <c r="N478" s="27"/>
      <c r="O478" s="14"/>
      <c r="P478" s="121">
        <v>0</v>
      </c>
      <c r="Q478" s="15"/>
      <c r="R478" s="119"/>
      <c r="S478" s="53" t="str">
        <f t="shared" si="32"/>
        <v/>
      </c>
      <c r="T478" s="17"/>
      <c r="U478" s="15"/>
      <c r="V478" s="16"/>
      <c r="W478" s="16"/>
      <c r="X478" s="16"/>
      <c r="Y478" s="2">
        <f t="shared" si="29"/>
        <v>0</v>
      </c>
      <c r="Z478" s="3" t="str">
        <f t="shared" si="30"/>
        <v/>
      </c>
      <c r="AA478" s="3" t="str">
        <f t="shared" si="31"/>
        <v/>
      </c>
    </row>
    <row r="479" spans="1:27" ht="21" x14ac:dyDescent="0.35">
      <c r="A479" s="2" t="s">
        <v>1442</v>
      </c>
      <c r="B479" s="13">
        <v>478</v>
      </c>
      <c r="C479" s="170" t="s">
        <v>1444</v>
      </c>
      <c r="D479" s="170">
        <v>0</v>
      </c>
      <c r="E479" s="19"/>
      <c r="F479" s="26">
        <v>941492913</v>
      </c>
      <c r="G479" s="26"/>
      <c r="H479" s="26"/>
      <c r="I479" s="26"/>
      <c r="J479" s="14" t="s">
        <v>1367</v>
      </c>
      <c r="K479" s="14" t="s">
        <v>423</v>
      </c>
      <c r="L479" s="39" t="s">
        <v>1368</v>
      </c>
      <c r="M479" s="39"/>
      <c r="N479" s="27"/>
      <c r="O479" s="14"/>
      <c r="P479" s="121">
        <v>0</v>
      </c>
      <c r="Q479" s="15"/>
      <c r="R479" s="119"/>
      <c r="S479" s="53" t="str">
        <f t="shared" si="32"/>
        <v/>
      </c>
      <c r="T479" s="17"/>
      <c r="U479" s="15"/>
      <c r="V479" s="16"/>
      <c r="W479" s="16"/>
      <c r="X479" s="16"/>
      <c r="Y479" s="2">
        <f t="shared" si="29"/>
        <v>0</v>
      </c>
      <c r="Z479" s="3" t="str">
        <f t="shared" si="30"/>
        <v/>
      </c>
      <c r="AA479" s="3" t="str">
        <f t="shared" si="31"/>
        <v/>
      </c>
    </row>
    <row r="480" spans="1:27" ht="21" x14ac:dyDescent="0.35">
      <c r="A480" s="2" t="s">
        <v>1442</v>
      </c>
      <c r="B480" s="13">
        <v>479</v>
      </c>
      <c r="C480" s="170" t="s">
        <v>1444</v>
      </c>
      <c r="D480" s="170">
        <v>0</v>
      </c>
      <c r="E480" s="19"/>
      <c r="F480" s="26">
        <v>941493638</v>
      </c>
      <c r="G480" s="26"/>
      <c r="H480" s="26"/>
      <c r="I480" s="26"/>
      <c r="J480" s="14" t="s">
        <v>222</v>
      </c>
      <c r="K480" s="14" t="s">
        <v>1369</v>
      </c>
      <c r="L480" s="39" t="s">
        <v>1370</v>
      </c>
      <c r="M480" s="39"/>
      <c r="N480" s="27"/>
      <c r="O480" s="14"/>
      <c r="P480" s="121">
        <v>0</v>
      </c>
      <c r="Q480" s="15"/>
      <c r="R480" s="119"/>
      <c r="S480" s="53" t="str">
        <f t="shared" si="32"/>
        <v/>
      </c>
      <c r="T480" s="17"/>
      <c r="U480" s="15"/>
      <c r="V480" s="16"/>
      <c r="W480" s="16"/>
      <c r="X480" s="16"/>
      <c r="Y480" s="2">
        <f t="shared" si="29"/>
        <v>0</v>
      </c>
      <c r="Z480" s="3" t="str">
        <f t="shared" si="30"/>
        <v/>
      </c>
      <c r="AA480" s="3" t="str">
        <f t="shared" si="31"/>
        <v/>
      </c>
    </row>
    <row r="481" spans="1:27" ht="21" x14ac:dyDescent="0.35">
      <c r="A481" s="2" t="s">
        <v>1442</v>
      </c>
      <c r="B481" s="13">
        <v>480</v>
      </c>
      <c r="C481" s="170" t="s">
        <v>1444</v>
      </c>
      <c r="D481" s="170">
        <v>0</v>
      </c>
      <c r="E481" s="19"/>
      <c r="F481" s="26">
        <v>941494980</v>
      </c>
      <c r="G481" s="26"/>
      <c r="H481" s="26"/>
      <c r="I481" s="26"/>
      <c r="J481" s="14" t="s">
        <v>1371</v>
      </c>
      <c r="K481" s="14" t="s">
        <v>1372</v>
      </c>
      <c r="L481" s="39" t="s">
        <v>1373</v>
      </c>
      <c r="M481" s="39"/>
      <c r="N481" s="27"/>
      <c r="O481" s="14"/>
      <c r="P481" s="121">
        <v>0</v>
      </c>
      <c r="Q481" s="15"/>
      <c r="R481" s="119"/>
      <c r="S481" s="53" t="str">
        <f t="shared" si="32"/>
        <v/>
      </c>
      <c r="T481" s="17"/>
      <c r="U481" s="15"/>
      <c r="V481" s="16"/>
      <c r="W481" s="16"/>
      <c r="X481" s="16"/>
      <c r="Y481" s="2">
        <f t="shared" si="29"/>
        <v>0</v>
      </c>
      <c r="Z481" s="3" t="str">
        <f t="shared" si="30"/>
        <v/>
      </c>
      <c r="AA481" s="3" t="str">
        <f t="shared" si="31"/>
        <v/>
      </c>
    </row>
    <row r="482" spans="1:27" ht="21" x14ac:dyDescent="0.35">
      <c r="A482" s="2" t="s">
        <v>1442</v>
      </c>
      <c r="B482" s="13">
        <v>481</v>
      </c>
      <c r="C482" s="170" t="s">
        <v>1444</v>
      </c>
      <c r="D482" s="170">
        <v>0</v>
      </c>
      <c r="E482" s="19"/>
      <c r="F482" s="26">
        <v>941495054</v>
      </c>
      <c r="G482" s="26"/>
      <c r="H482" s="26"/>
      <c r="I482" s="26"/>
      <c r="J482" s="14" t="s">
        <v>1374</v>
      </c>
      <c r="K482" s="14" t="s">
        <v>1375</v>
      </c>
      <c r="L482" s="39" t="s">
        <v>1376</v>
      </c>
      <c r="M482" s="39"/>
      <c r="N482" s="27"/>
      <c r="O482" s="14"/>
      <c r="P482" s="121">
        <v>0</v>
      </c>
      <c r="Q482" s="15"/>
      <c r="R482" s="119"/>
      <c r="S482" s="53" t="str">
        <f t="shared" si="32"/>
        <v/>
      </c>
      <c r="T482" s="17"/>
      <c r="U482" s="15"/>
      <c r="V482" s="16"/>
      <c r="W482" s="16"/>
      <c r="X482" s="16"/>
      <c r="Y482" s="2">
        <f t="shared" si="29"/>
        <v>0</v>
      </c>
      <c r="Z482" s="3" t="str">
        <f t="shared" si="30"/>
        <v/>
      </c>
      <c r="AA482" s="3" t="str">
        <f t="shared" si="31"/>
        <v/>
      </c>
    </row>
    <row r="483" spans="1:27" ht="21" x14ac:dyDescent="0.35">
      <c r="A483" s="2" t="s">
        <v>1442</v>
      </c>
      <c r="B483" s="13">
        <v>482</v>
      </c>
      <c r="C483" s="170" t="s">
        <v>1444</v>
      </c>
      <c r="D483" s="170">
        <v>0</v>
      </c>
      <c r="E483" s="19"/>
      <c r="F483" s="26">
        <v>941495827</v>
      </c>
      <c r="G483" s="26"/>
      <c r="H483" s="26"/>
      <c r="I483" s="26"/>
      <c r="J483" s="14" t="s">
        <v>713</v>
      </c>
      <c r="K483" s="14" t="s">
        <v>122</v>
      </c>
      <c r="L483" s="39" t="s">
        <v>1377</v>
      </c>
      <c r="M483" s="39"/>
      <c r="N483" s="27"/>
      <c r="O483" s="14"/>
      <c r="P483" s="121">
        <v>0</v>
      </c>
      <c r="Q483" s="15"/>
      <c r="R483" s="119"/>
      <c r="S483" s="53" t="str">
        <f t="shared" si="32"/>
        <v/>
      </c>
      <c r="T483" s="17"/>
      <c r="U483" s="15"/>
      <c r="V483" s="16"/>
      <c r="W483" s="16"/>
      <c r="X483" s="16"/>
      <c r="Y483" s="2">
        <f t="shared" si="29"/>
        <v>0</v>
      </c>
      <c r="Z483" s="3" t="str">
        <f t="shared" si="30"/>
        <v/>
      </c>
      <c r="AA483" s="3" t="str">
        <f t="shared" si="31"/>
        <v/>
      </c>
    </row>
    <row r="484" spans="1:27" ht="21" x14ac:dyDescent="0.35">
      <c r="A484" s="2" t="s">
        <v>1442</v>
      </c>
      <c r="B484" s="13">
        <v>483</v>
      </c>
      <c r="C484" s="170" t="s">
        <v>1444</v>
      </c>
      <c r="D484" s="170">
        <v>0</v>
      </c>
      <c r="E484" s="19"/>
      <c r="F484" s="26">
        <v>941499690</v>
      </c>
      <c r="G484" s="26"/>
      <c r="H484" s="26"/>
      <c r="I484" s="26"/>
      <c r="J484" s="14" t="s">
        <v>1378</v>
      </c>
      <c r="K484" s="14" t="s">
        <v>1379</v>
      </c>
      <c r="L484" s="39" t="s">
        <v>1380</v>
      </c>
      <c r="M484" s="39"/>
      <c r="N484" s="27"/>
      <c r="O484" s="14"/>
      <c r="P484" s="121">
        <v>0</v>
      </c>
      <c r="Q484" s="15"/>
      <c r="R484" s="119"/>
      <c r="S484" s="53" t="str">
        <f t="shared" si="32"/>
        <v/>
      </c>
      <c r="T484" s="17"/>
      <c r="U484" s="15"/>
      <c r="V484" s="16"/>
      <c r="W484" s="16"/>
      <c r="X484" s="16"/>
      <c r="Y484" s="2">
        <f t="shared" si="29"/>
        <v>0</v>
      </c>
      <c r="Z484" s="3" t="str">
        <f t="shared" si="30"/>
        <v/>
      </c>
      <c r="AA484" s="3" t="str">
        <f t="shared" si="31"/>
        <v/>
      </c>
    </row>
    <row r="485" spans="1:27" ht="21" x14ac:dyDescent="0.35">
      <c r="A485" s="2" t="s">
        <v>1442</v>
      </c>
      <c r="B485" s="13">
        <v>484</v>
      </c>
      <c r="C485" s="170" t="s">
        <v>1444</v>
      </c>
      <c r="D485" s="170">
        <v>0</v>
      </c>
      <c r="E485" s="19"/>
      <c r="F485" s="26">
        <v>941507390</v>
      </c>
      <c r="G485" s="26"/>
      <c r="H485" s="26"/>
      <c r="I485" s="26"/>
      <c r="J485" s="14" t="s">
        <v>1381</v>
      </c>
      <c r="K485" s="14" t="s">
        <v>1382</v>
      </c>
      <c r="L485" s="39" t="s">
        <v>1383</v>
      </c>
      <c r="M485" s="39"/>
      <c r="N485" s="27"/>
      <c r="O485" s="14"/>
      <c r="P485" s="121">
        <v>0</v>
      </c>
      <c r="Q485" s="15"/>
      <c r="R485" s="119"/>
      <c r="S485" s="53" t="str">
        <f t="shared" si="32"/>
        <v/>
      </c>
      <c r="T485" s="17"/>
      <c r="U485" s="15"/>
      <c r="V485" s="16"/>
      <c r="W485" s="16"/>
      <c r="X485" s="16"/>
      <c r="Y485" s="2">
        <f t="shared" si="29"/>
        <v>0</v>
      </c>
      <c r="Z485" s="3" t="str">
        <f t="shared" si="30"/>
        <v/>
      </c>
      <c r="AA485" s="3" t="str">
        <f t="shared" si="31"/>
        <v/>
      </c>
    </row>
    <row r="486" spans="1:27" ht="21" x14ac:dyDescent="0.35">
      <c r="A486" s="2" t="s">
        <v>1442</v>
      </c>
      <c r="B486" s="13">
        <v>485</v>
      </c>
      <c r="C486" s="170" t="s">
        <v>1444</v>
      </c>
      <c r="D486" s="170">
        <v>0</v>
      </c>
      <c r="E486" s="19"/>
      <c r="F486" s="26">
        <v>941510637</v>
      </c>
      <c r="G486" s="26"/>
      <c r="H486" s="26"/>
      <c r="I486" s="26"/>
      <c r="J486" s="14" t="s">
        <v>1384</v>
      </c>
      <c r="K486" s="14" t="s">
        <v>1385</v>
      </c>
      <c r="L486" s="39" t="s">
        <v>1386</v>
      </c>
      <c r="M486" s="39"/>
      <c r="N486" s="27"/>
      <c r="O486" s="14"/>
      <c r="P486" s="121">
        <v>0</v>
      </c>
      <c r="Q486" s="15"/>
      <c r="R486" s="119"/>
      <c r="S486" s="53" t="str">
        <f t="shared" si="32"/>
        <v/>
      </c>
      <c r="T486" s="17"/>
      <c r="U486" s="15"/>
      <c r="V486" s="16"/>
      <c r="W486" s="16"/>
      <c r="X486" s="16"/>
      <c r="Y486" s="2">
        <f t="shared" si="29"/>
        <v>0</v>
      </c>
      <c r="Z486" s="3" t="str">
        <f t="shared" si="30"/>
        <v/>
      </c>
      <c r="AA486" s="3" t="str">
        <f t="shared" si="31"/>
        <v/>
      </c>
    </row>
    <row r="487" spans="1:27" ht="21" x14ac:dyDescent="0.35">
      <c r="A487" s="2" t="s">
        <v>1442</v>
      </c>
      <c r="B487" s="13">
        <v>486</v>
      </c>
      <c r="C487" s="170" t="s">
        <v>1444</v>
      </c>
      <c r="D487" s="170">
        <v>0</v>
      </c>
      <c r="E487" s="19"/>
      <c r="F487" s="26">
        <v>941511259</v>
      </c>
      <c r="G487" s="26"/>
      <c r="H487" s="26"/>
      <c r="I487" s="26"/>
      <c r="J487" s="14" t="s">
        <v>1387</v>
      </c>
      <c r="K487" s="14" t="s">
        <v>1388</v>
      </c>
      <c r="L487" s="39" t="s">
        <v>1389</v>
      </c>
      <c r="M487" s="39"/>
      <c r="N487" s="27"/>
      <c r="O487" s="14"/>
      <c r="P487" s="121">
        <v>0</v>
      </c>
      <c r="Q487" s="15"/>
      <c r="R487" s="119"/>
      <c r="S487" s="53" t="str">
        <f t="shared" si="32"/>
        <v/>
      </c>
      <c r="T487" s="17"/>
      <c r="U487" s="15"/>
      <c r="V487" s="16"/>
      <c r="W487" s="16"/>
      <c r="X487" s="16"/>
      <c r="Y487" s="2">
        <f t="shared" si="29"/>
        <v>0</v>
      </c>
      <c r="Z487" s="3" t="str">
        <f t="shared" si="30"/>
        <v/>
      </c>
      <c r="AA487" s="3" t="str">
        <f t="shared" si="31"/>
        <v/>
      </c>
    </row>
    <row r="488" spans="1:27" ht="21" x14ac:dyDescent="0.35">
      <c r="A488" s="2" t="s">
        <v>1442</v>
      </c>
      <c r="B488" s="13">
        <v>487</v>
      </c>
      <c r="C488" s="170" t="s">
        <v>1444</v>
      </c>
      <c r="D488" s="170">
        <v>0</v>
      </c>
      <c r="E488" s="19"/>
      <c r="F488" s="26">
        <v>941511759</v>
      </c>
      <c r="G488" s="26"/>
      <c r="H488" s="26"/>
      <c r="I488" s="26"/>
      <c r="J488" s="14" t="s">
        <v>1367</v>
      </c>
      <c r="K488" s="14" t="s">
        <v>1390</v>
      </c>
      <c r="L488" s="39" t="s">
        <v>1391</v>
      </c>
      <c r="M488" s="39"/>
      <c r="N488" s="27"/>
      <c r="O488" s="14"/>
      <c r="P488" s="121">
        <v>0</v>
      </c>
      <c r="Q488" s="15"/>
      <c r="R488" s="119"/>
      <c r="S488" s="53" t="str">
        <f t="shared" si="32"/>
        <v/>
      </c>
      <c r="T488" s="17"/>
      <c r="U488" s="15"/>
      <c r="V488" s="16"/>
      <c r="W488" s="16"/>
      <c r="X488" s="16"/>
      <c r="Y488" s="2">
        <f t="shared" si="29"/>
        <v>0</v>
      </c>
      <c r="Z488" s="3" t="str">
        <f t="shared" si="30"/>
        <v/>
      </c>
      <c r="AA488" s="3" t="str">
        <f t="shared" si="31"/>
        <v/>
      </c>
    </row>
    <row r="489" spans="1:27" ht="21" x14ac:dyDescent="0.35">
      <c r="A489" s="2" t="s">
        <v>1442</v>
      </c>
      <c r="B489" s="13">
        <v>488</v>
      </c>
      <c r="C489" s="170" t="s">
        <v>1444</v>
      </c>
      <c r="D489" s="170">
        <v>0</v>
      </c>
      <c r="E489" s="19"/>
      <c r="F489" s="26">
        <v>941518140</v>
      </c>
      <c r="G489" s="26"/>
      <c r="H489" s="26"/>
      <c r="I489" s="26"/>
      <c r="J489" s="14" t="s">
        <v>1392</v>
      </c>
      <c r="K489" s="14" t="s">
        <v>1393</v>
      </c>
      <c r="L489" s="39" t="s">
        <v>1394</v>
      </c>
      <c r="M489" s="39"/>
      <c r="N489" s="27"/>
      <c r="O489" s="14"/>
      <c r="P489" s="121">
        <v>0</v>
      </c>
      <c r="Q489" s="15"/>
      <c r="R489" s="119"/>
      <c r="S489" s="53" t="str">
        <f t="shared" si="32"/>
        <v/>
      </c>
      <c r="T489" s="17"/>
      <c r="U489" s="15"/>
      <c r="V489" s="16"/>
      <c r="W489" s="16"/>
      <c r="X489" s="16"/>
      <c r="Y489" s="2">
        <f t="shared" si="29"/>
        <v>0</v>
      </c>
      <c r="Z489" s="3" t="str">
        <f t="shared" si="30"/>
        <v/>
      </c>
      <c r="AA489" s="3" t="str">
        <f t="shared" si="31"/>
        <v/>
      </c>
    </row>
    <row r="490" spans="1:27" ht="21" x14ac:dyDescent="0.35">
      <c r="A490" s="2" t="s">
        <v>1442</v>
      </c>
      <c r="B490" s="13">
        <v>489</v>
      </c>
      <c r="C490" s="170" t="s">
        <v>1444</v>
      </c>
      <c r="D490" s="170">
        <v>0</v>
      </c>
      <c r="E490" s="19"/>
      <c r="F490" s="26">
        <v>941519492</v>
      </c>
      <c r="G490" s="26"/>
      <c r="H490" s="26"/>
      <c r="I490" s="26"/>
      <c r="J490" s="14" t="s">
        <v>1395</v>
      </c>
      <c r="K490" s="14" t="s">
        <v>1396</v>
      </c>
      <c r="L490" s="39" t="s">
        <v>1397</v>
      </c>
      <c r="M490" s="39"/>
      <c r="N490" s="27"/>
      <c r="O490" s="14"/>
      <c r="P490" s="121">
        <v>0</v>
      </c>
      <c r="Q490" s="15"/>
      <c r="R490" s="119"/>
      <c r="S490" s="53" t="str">
        <f t="shared" si="32"/>
        <v/>
      </c>
      <c r="T490" s="17"/>
      <c r="U490" s="15"/>
      <c r="V490" s="16"/>
      <c r="W490" s="16"/>
      <c r="X490" s="16"/>
      <c r="Y490" s="2">
        <f t="shared" si="29"/>
        <v>0</v>
      </c>
      <c r="Z490" s="3" t="str">
        <f t="shared" si="30"/>
        <v/>
      </c>
      <c r="AA490" s="3" t="str">
        <f t="shared" si="31"/>
        <v/>
      </c>
    </row>
    <row r="491" spans="1:27" ht="21" x14ac:dyDescent="0.35">
      <c r="A491" s="2" t="s">
        <v>1442</v>
      </c>
      <c r="B491" s="13">
        <v>490</v>
      </c>
      <c r="C491" s="170" t="s">
        <v>1444</v>
      </c>
      <c r="D491" s="170">
        <v>0</v>
      </c>
      <c r="E491" s="19"/>
      <c r="F491" s="123">
        <v>941522187</v>
      </c>
      <c r="G491" s="26"/>
      <c r="H491" s="26"/>
      <c r="I491" s="26"/>
      <c r="J491" s="14" t="s">
        <v>216</v>
      </c>
      <c r="K491" s="14" t="s">
        <v>1220</v>
      </c>
      <c r="L491" s="39" t="s">
        <v>1398</v>
      </c>
      <c r="M491" s="39"/>
      <c r="N491" s="27"/>
      <c r="O491" s="14"/>
      <c r="P491" s="121">
        <v>0</v>
      </c>
      <c r="Q491" s="15"/>
      <c r="R491" s="119"/>
      <c r="S491" s="53" t="str">
        <f t="shared" si="32"/>
        <v/>
      </c>
      <c r="T491" s="17"/>
      <c r="U491" s="15"/>
      <c r="V491" s="16"/>
      <c r="W491" s="16"/>
      <c r="X491" s="16"/>
      <c r="Y491" s="2">
        <f t="shared" si="29"/>
        <v>0</v>
      </c>
      <c r="Z491" s="3" t="str">
        <f t="shared" si="30"/>
        <v/>
      </c>
      <c r="AA491" s="3" t="str">
        <f t="shared" si="31"/>
        <v/>
      </c>
    </row>
    <row r="492" spans="1:27" ht="21" x14ac:dyDescent="0.35">
      <c r="A492" s="2" t="s">
        <v>1442</v>
      </c>
      <c r="B492" s="13">
        <v>491</v>
      </c>
      <c r="C492" s="170" t="s">
        <v>1444</v>
      </c>
      <c r="D492" s="170">
        <v>0</v>
      </c>
      <c r="E492" s="19"/>
      <c r="F492" s="26">
        <v>941523313</v>
      </c>
      <c r="G492" s="26"/>
      <c r="H492" s="26"/>
      <c r="I492" s="26"/>
      <c r="J492" s="14" t="s">
        <v>1399</v>
      </c>
      <c r="K492" s="14" t="s">
        <v>1400</v>
      </c>
      <c r="L492" s="39" t="s">
        <v>1401</v>
      </c>
      <c r="M492" s="39"/>
      <c r="N492" s="27"/>
      <c r="O492" s="14"/>
      <c r="P492" s="121">
        <v>0</v>
      </c>
      <c r="Q492" s="15"/>
      <c r="R492" s="119"/>
      <c r="S492" s="53" t="str">
        <f t="shared" si="32"/>
        <v/>
      </c>
      <c r="T492" s="17"/>
      <c r="U492" s="15"/>
      <c r="V492" s="16"/>
      <c r="W492" s="16"/>
      <c r="X492" s="16"/>
      <c r="Y492" s="2">
        <f t="shared" si="29"/>
        <v>0</v>
      </c>
      <c r="Z492" s="3" t="str">
        <f t="shared" si="30"/>
        <v/>
      </c>
      <c r="AA492" s="3" t="str">
        <f t="shared" si="31"/>
        <v/>
      </c>
    </row>
    <row r="493" spans="1:27" ht="21" x14ac:dyDescent="0.35">
      <c r="A493" s="2" t="s">
        <v>1442</v>
      </c>
      <c r="B493" s="13">
        <v>492</v>
      </c>
      <c r="C493" s="170" t="s">
        <v>1444</v>
      </c>
      <c r="D493" s="170">
        <v>0</v>
      </c>
      <c r="E493" s="19"/>
      <c r="F493" s="26">
        <v>941526118</v>
      </c>
      <c r="G493" s="26"/>
      <c r="H493" s="26"/>
      <c r="I493" s="26"/>
      <c r="J493" s="14" t="s">
        <v>1402</v>
      </c>
      <c r="K493" s="14" t="s">
        <v>1403</v>
      </c>
      <c r="L493" s="39" t="s">
        <v>1404</v>
      </c>
      <c r="M493" s="39"/>
      <c r="N493" s="27"/>
      <c r="O493" s="14"/>
      <c r="P493" s="121">
        <v>0</v>
      </c>
      <c r="Q493" s="15"/>
      <c r="R493" s="119"/>
      <c r="S493" s="53" t="str">
        <f t="shared" si="32"/>
        <v/>
      </c>
      <c r="T493" s="17"/>
      <c r="U493" s="15"/>
      <c r="V493" s="16"/>
      <c r="W493" s="16"/>
      <c r="X493" s="16"/>
      <c r="Y493" s="2">
        <f t="shared" si="29"/>
        <v>0</v>
      </c>
      <c r="Z493" s="3" t="str">
        <f t="shared" si="30"/>
        <v/>
      </c>
      <c r="AA493" s="3" t="str">
        <f t="shared" si="31"/>
        <v/>
      </c>
    </row>
    <row r="494" spans="1:27" ht="21" x14ac:dyDescent="0.35">
      <c r="A494" s="2" t="s">
        <v>1442</v>
      </c>
      <c r="B494" s="13">
        <v>493</v>
      </c>
      <c r="C494" s="170" t="s">
        <v>1444</v>
      </c>
      <c r="D494" s="170">
        <v>0</v>
      </c>
      <c r="E494" s="19"/>
      <c r="F494" s="26">
        <v>941528753</v>
      </c>
      <c r="G494" s="26"/>
      <c r="H494" s="26"/>
      <c r="I494" s="26"/>
      <c r="J494" s="14" t="s">
        <v>1405</v>
      </c>
      <c r="K494" s="14" t="s">
        <v>1406</v>
      </c>
      <c r="L494" s="39" t="s">
        <v>1407</v>
      </c>
      <c r="M494" s="39"/>
      <c r="N494" s="27"/>
      <c r="O494" s="14"/>
      <c r="P494" s="121">
        <v>0</v>
      </c>
      <c r="Q494" s="15"/>
      <c r="R494" s="119"/>
      <c r="S494" s="53" t="str">
        <f t="shared" si="32"/>
        <v/>
      </c>
      <c r="T494" s="17"/>
      <c r="U494" s="15"/>
      <c r="V494" s="16"/>
      <c r="W494" s="16"/>
      <c r="X494" s="16"/>
      <c r="Y494" s="2">
        <f t="shared" si="29"/>
        <v>0</v>
      </c>
      <c r="Z494" s="3" t="str">
        <f t="shared" si="30"/>
        <v/>
      </c>
      <c r="AA494" s="3" t="str">
        <f t="shared" si="31"/>
        <v/>
      </c>
    </row>
    <row r="495" spans="1:27" ht="21" x14ac:dyDescent="0.35">
      <c r="A495" s="2" t="s">
        <v>1442</v>
      </c>
      <c r="B495" s="13">
        <v>494</v>
      </c>
      <c r="C495" s="170" t="s">
        <v>1444</v>
      </c>
      <c r="D495" s="170">
        <v>0</v>
      </c>
      <c r="E495" s="19"/>
      <c r="F495" s="26">
        <v>941537206</v>
      </c>
      <c r="G495" s="26"/>
      <c r="H495" s="26"/>
      <c r="I495" s="26"/>
      <c r="J495" s="14" t="s">
        <v>136</v>
      </c>
      <c r="K495" s="14" t="s">
        <v>1408</v>
      </c>
      <c r="L495" s="39" t="s">
        <v>1409</v>
      </c>
      <c r="M495" s="39"/>
      <c r="N495" s="27"/>
      <c r="O495" s="14"/>
      <c r="P495" s="121">
        <v>0</v>
      </c>
      <c r="Q495" s="15"/>
      <c r="R495" s="119"/>
      <c r="S495" s="53" t="str">
        <f t="shared" si="32"/>
        <v/>
      </c>
      <c r="T495" s="17"/>
      <c r="U495" s="15"/>
      <c r="V495" s="16"/>
      <c r="W495" s="16"/>
      <c r="X495" s="16"/>
      <c r="Y495" s="2">
        <f t="shared" si="29"/>
        <v>0</v>
      </c>
      <c r="Z495" s="3" t="str">
        <f t="shared" si="30"/>
        <v/>
      </c>
      <c r="AA495" s="3" t="str">
        <f t="shared" si="31"/>
        <v/>
      </c>
    </row>
    <row r="496" spans="1:27" ht="21" x14ac:dyDescent="0.35">
      <c r="A496" s="2" t="s">
        <v>1442</v>
      </c>
      <c r="B496" s="13">
        <v>495</v>
      </c>
      <c r="C496" s="170" t="s">
        <v>1444</v>
      </c>
      <c r="D496" s="170">
        <v>0</v>
      </c>
      <c r="E496" s="19"/>
      <c r="F496" s="26">
        <v>941542530</v>
      </c>
      <c r="G496" s="26"/>
      <c r="H496" s="26"/>
      <c r="I496" s="26"/>
      <c r="J496" s="14" t="s">
        <v>328</v>
      </c>
      <c r="K496" s="14" t="s">
        <v>1112</v>
      </c>
      <c r="L496" s="39" t="s">
        <v>1410</v>
      </c>
      <c r="M496" s="39"/>
      <c r="N496" s="27"/>
      <c r="O496" s="14"/>
      <c r="P496" s="121">
        <v>0</v>
      </c>
      <c r="Q496" s="15"/>
      <c r="R496" s="119"/>
      <c r="S496" s="53" t="str">
        <f t="shared" si="32"/>
        <v/>
      </c>
      <c r="T496" s="17"/>
      <c r="U496" s="15"/>
      <c r="V496" s="16"/>
      <c r="W496" s="16"/>
      <c r="X496" s="16"/>
      <c r="Y496" s="2">
        <f t="shared" si="29"/>
        <v>0</v>
      </c>
      <c r="Z496" s="3" t="str">
        <f t="shared" si="30"/>
        <v/>
      </c>
      <c r="AA496" s="3" t="str">
        <f t="shared" si="31"/>
        <v/>
      </c>
    </row>
    <row r="497" spans="1:27" ht="21" x14ac:dyDescent="0.35">
      <c r="A497" s="2" t="s">
        <v>1442</v>
      </c>
      <c r="B497" s="13">
        <v>496</v>
      </c>
      <c r="C497" s="170" t="s">
        <v>1444</v>
      </c>
      <c r="D497" s="170">
        <v>0</v>
      </c>
      <c r="E497" s="19"/>
      <c r="F497" s="26">
        <v>941552437</v>
      </c>
      <c r="G497" s="26"/>
      <c r="H497" s="26"/>
      <c r="I497" s="26"/>
      <c r="J497" s="14" t="s">
        <v>791</v>
      </c>
      <c r="K497" s="14" t="s">
        <v>1411</v>
      </c>
      <c r="L497" s="39" t="s">
        <v>1412</v>
      </c>
      <c r="M497" s="39"/>
      <c r="N497" s="27"/>
      <c r="O497" s="14"/>
      <c r="P497" s="121">
        <v>0</v>
      </c>
      <c r="Q497" s="15"/>
      <c r="R497" s="119"/>
      <c r="S497" s="53" t="str">
        <f t="shared" si="32"/>
        <v/>
      </c>
      <c r="T497" s="17"/>
      <c r="U497" s="15"/>
      <c r="V497" s="16"/>
      <c r="W497" s="16"/>
      <c r="X497" s="16"/>
      <c r="Y497" s="2">
        <f t="shared" si="29"/>
        <v>0</v>
      </c>
      <c r="Z497" s="3" t="str">
        <f t="shared" si="30"/>
        <v/>
      </c>
      <c r="AA497" s="3" t="str">
        <f t="shared" si="31"/>
        <v/>
      </c>
    </row>
    <row r="498" spans="1:27" ht="21" x14ac:dyDescent="0.35">
      <c r="A498" s="2" t="s">
        <v>1442</v>
      </c>
      <c r="B498" s="13">
        <v>497</v>
      </c>
      <c r="C498" s="170" t="s">
        <v>1444</v>
      </c>
      <c r="D498" s="170">
        <v>0</v>
      </c>
      <c r="E498" s="19"/>
      <c r="F498" s="26">
        <v>941568654</v>
      </c>
      <c r="G498" s="26"/>
      <c r="H498" s="26"/>
      <c r="I498" s="26"/>
      <c r="J498" s="14" t="s">
        <v>1413</v>
      </c>
      <c r="K498" s="14" t="s">
        <v>1414</v>
      </c>
      <c r="L498" s="39" t="s">
        <v>1415</v>
      </c>
      <c r="M498" s="39"/>
      <c r="N498" s="27"/>
      <c r="O498" s="14"/>
      <c r="P498" s="121">
        <v>0</v>
      </c>
      <c r="Q498" s="15"/>
      <c r="R498" s="119"/>
      <c r="S498" s="53" t="str">
        <f t="shared" si="32"/>
        <v/>
      </c>
      <c r="T498" s="17"/>
      <c r="U498" s="15"/>
      <c r="V498" s="16"/>
      <c r="W498" s="16"/>
      <c r="X498" s="16"/>
      <c r="Y498" s="2">
        <f t="shared" si="29"/>
        <v>0</v>
      </c>
      <c r="Z498" s="3" t="str">
        <f t="shared" si="30"/>
        <v/>
      </c>
      <c r="AA498" s="3" t="str">
        <f t="shared" si="31"/>
        <v/>
      </c>
    </row>
    <row r="499" spans="1:27" ht="21" x14ac:dyDescent="0.35">
      <c r="A499" s="2" t="s">
        <v>1442</v>
      </c>
      <c r="B499" s="13">
        <v>498</v>
      </c>
      <c r="C499" s="170" t="s">
        <v>1444</v>
      </c>
      <c r="D499" s="170">
        <v>0</v>
      </c>
      <c r="E499" s="19"/>
      <c r="F499" s="26">
        <v>941574192</v>
      </c>
      <c r="G499" s="26"/>
      <c r="H499" s="26"/>
      <c r="I499" s="26"/>
      <c r="J499" s="14" t="s">
        <v>1416</v>
      </c>
      <c r="K499" s="14" t="s">
        <v>1417</v>
      </c>
      <c r="L499" s="39" t="s">
        <v>1418</v>
      </c>
      <c r="M499" s="39"/>
      <c r="N499" s="27"/>
      <c r="O499" s="14"/>
      <c r="P499" s="121">
        <v>0</v>
      </c>
      <c r="Q499" s="15"/>
      <c r="R499" s="119"/>
      <c r="S499" s="53" t="str">
        <f t="shared" si="32"/>
        <v/>
      </c>
      <c r="T499" s="17"/>
      <c r="U499" s="15"/>
      <c r="V499" s="16"/>
      <c r="W499" s="16"/>
      <c r="X499" s="16"/>
      <c r="Y499" s="2">
        <f t="shared" si="29"/>
        <v>0</v>
      </c>
      <c r="Z499" s="3" t="str">
        <f t="shared" si="30"/>
        <v/>
      </c>
      <c r="AA499" s="3" t="str">
        <f t="shared" si="31"/>
        <v/>
      </c>
    </row>
    <row r="500" spans="1:27" ht="21" x14ac:dyDescent="0.35">
      <c r="A500" s="2" t="s">
        <v>1442</v>
      </c>
      <c r="B500" s="13">
        <v>499</v>
      </c>
      <c r="C500" s="170" t="s">
        <v>1444</v>
      </c>
      <c r="D500" s="170">
        <v>0</v>
      </c>
      <c r="E500" s="19"/>
      <c r="F500" s="26">
        <v>941575204</v>
      </c>
      <c r="G500" s="26"/>
      <c r="H500" s="26"/>
      <c r="I500" s="26"/>
      <c r="J500" s="14" t="s">
        <v>1271</v>
      </c>
      <c r="K500" s="14" t="s">
        <v>1375</v>
      </c>
      <c r="L500" s="39" t="s">
        <v>1419</v>
      </c>
      <c r="M500" s="39"/>
      <c r="N500" s="27"/>
      <c r="O500" s="14"/>
      <c r="P500" s="121">
        <v>0</v>
      </c>
      <c r="Q500" s="15"/>
      <c r="R500" s="119"/>
      <c r="S500" s="53" t="str">
        <f t="shared" si="32"/>
        <v/>
      </c>
      <c r="T500" s="17"/>
      <c r="U500" s="15"/>
      <c r="V500" s="16"/>
      <c r="W500" s="16"/>
      <c r="X500" s="16"/>
      <c r="Y500" s="2">
        <f t="shared" si="29"/>
        <v>0</v>
      </c>
      <c r="Z500" s="3" t="str">
        <f t="shared" si="30"/>
        <v/>
      </c>
      <c r="AA500" s="3" t="str">
        <f t="shared" si="31"/>
        <v/>
      </c>
    </row>
  </sheetData>
  <sheetProtection formatCells="0" formatColumns="0" formatRows="0" sort="0" autoFilter="0"/>
  <conditionalFormatting sqref="F2:O500">
    <cfRule type="expression" dxfId="7" priority="6">
      <formula>$S2</formula>
    </cfRule>
  </conditionalFormatting>
  <conditionalFormatting sqref="T206">
    <cfRule type="expression" dxfId="6" priority="9">
      <formula>$Y207</formula>
    </cfRule>
  </conditionalFormatting>
  <conditionalFormatting sqref="F2:X500">
    <cfRule type="expression" dxfId="5" priority="3">
      <formula>$Y2</formula>
    </cfRule>
  </conditionalFormatting>
  <conditionalFormatting sqref="R215:R251">
    <cfRule type="expression" dxfId="4" priority="2">
      <formula>$Y215</formula>
    </cfRule>
  </conditionalFormatting>
  <conditionalFormatting sqref="X244">
    <cfRule type="expression" dxfId="3" priority="1">
      <formula>$Y244</formula>
    </cfRule>
  </conditionalFormatting>
  <dataValidations count="6">
    <dataValidation type="list" allowBlank="1" showInputMessage="1" showErrorMessage="1" sqref="U2:U500">
      <formula1>$AI$2:$AI$7</formula1>
    </dataValidation>
    <dataValidation type="date" allowBlank="1" showInputMessage="1" showErrorMessage="1" sqref="V2:X500 R2:R500">
      <formula1>42583</formula1>
      <formula2>43099</formula2>
    </dataValidation>
    <dataValidation type="textLength" operator="equal" allowBlank="1" showInputMessage="1" showErrorMessage="1" sqref="F2:I500">
      <formula1>9</formula1>
    </dataValidation>
    <dataValidation type="list" allowBlank="1" showInputMessage="1" showErrorMessage="1" sqref="Q2:Q500">
      <formula1>$AC$2:$AC$31</formula1>
    </dataValidation>
    <dataValidation type="list" allowBlank="1" showInputMessage="1" showErrorMessage="1" sqref="Q2:Q500">
      <formula1>$AC$7:$AC$28</formula1>
    </dataValidation>
    <dataValidation type="whole" allowBlank="1" showInputMessage="1" showErrorMessage="1" sqref="P2:P500">
      <formula1>0</formula1>
      <formula2>20000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baseColWidth="10" defaultRowHeight="15" x14ac:dyDescent="0.25"/>
  <cols>
    <col min="1" max="1" width="18.42578125" customWidth="1"/>
    <col min="2" max="17" width="15.7109375" customWidth="1"/>
  </cols>
  <sheetData>
    <row r="1" spans="1:12" ht="18.75" x14ac:dyDescent="0.3">
      <c r="A1" s="5" t="s">
        <v>39</v>
      </c>
      <c r="B1" s="20"/>
      <c r="C1" s="20"/>
      <c r="D1" s="20"/>
      <c r="E1" s="20"/>
      <c r="F1" s="20"/>
      <c r="G1" s="20"/>
      <c r="H1" s="20"/>
      <c r="I1" s="20"/>
      <c r="J1" s="20"/>
    </row>
    <row r="2" spans="1:12" ht="15.75" x14ac:dyDescent="0.25">
      <c r="A2" s="4" t="s">
        <v>37</v>
      </c>
      <c r="B2" s="171">
        <f>'ANTECEDENTES CAMPAÑA'!C6</f>
        <v>0</v>
      </c>
      <c r="C2" s="171"/>
      <c r="D2" s="171"/>
      <c r="E2" s="171"/>
      <c r="F2" s="171"/>
      <c r="G2" s="171"/>
      <c r="H2" s="171"/>
      <c r="I2" s="171"/>
      <c r="J2" s="171"/>
    </row>
    <row r="3" spans="1:12" ht="21" x14ac:dyDescent="0.25">
      <c r="A3" s="4" t="s">
        <v>38</v>
      </c>
      <c r="B3" s="172">
        <f>'ANTECEDENTES CAMPAÑA'!C8</f>
        <v>0</v>
      </c>
      <c r="C3" s="172"/>
      <c r="D3" s="172"/>
      <c r="E3" s="172"/>
      <c r="F3" s="172"/>
      <c r="G3" s="172"/>
      <c r="H3" s="172"/>
      <c r="I3" s="172"/>
      <c r="J3" s="172"/>
    </row>
    <row r="4" spans="1:12" ht="23.25" x14ac:dyDescent="0.25">
      <c r="A4" s="4" t="s">
        <v>36</v>
      </c>
      <c r="B4" s="173">
        <f>'ANTECEDENTES CAMPAÑA'!C10</f>
        <v>0</v>
      </c>
      <c r="C4" s="173"/>
      <c r="D4" s="173"/>
      <c r="E4" s="173"/>
      <c r="F4" s="173"/>
      <c r="G4" s="173"/>
      <c r="H4" s="173"/>
      <c r="I4" s="173"/>
      <c r="J4" s="173"/>
    </row>
    <row r="5" spans="1:12" ht="19.5" thickBot="1" x14ac:dyDescent="0.35">
      <c r="B5" s="4"/>
      <c r="C5" s="21"/>
      <c r="D5" s="21"/>
      <c r="E5" s="21"/>
      <c r="F5" s="21"/>
      <c r="G5" s="20"/>
      <c r="H5" s="20"/>
      <c r="I5" s="20"/>
      <c r="J5" s="20"/>
    </row>
    <row r="6" spans="1:12" ht="18.75" x14ac:dyDescent="0.3">
      <c r="B6" s="4"/>
      <c r="C6" s="21"/>
      <c r="D6" s="21"/>
      <c r="E6" s="7" t="s">
        <v>55</v>
      </c>
      <c r="F6" s="10" t="s">
        <v>54</v>
      </c>
      <c r="G6" s="20"/>
      <c r="H6" s="20"/>
      <c r="I6" s="20"/>
      <c r="J6" s="20"/>
    </row>
    <row r="7" spans="1:12" ht="15.75" thickBot="1" x14ac:dyDescent="0.3">
      <c r="E7" s="36">
        <f>IF(D9&gt;0,E9/D9,0)</f>
        <v>0</v>
      </c>
      <c r="F7" s="37">
        <f>IF(E9&gt;0,F9/E9,0)</f>
        <v>0</v>
      </c>
      <c r="G7" s="20"/>
      <c r="H7" s="20"/>
      <c r="I7" s="20"/>
      <c r="J7" s="20"/>
    </row>
    <row r="8" spans="1:12" x14ac:dyDescent="0.25">
      <c r="B8" s="7" t="s">
        <v>34</v>
      </c>
      <c r="C8" s="8" t="s">
        <v>41</v>
      </c>
      <c r="D8" s="8" t="s">
        <v>40</v>
      </c>
      <c r="E8" s="34" t="s">
        <v>42</v>
      </c>
      <c r="F8" s="35" t="s">
        <v>2</v>
      </c>
      <c r="G8" s="42" t="s">
        <v>1</v>
      </c>
      <c r="H8" s="44" t="s">
        <v>0</v>
      </c>
      <c r="I8" s="9" t="s">
        <v>32</v>
      </c>
      <c r="J8" s="10" t="s">
        <v>33</v>
      </c>
    </row>
    <row r="9" spans="1:12" ht="15.75" thickBot="1" x14ac:dyDescent="0.3">
      <c r="B9" s="22">
        <f>B13</f>
        <v>499</v>
      </c>
      <c r="C9" s="23">
        <f>C13</f>
        <v>499</v>
      </c>
      <c r="D9" s="23">
        <f t="shared" ref="D9:E9" si="0">D13</f>
        <v>0</v>
      </c>
      <c r="E9" s="23">
        <f t="shared" si="0"/>
        <v>0</v>
      </c>
      <c r="F9" s="41">
        <f>F13+G13</f>
        <v>0</v>
      </c>
      <c r="G9" s="43">
        <f>H13+I13</f>
        <v>0</v>
      </c>
      <c r="H9" s="45">
        <f>J13</f>
        <v>0</v>
      </c>
      <c r="I9" s="24">
        <f>IF(F9=0,0,J9/F9)</f>
        <v>0</v>
      </c>
      <c r="J9" s="25">
        <f>L13</f>
        <v>0</v>
      </c>
    </row>
    <row r="10" spans="1:12" ht="6.75" customHeight="1" thickBot="1" x14ac:dyDescent="0.3"/>
    <row r="11" spans="1:12" ht="15.75" thickBot="1" x14ac:dyDescent="0.3">
      <c r="F11" s="174" t="s">
        <v>2</v>
      </c>
      <c r="G11" s="175"/>
      <c r="H11" s="176" t="s">
        <v>1</v>
      </c>
      <c r="I11" s="177"/>
    </row>
    <row r="12" spans="1:12" x14ac:dyDescent="0.25">
      <c r="B12" s="7" t="s">
        <v>34</v>
      </c>
      <c r="C12" s="8" t="s">
        <v>41</v>
      </c>
      <c r="D12" s="8" t="s">
        <v>40</v>
      </c>
      <c r="E12" s="30" t="s">
        <v>42</v>
      </c>
      <c r="F12" s="32" t="s">
        <v>51</v>
      </c>
      <c r="G12" s="33" t="s">
        <v>50</v>
      </c>
      <c r="H12" s="47" t="s">
        <v>52</v>
      </c>
      <c r="I12" s="48" t="s">
        <v>53</v>
      </c>
      <c r="J12" s="44" t="s">
        <v>0</v>
      </c>
      <c r="K12" s="9" t="s">
        <v>32</v>
      </c>
      <c r="L12" s="10" t="s">
        <v>33</v>
      </c>
    </row>
    <row r="13" spans="1:12" ht="15.75" thickBot="1" x14ac:dyDescent="0.3">
      <c r="B13" s="22">
        <f>COUNTIFS(TOI!$B$2:$B$500,"&gt;0")</f>
        <v>499</v>
      </c>
      <c r="C13" s="23">
        <f>B13-D13</f>
        <v>499</v>
      </c>
      <c r="D13" s="23">
        <f>SUM(F13:J13)</f>
        <v>0</v>
      </c>
      <c r="E13" s="31">
        <f>SUM(F13:I13)</f>
        <v>0</v>
      </c>
      <c r="F13" s="51">
        <f>D17+E17+F17+G17+H17</f>
        <v>0</v>
      </c>
      <c r="G13" s="52">
        <f>C17</f>
        <v>0</v>
      </c>
      <c r="H13" s="49">
        <f>C24</f>
        <v>0</v>
      </c>
      <c r="I13" s="50">
        <f>SUM(D24:Q24)</f>
        <v>0</v>
      </c>
      <c r="J13" s="46">
        <f>B31</f>
        <v>0</v>
      </c>
      <c r="K13" s="24">
        <f>IF((F13+G13)=0,0,L13/(F13+G13))</f>
        <v>0</v>
      </c>
      <c r="L13" s="40">
        <f>B18</f>
        <v>0</v>
      </c>
    </row>
    <row r="14" spans="1:12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2" x14ac:dyDescent="0.25">
      <c r="B15" s="4"/>
      <c r="C15" s="4"/>
      <c r="D15" s="4"/>
      <c r="E15" s="92"/>
      <c r="F15" s="92"/>
      <c r="G15" s="92"/>
    </row>
    <row r="16" spans="1:12" ht="45" customHeight="1" x14ac:dyDescent="0.25">
      <c r="A16" s="110" t="s">
        <v>74</v>
      </c>
      <c r="B16" s="111" t="s">
        <v>34</v>
      </c>
      <c r="C16" s="111" t="s">
        <v>49</v>
      </c>
      <c r="D16" s="111" t="s">
        <v>61</v>
      </c>
      <c r="E16" s="111" t="s">
        <v>57</v>
      </c>
      <c r="F16" s="111" t="s">
        <v>35</v>
      </c>
      <c r="G16" s="111" t="s">
        <v>43</v>
      </c>
      <c r="H16" s="111" t="s">
        <v>44</v>
      </c>
    </row>
    <row r="17" spans="1:17" x14ac:dyDescent="0.25">
      <c r="A17" s="98" t="s">
        <v>56</v>
      </c>
      <c r="B17" s="93">
        <f>SUM(C17:H17)</f>
        <v>0</v>
      </c>
      <c r="C17" s="93">
        <f>COUNTIFS(TOI!$B$2:$B$500,"&gt;0",TOI!$Q$2:$Q$500,C$16)</f>
        <v>0</v>
      </c>
      <c r="D17" s="93">
        <f>COUNTIFS(TOI!$B$2:$B$500,"&gt;0",TOI!$Q$2:$Q$500,D$16)</f>
        <v>0</v>
      </c>
      <c r="E17" s="93">
        <f>COUNTIFS(TOI!$B$2:$B$500,"&gt;0",TOI!$Q$2:$Q$500,E$16)</f>
        <v>0</v>
      </c>
      <c r="F17" s="93">
        <f>COUNTIFS(TOI!$B$2:$B$500,"&gt;0",TOI!$Q$2:$Q$500,F$16)</f>
        <v>0</v>
      </c>
      <c r="G17" s="93">
        <f>COUNTIFS(TOI!$B$2:$B$500,"&gt;0",TOI!$Q$2:$Q$500,G$16)</f>
        <v>0</v>
      </c>
      <c r="H17" s="93">
        <f>COUNTIFS(TOI!$B$2:$B$500,"&gt;0",TOI!$Q$2:$Q$500,H$16)</f>
        <v>0</v>
      </c>
    </row>
    <row r="18" spans="1:17" x14ac:dyDescent="0.25">
      <c r="A18" s="98" t="s">
        <v>33</v>
      </c>
      <c r="B18" s="95">
        <f>SUM(C18:H18)</f>
        <v>0</v>
      </c>
      <c r="C18" s="94">
        <f>SUMIFS(TOI!$P$2:$P$500,TOI!$B$2:$B$500,"&gt;0",TOI!$Q$2:$Q$500,C$16)</f>
        <v>0</v>
      </c>
      <c r="D18" s="94">
        <f>SUMIFS(TOI!$P$2:$P$500,TOI!$B$2:$B$500,"&gt;0",TOI!$Q$2:$Q$500,D$16)</f>
        <v>0</v>
      </c>
      <c r="E18" s="94">
        <f>SUMIFS(TOI!$P$2:$P$500,TOI!$B$2:$B$500,"&gt;0",TOI!$Q$2:$Q$500,E$16)</f>
        <v>0</v>
      </c>
      <c r="F18" s="94">
        <f>SUMIFS(TOI!$P$2:$P$500,TOI!$B$2:$B$500,"&gt;0",TOI!$Q$2:$Q$500,F$16)</f>
        <v>0</v>
      </c>
      <c r="G18" s="94">
        <f>SUMIFS(TOI!$P$2:$P$500,TOI!$B$2:$B$500,"&gt;0",TOI!$Q$2:$Q$500,G$16)</f>
        <v>0</v>
      </c>
      <c r="H18" s="94">
        <f>SUMIFS(TOI!$P$2:$P$500,TOI!$B$2:$B$500,"&gt;0",TOI!$Q$2:$Q$500,H$16)</f>
        <v>0</v>
      </c>
    </row>
    <row r="19" spans="1:17" x14ac:dyDescent="0.25">
      <c r="A19" s="98" t="s">
        <v>32</v>
      </c>
      <c r="B19" s="95">
        <f>IF(B17&gt;0,B18/B17,0)</f>
        <v>0</v>
      </c>
      <c r="C19" s="94">
        <f>IF(C17&gt;0,C18/C17,0)</f>
        <v>0</v>
      </c>
      <c r="D19" s="94">
        <f t="shared" ref="D19:H19" si="1">IF(D17&gt;0,D18/D17,0)</f>
        <v>0</v>
      </c>
      <c r="E19" s="94">
        <f t="shared" si="1"/>
        <v>0</v>
      </c>
      <c r="F19" s="94">
        <f t="shared" si="1"/>
        <v>0</v>
      </c>
      <c r="G19" s="94">
        <f t="shared" si="1"/>
        <v>0</v>
      </c>
      <c r="H19" s="94">
        <f t="shared" si="1"/>
        <v>0</v>
      </c>
    </row>
    <row r="20" spans="1:17" x14ac:dyDescent="0.25">
      <c r="A20" s="98" t="s">
        <v>75</v>
      </c>
      <c r="B20" s="97">
        <f t="shared" ref="B20:H20" si="2">IF($B$17&gt;0,B17/$B$17,0)</f>
        <v>0</v>
      </c>
      <c r="C20" s="96">
        <f t="shared" si="2"/>
        <v>0</v>
      </c>
      <c r="D20" s="96">
        <f t="shared" si="2"/>
        <v>0</v>
      </c>
      <c r="E20" s="96">
        <f t="shared" si="2"/>
        <v>0</v>
      </c>
      <c r="F20" s="96">
        <f t="shared" si="2"/>
        <v>0</v>
      </c>
      <c r="G20" s="96">
        <f t="shared" si="2"/>
        <v>0</v>
      </c>
      <c r="H20" s="96">
        <f t="shared" si="2"/>
        <v>0</v>
      </c>
    </row>
    <row r="21" spans="1:17" x14ac:dyDescent="0.25">
      <c r="A21" s="99"/>
      <c r="B21" s="100"/>
      <c r="C21" s="100"/>
      <c r="D21" s="100"/>
      <c r="E21" s="100"/>
      <c r="F21" s="100"/>
      <c r="G21" s="100"/>
      <c r="H21" s="101"/>
    </row>
    <row r="22" spans="1:17" x14ac:dyDescent="0.25">
      <c r="B22" s="4"/>
      <c r="C22" s="4"/>
      <c r="D22" s="4"/>
      <c r="E22" s="92"/>
      <c r="F22" s="92"/>
      <c r="G22" s="92"/>
    </row>
    <row r="23" spans="1:17" ht="45" customHeight="1" x14ac:dyDescent="0.25">
      <c r="A23" s="112" t="s">
        <v>1</v>
      </c>
      <c r="B23" s="113" t="s">
        <v>34</v>
      </c>
      <c r="C23" s="113" t="s">
        <v>47</v>
      </c>
      <c r="D23" s="113" t="s">
        <v>7</v>
      </c>
      <c r="E23" s="113" t="s">
        <v>9</v>
      </c>
      <c r="F23" s="113" t="s">
        <v>10</v>
      </c>
      <c r="G23" s="113" t="s">
        <v>11</v>
      </c>
      <c r="H23" s="113" t="s">
        <v>12</v>
      </c>
      <c r="I23" s="113" t="s">
        <v>13</v>
      </c>
      <c r="J23" s="113" t="s">
        <v>14</v>
      </c>
      <c r="K23" s="113" t="s">
        <v>15</v>
      </c>
      <c r="L23" s="113" t="s">
        <v>16</v>
      </c>
      <c r="M23" s="113" t="s">
        <v>17</v>
      </c>
      <c r="N23" s="113" t="s">
        <v>18</v>
      </c>
      <c r="O23" s="113" t="s">
        <v>58</v>
      </c>
      <c r="P23" s="113" t="s">
        <v>60</v>
      </c>
      <c r="Q23" s="113" t="s">
        <v>81</v>
      </c>
    </row>
    <row r="24" spans="1:17" x14ac:dyDescent="0.25">
      <c r="A24" s="102" t="s">
        <v>56</v>
      </c>
      <c r="B24" s="103">
        <f>SUM(C24:Q24)</f>
        <v>0</v>
      </c>
      <c r="C24" s="103">
        <f>COUNTIFS(TOI!$B$2:$B$500,"&gt;0",TOI!$Q$2:$Q$500,C$23)</f>
        <v>0</v>
      </c>
      <c r="D24" s="116">
        <f>COUNTIFS(TOI!$B$2:$B$500,"&gt;0",TOI!$Q$2:$Q$500,D$23)</f>
        <v>0</v>
      </c>
      <c r="E24" s="116">
        <f>COUNTIFS(TOI!$B$2:$B$500,"&gt;0",TOI!$Q$2:$Q$500,E$23)</f>
        <v>0</v>
      </c>
      <c r="F24" s="116">
        <f>COUNTIFS(TOI!$B$2:$B$500,"&gt;0",TOI!$Q$2:$Q$500,F$23)</f>
        <v>0</v>
      </c>
      <c r="G24" s="116">
        <f>COUNTIFS(TOI!$B$2:$B$500,"&gt;0",TOI!$Q$2:$Q$500,G$23)</f>
        <v>0</v>
      </c>
      <c r="H24" s="116">
        <f>COUNTIFS(TOI!$B$2:$B$500,"&gt;0",TOI!$Q$2:$Q$500,H$23)</f>
        <v>0</v>
      </c>
      <c r="I24" s="116">
        <f>COUNTIFS(TOI!$B$2:$B$500,"&gt;0",TOI!$Q$2:$Q$500,I$23)</f>
        <v>0</v>
      </c>
      <c r="J24" s="116">
        <f>COUNTIFS(TOI!$B$2:$B$500,"&gt;0",TOI!$Q$2:$Q$500,J$23)</f>
        <v>0</v>
      </c>
      <c r="K24" s="116">
        <f>COUNTIFS(TOI!$B$2:$B$500,"&gt;0",TOI!$Q$2:$Q$500,K$23)</f>
        <v>0</v>
      </c>
      <c r="L24" s="116">
        <f>COUNTIFS(TOI!$B$2:$B$500,"&gt;0",TOI!$Q$2:$Q$500,L$23)</f>
        <v>0</v>
      </c>
      <c r="M24" s="116">
        <f>COUNTIFS(TOI!$B$2:$B$500,"&gt;0",TOI!$Q$2:$Q$500,M$23)</f>
        <v>0</v>
      </c>
      <c r="N24" s="116">
        <f>COUNTIFS(TOI!$B$2:$B$500,"&gt;0",TOI!$Q$2:$Q$500,N$23)</f>
        <v>0</v>
      </c>
      <c r="O24" s="116">
        <f>COUNTIFS(TOI!$B$2:$B$500,"&gt;0",TOI!$Q$2:$Q$500,O$23)</f>
        <v>0</v>
      </c>
      <c r="P24" s="116">
        <f>COUNTIFS(TOI!$B$2:$B$500,"&gt;0",TOI!$Q$2:$Q$500,P$23)</f>
        <v>0</v>
      </c>
      <c r="Q24" s="116">
        <f>COUNTIFS(TOI!$B$2:$B$500,"&gt;0",TOI!$Q$2:$Q$500,Q$23)</f>
        <v>0</v>
      </c>
    </row>
    <row r="25" spans="1:17" x14ac:dyDescent="0.25">
      <c r="A25" s="102" t="s">
        <v>33</v>
      </c>
      <c r="B25" s="104">
        <f>SUM(C25:Q25)</f>
        <v>0</v>
      </c>
      <c r="C25" s="104">
        <f>SUMIFS(TOI!$P$2:$P$500,TOI!$B$2:$B$500,"&gt;0",TOI!$Q$2:$Q$500,C$23)</f>
        <v>0</v>
      </c>
      <c r="D25" s="117">
        <f>SUMIFS(TOI!$P$2:$P$500,TOI!$B$2:$B$500,"&gt;0",TOI!$Q$2:$Q$500,D$23)</f>
        <v>0</v>
      </c>
      <c r="E25" s="117">
        <f>SUMIFS(TOI!$P$2:$P$500,TOI!$B$2:$B$500,"&gt;0",TOI!$Q$2:$Q$500,E$23)</f>
        <v>0</v>
      </c>
      <c r="F25" s="117">
        <f>SUMIFS(TOI!$P$2:$P$500,TOI!$B$2:$B$500,"&gt;0",TOI!$Q$2:$Q$500,F$23)</f>
        <v>0</v>
      </c>
      <c r="G25" s="117">
        <f>SUMIFS(TOI!$P$2:$P$500,TOI!$B$2:$B$500,"&gt;0",TOI!$Q$2:$Q$500,G$23)</f>
        <v>0</v>
      </c>
      <c r="H25" s="117">
        <f>SUMIFS(TOI!$P$2:$P$500,TOI!$B$2:$B$500,"&gt;0",TOI!$Q$2:$Q$500,H$23)</f>
        <v>0</v>
      </c>
      <c r="I25" s="117">
        <f>SUMIFS(TOI!$P$2:$P$500,TOI!$B$2:$B$500,"&gt;0",TOI!$Q$2:$Q$500,I$23)</f>
        <v>0</v>
      </c>
      <c r="J25" s="117">
        <f>SUMIFS(TOI!$P$2:$P$500,TOI!$B$2:$B$500,"&gt;0",TOI!$Q$2:$Q$500,J$23)</f>
        <v>0</v>
      </c>
      <c r="K25" s="117">
        <f>SUMIFS(TOI!$P$2:$P$500,TOI!$B$2:$B$500,"&gt;0",TOI!$Q$2:$Q$500,K$23)</f>
        <v>0</v>
      </c>
      <c r="L25" s="117">
        <f>SUMIFS(TOI!$P$2:$P$500,TOI!$B$2:$B$500,"&gt;0",TOI!$Q$2:$Q$500,L$23)</f>
        <v>0</v>
      </c>
      <c r="M25" s="117">
        <f>SUMIFS(TOI!$P$2:$P$500,TOI!$B$2:$B$500,"&gt;0",TOI!$Q$2:$Q$500,M$23)</f>
        <v>0</v>
      </c>
      <c r="N25" s="117">
        <f>SUMIFS(TOI!$P$2:$P$500,TOI!$B$2:$B$500,"&gt;0",TOI!$Q$2:$Q$500,N$23)</f>
        <v>0</v>
      </c>
      <c r="O25" s="117">
        <f>SUMIFS(TOI!$P$2:$P$500,TOI!$B$2:$B$500,"&gt;0",TOI!$Q$2:$Q$500,O$23)</f>
        <v>0</v>
      </c>
      <c r="P25" s="117">
        <f>SUMIFS(TOI!$P$2:$P$500,TOI!$B$2:$B$500,"&gt;0",TOI!$Q$2:$Q$500,P$23)</f>
        <v>0</v>
      </c>
      <c r="Q25" s="117">
        <f>SUMIFS(TOI!$P$2:$P$500,TOI!$B$2:$B$500,"&gt;0",TOI!$Q$2:$Q$500,Q$23)</f>
        <v>0</v>
      </c>
    </row>
    <row r="26" spans="1:17" x14ac:dyDescent="0.25">
      <c r="A26" s="102" t="s">
        <v>32</v>
      </c>
      <c r="B26" s="104">
        <f>IF(B24&gt;0,B25/B24,0)</f>
        <v>0</v>
      </c>
      <c r="C26" s="104">
        <f t="shared" ref="C26" si="3">IF(C24&gt;0,C25/C24,0)</f>
        <v>0</v>
      </c>
      <c r="D26" s="104">
        <f t="shared" ref="D26:P26" si="4">IF(D24&gt;0,D25/D24,0)</f>
        <v>0</v>
      </c>
      <c r="E26" s="104">
        <f t="shared" si="4"/>
        <v>0</v>
      </c>
      <c r="F26" s="104">
        <f t="shared" si="4"/>
        <v>0</v>
      </c>
      <c r="G26" s="104">
        <f t="shared" si="4"/>
        <v>0</v>
      </c>
      <c r="H26" s="104">
        <f t="shared" si="4"/>
        <v>0</v>
      </c>
      <c r="I26" s="104">
        <f t="shared" si="4"/>
        <v>0</v>
      </c>
      <c r="J26" s="104">
        <f t="shared" si="4"/>
        <v>0</v>
      </c>
      <c r="K26" s="104">
        <f t="shared" si="4"/>
        <v>0</v>
      </c>
      <c r="L26" s="104">
        <f t="shared" si="4"/>
        <v>0</v>
      </c>
      <c r="M26" s="104">
        <f t="shared" si="4"/>
        <v>0</v>
      </c>
      <c r="N26" s="104">
        <f t="shared" si="4"/>
        <v>0</v>
      </c>
      <c r="O26" s="104">
        <f t="shared" si="4"/>
        <v>0</v>
      </c>
      <c r="P26" s="104">
        <f t="shared" si="4"/>
        <v>0</v>
      </c>
      <c r="Q26" s="104">
        <f t="shared" ref="Q26" si="5">IF(Q24&gt;0,Q25/Q24,0)</f>
        <v>0</v>
      </c>
    </row>
    <row r="27" spans="1:17" x14ac:dyDescent="0.25">
      <c r="A27" s="102" t="s">
        <v>75</v>
      </c>
      <c r="B27" s="105">
        <f>IF($B$24&gt;0,B24/$B$24,0)</f>
        <v>0</v>
      </c>
      <c r="C27" s="105">
        <f t="shared" ref="C27" si="6">IF($B$24&gt;0,C24/$B$24,0)</f>
        <v>0</v>
      </c>
      <c r="D27" s="105">
        <f t="shared" ref="D27:P27" si="7">IF($B$24&gt;0,D24/$B$24,0)</f>
        <v>0</v>
      </c>
      <c r="E27" s="105">
        <f t="shared" si="7"/>
        <v>0</v>
      </c>
      <c r="F27" s="105">
        <f t="shared" si="7"/>
        <v>0</v>
      </c>
      <c r="G27" s="105">
        <f t="shared" si="7"/>
        <v>0</v>
      </c>
      <c r="H27" s="105">
        <f t="shared" si="7"/>
        <v>0</v>
      </c>
      <c r="I27" s="105">
        <f t="shared" si="7"/>
        <v>0</v>
      </c>
      <c r="J27" s="105">
        <f t="shared" si="7"/>
        <v>0</v>
      </c>
      <c r="K27" s="105">
        <f t="shared" si="7"/>
        <v>0</v>
      </c>
      <c r="L27" s="105">
        <f t="shared" si="7"/>
        <v>0</v>
      </c>
      <c r="M27" s="105">
        <f t="shared" si="7"/>
        <v>0</v>
      </c>
      <c r="N27" s="105">
        <f t="shared" si="7"/>
        <v>0</v>
      </c>
      <c r="O27" s="105">
        <f t="shared" si="7"/>
        <v>0</v>
      </c>
      <c r="P27" s="105">
        <f t="shared" si="7"/>
        <v>0</v>
      </c>
      <c r="Q27" s="105">
        <f t="shared" ref="Q27" si="8">IF($B$24&gt;0,Q24/$B$24,0)</f>
        <v>0</v>
      </c>
    </row>
    <row r="28" spans="1:17" x14ac:dyDescent="0.25">
      <c r="B28" s="4"/>
      <c r="C28" s="4"/>
      <c r="D28" s="4"/>
      <c r="E28" s="92"/>
      <c r="F28" s="92"/>
      <c r="G28" s="92"/>
    </row>
    <row r="29" spans="1:17" x14ac:dyDescent="0.25">
      <c r="B29" s="4"/>
      <c r="C29" s="4"/>
      <c r="D29" s="4"/>
      <c r="E29" s="92"/>
      <c r="F29" s="92"/>
      <c r="G29" s="92"/>
    </row>
    <row r="30" spans="1:17" ht="30" x14ac:dyDescent="0.25">
      <c r="A30" s="114" t="s">
        <v>0</v>
      </c>
      <c r="B30" s="115" t="s">
        <v>34</v>
      </c>
      <c r="C30" s="115" t="s">
        <v>4</v>
      </c>
      <c r="D30" s="115" t="s">
        <v>20</v>
      </c>
      <c r="E30" s="115" t="s">
        <v>22</v>
      </c>
      <c r="F30" s="115" t="s">
        <v>23</v>
      </c>
      <c r="G30" s="115" t="s">
        <v>24</v>
      </c>
      <c r="H30" s="115" t="s">
        <v>26</v>
      </c>
      <c r="I30" s="115" t="s">
        <v>27</v>
      </c>
      <c r="J30" s="115" t="s">
        <v>29</v>
      </c>
      <c r="K30" s="115" t="s">
        <v>6</v>
      </c>
    </row>
    <row r="31" spans="1:17" x14ac:dyDescent="0.25">
      <c r="A31" s="106" t="s">
        <v>56</v>
      </c>
      <c r="B31" s="107">
        <f>SUM(C31:K31)</f>
        <v>0</v>
      </c>
      <c r="C31" s="107">
        <f>COUNTIFS(TOI!$B$2:$B$500,"&gt;0",TOI!$Q$2:$Q$500,C$30)</f>
        <v>0</v>
      </c>
      <c r="D31" s="107">
        <f>COUNTIFS(TOI!$B$2:$B$500,"&gt;0",TOI!$Q$2:$Q$500,D$30)</f>
        <v>0</v>
      </c>
      <c r="E31" s="107">
        <f>COUNTIFS(TOI!$B$2:$B$500,"&gt;0",TOI!$Q$2:$Q$500,E$30)</f>
        <v>0</v>
      </c>
      <c r="F31" s="107">
        <f>COUNTIFS(TOI!$B$2:$B$500,"&gt;0",TOI!$Q$2:$Q$500,F$30)</f>
        <v>0</v>
      </c>
      <c r="G31" s="107">
        <f>COUNTIFS(TOI!$B$2:$B$500,"&gt;0",TOI!$Q$2:$Q$500,G$30)</f>
        <v>0</v>
      </c>
      <c r="H31" s="107">
        <f>COUNTIFS(TOI!$B$2:$B$500,"&gt;0",TOI!$Q$2:$Q$500,H$30)</f>
        <v>0</v>
      </c>
      <c r="I31" s="107">
        <f>COUNTIFS(TOI!$B$2:$B$500,"&gt;0",TOI!$Q$2:$Q$500,I$30)</f>
        <v>0</v>
      </c>
      <c r="J31" s="107">
        <f>COUNTIFS(TOI!$B$2:$B$500,"&gt;0",TOI!$Q$2:$Q$500,J$30)</f>
        <v>0</v>
      </c>
      <c r="K31" s="107">
        <f>COUNTIFS(TOI!$B$2:$B$500,"&gt;0",TOI!$Q$2:$Q$500,$K$30)</f>
        <v>0</v>
      </c>
    </row>
    <row r="32" spans="1:17" x14ac:dyDescent="0.25">
      <c r="A32" s="106" t="s">
        <v>33</v>
      </c>
      <c r="B32" s="108">
        <f>SUM(C32:K32)</f>
        <v>0</v>
      </c>
      <c r="C32" s="108">
        <f>SUMIFS(TOI!$P$2:$P$500,TOI!$B$2:$B$500,"&gt;0",TOI!$Q$2:$Q$500,C$23)</f>
        <v>0</v>
      </c>
      <c r="D32" s="108">
        <f>SUMIFS(TOI!$P$2:$P$500,TOI!$B$2:$B$500,"&gt;0",TOI!$Q$2:$Q$500,#REF!)</f>
        <v>0</v>
      </c>
      <c r="E32" s="108">
        <f>SUMIFS(TOI!$P$2:$P$500,TOI!$B$2:$B$500,"&gt;0",TOI!$Q$2:$Q$500,D$23)</f>
        <v>0</v>
      </c>
      <c r="F32" s="108">
        <f>SUMIFS(TOI!$P$2:$P$500,TOI!$B$2:$B$500,"&gt;0",TOI!$Q$2:$Q$500,E$23)</f>
        <v>0</v>
      </c>
      <c r="G32" s="108">
        <f>SUMIFS(TOI!$P$2:$P$500,TOI!$B$2:$B$500,"&gt;0",TOI!$Q$2:$Q$500,F$23)</f>
        <v>0</v>
      </c>
      <c r="H32" s="108">
        <f>SUMIFS(TOI!$P$2:$P$500,TOI!$B$2:$B$500,"&gt;0",TOI!$Q$2:$Q$500,G$23)</f>
        <v>0</v>
      </c>
      <c r="I32" s="108">
        <f>SUMIFS(TOI!$P$2:$P$500,TOI!$B$2:$B$500,"&gt;0",TOI!$Q$2:$Q$500,H$23)</f>
        <v>0</v>
      </c>
      <c r="J32" s="108">
        <f>SUMIFS(TOI!$P$2:$P$500,TOI!$B$2:$B$500,"&gt;0",TOI!$Q$2:$Q$500,I$23)</f>
        <v>0</v>
      </c>
      <c r="K32" s="108">
        <f>SUMIFS(TOI!$P$2:$P$500,TOI!$B$2:$B$500,"&gt;0",TOI!$Q$2:$Q$500,$K$30)</f>
        <v>0</v>
      </c>
    </row>
    <row r="33" spans="1:11" x14ac:dyDescent="0.25">
      <c r="A33" s="106" t="s">
        <v>32</v>
      </c>
      <c r="B33" s="108">
        <f>IF(B31&gt;0,B32/B31,0)</f>
        <v>0</v>
      </c>
      <c r="C33" s="108">
        <f t="shared" ref="C33" si="9">IF(C31&gt;0,C32/C31,0)</f>
        <v>0</v>
      </c>
      <c r="D33" s="108">
        <f t="shared" ref="D33" si="10">IF(D31&gt;0,D32/D31,0)</f>
        <v>0</v>
      </c>
      <c r="E33" s="108">
        <f t="shared" ref="E33" si="11">IF(E31&gt;0,E32/E31,0)</f>
        <v>0</v>
      </c>
      <c r="F33" s="108">
        <f t="shared" ref="F33" si="12">IF(F31&gt;0,F32/F31,0)</f>
        <v>0</v>
      </c>
      <c r="G33" s="108">
        <f t="shared" ref="G33" si="13">IF(G31&gt;0,G32/G31,0)</f>
        <v>0</v>
      </c>
      <c r="H33" s="108">
        <f t="shared" ref="H33" si="14">IF(H31&gt;0,H32/H31,0)</f>
        <v>0</v>
      </c>
      <c r="I33" s="108">
        <f t="shared" ref="I33" si="15">IF(I31&gt;0,I32/I31,0)</f>
        <v>0</v>
      </c>
      <c r="J33" s="108">
        <f t="shared" ref="J33:K33" si="16">IF(J31&gt;0,J32/J31,0)</f>
        <v>0</v>
      </c>
      <c r="K33" s="108">
        <f t="shared" si="16"/>
        <v>0</v>
      </c>
    </row>
    <row r="34" spans="1:11" x14ac:dyDescent="0.25">
      <c r="A34" s="106" t="s">
        <v>75</v>
      </c>
      <c r="B34" s="109">
        <f>IF($B$31&gt;0,B31/$B$31,0)</f>
        <v>0</v>
      </c>
      <c r="C34" s="109">
        <f t="shared" ref="C34:K34" si="17">IF($B$31&gt;0,C31/$B$31,0)</f>
        <v>0</v>
      </c>
      <c r="D34" s="109">
        <f t="shared" si="17"/>
        <v>0</v>
      </c>
      <c r="E34" s="109">
        <f t="shared" si="17"/>
        <v>0</v>
      </c>
      <c r="F34" s="109">
        <f t="shared" si="17"/>
        <v>0</v>
      </c>
      <c r="G34" s="109">
        <f t="shared" si="17"/>
        <v>0</v>
      </c>
      <c r="H34" s="109">
        <f t="shared" si="17"/>
        <v>0</v>
      </c>
      <c r="I34" s="109">
        <f t="shared" si="17"/>
        <v>0</v>
      </c>
      <c r="J34" s="109">
        <f t="shared" si="17"/>
        <v>0</v>
      </c>
      <c r="K34" s="109">
        <f t="shared" si="17"/>
        <v>0</v>
      </c>
    </row>
    <row r="35" spans="1:11" x14ac:dyDescent="0.25">
      <c r="B35" s="4"/>
      <c r="C35" s="4"/>
      <c r="D35" s="4"/>
      <c r="E35" s="92"/>
      <c r="F35" s="92"/>
      <c r="G35" s="92"/>
    </row>
  </sheetData>
  <sheetProtection password="C880" sheet="1" objects="1" scenarios="1"/>
  <mergeCells count="5">
    <mergeCell ref="B2:J2"/>
    <mergeCell ref="B3:J3"/>
    <mergeCell ref="B4:J4"/>
    <mergeCell ref="F11:G11"/>
    <mergeCell ref="H11:I11"/>
  </mergeCells>
  <conditionalFormatting sqref="B25:P26 B32:K33">
    <cfRule type="cellIs" dxfId="2" priority="6" operator="greaterThan">
      <formula>0</formula>
    </cfRule>
  </conditionalFormatting>
  <conditionalFormatting sqref="Q25:Q2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I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K11" sqref="K11"/>
    </sheetView>
  </sheetViews>
  <sheetFormatPr baseColWidth="10" defaultRowHeight="15" x14ac:dyDescent="0.25"/>
  <cols>
    <col min="1" max="1" width="2.7109375" customWidth="1"/>
    <col min="2" max="2" width="12.28515625" bestFit="1" customWidth="1"/>
    <col min="6" max="6" width="14.85546875" bestFit="1" customWidth="1"/>
    <col min="7" max="7" width="8.42578125" bestFit="1" customWidth="1"/>
    <col min="8" max="8" width="8.7109375" customWidth="1"/>
    <col min="12" max="12" width="10.85546875" bestFit="1" customWidth="1"/>
    <col min="13" max="13" width="11.5703125" bestFit="1" customWidth="1"/>
  </cols>
  <sheetData>
    <row r="1" spans="2:13" ht="18.75" x14ac:dyDescent="0.3">
      <c r="B1" s="5" t="s">
        <v>39</v>
      </c>
    </row>
    <row r="2" spans="2:13" ht="15.75" x14ac:dyDescent="0.25">
      <c r="B2" s="4" t="s">
        <v>37</v>
      </c>
      <c r="C2" s="171">
        <f>'ANTECEDENTES CAMPAÑA'!C6:J6</f>
        <v>0</v>
      </c>
      <c r="D2" s="178"/>
      <c r="E2" s="178"/>
      <c r="F2" s="178"/>
      <c r="G2" s="178"/>
      <c r="H2" s="178"/>
      <c r="I2" s="178"/>
      <c r="J2" s="178"/>
    </row>
    <row r="3" spans="2:13" ht="21" x14ac:dyDescent="0.25">
      <c r="B3" s="4" t="s">
        <v>38</v>
      </c>
      <c r="C3" s="172">
        <f>'ANTECEDENTES CAMPAÑA'!C8:J8</f>
        <v>0</v>
      </c>
      <c r="D3" s="179"/>
      <c r="E3" s="179"/>
      <c r="F3" s="179"/>
      <c r="G3" s="179"/>
      <c r="H3" s="179"/>
      <c r="I3" s="179"/>
      <c r="J3" s="179"/>
    </row>
    <row r="4" spans="2:13" ht="23.25" x14ac:dyDescent="0.25">
      <c r="B4" s="4" t="s">
        <v>36</v>
      </c>
      <c r="C4" s="173">
        <f>'ANTECEDENTES CAMPAÑA'!C10:J10</f>
        <v>0</v>
      </c>
      <c r="D4" s="180"/>
      <c r="E4" s="180"/>
      <c r="F4" s="180"/>
      <c r="G4" s="180"/>
      <c r="H4" s="180"/>
      <c r="I4" s="180"/>
      <c r="J4" s="180"/>
    </row>
    <row r="5" spans="2:13" ht="18.75" x14ac:dyDescent="0.3">
      <c r="B5" s="4"/>
      <c r="C5" s="21"/>
      <c r="D5" s="21"/>
      <c r="E5" s="21"/>
      <c r="F5" s="21"/>
      <c r="G5" s="20"/>
      <c r="H5" s="20"/>
      <c r="I5" s="20"/>
      <c r="J5" s="20"/>
    </row>
    <row r="6" spans="2:13" ht="15.75" thickBot="1" x14ac:dyDescent="0.3">
      <c r="B6" s="4" t="s">
        <v>66</v>
      </c>
      <c r="C6" s="4"/>
      <c r="E6" s="4"/>
      <c r="F6" s="4"/>
      <c r="G6" s="4"/>
      <c r="H6" s="4"/>
    </row>
    <row r="7" spans="2:13" x14ac:dyDescent="0.25">
      <c r="B7" s="54" t="s">
        <v>48</v>
      </c>
      <c r="C7" s="55" t="s">
        <v>34</v>
      </c>
      <c r="D7" s="55" t="s">
        <v>67</v>
      </c>
      <c r="E7" s="55" t="s">
        <v>40</v>
      </c>
      <c r="F7" s="55" t="s">
        <v>42</v>
      </c>
      <c r="G7" s="55" t="s">
        <v>68</v>
      </c>
      <c r="H7" s="55" t="s">
        <v>69</v>
      </c>
      <c r="I7" s="56" t="s">
        <v>2</v>
      </c>
      <c r="J7" s="56" t="s">
        <v>1</v>
      </c>
      <c r="K7" s="56" t="s">
        <v>0</v>
      </c>
      <c r="L7" s="56" t="s">
        <v>32</v>
      </c>
      <c r="M7" s="57" t="s">
        <v>70</v>
      </c>
    </row>
    <row r="8" spans="2:13" ht="28.15" customHeight="1" x14ac:dyDescent="0.25">
      <c r="B8" s="58" t="s">
        <v>2</v>
      </c>
      <c r="C8" s="59" t="e">
        <f>COUNTIFS(TOI!$B$2:$B$500,"&gt;0",TOI!#REF!,$B8)</f>
        <v>#REF!</v>
      </c>
      <c r="D8" s="59" t="e">
        <f>C8-E8</f>
        <v>#REF!</v>
      </c>
      <c r="E8" s="59" t="e">
        <f>I8+J8+K8</f>
        <v>#REF!</v>
      </c>
      <c r="F8" s="59" t="e">
        <f>I8+J8</f>
        <v>#REF!</v>
      </c>
      <c r="G8" s="60" t="e">
        <f>IF(E8=0,0,F8/E8)</f>
        <v>#REF!</v>
      </c>
      <c r="H8" s="60" t="e">
        <f>IF(F8=0,0,I8/F8)</f>
        <v>#REF!</v>
      </c>
      <c r="I8" s="61" t="e">
        <f>COUNTIFS(TOI!$B$2:$B$500,"&gt;0",TOI!#REF!,$B8,TOI!$AA$2:$AA$500,$I$7)</f>
        <v>#REF!</v>
      </c>
      <c r="J8" s="62" t="e">
        <f>COUNTIFS(TOI!$B$2:$B$500,"&gt;0",TOI!#REF!,$B8,TOI!$AA$2:$AA$500,$J$7)</f>
        <v>#REF!</v>
      </c>
      <c r="K8" s="62" t="e">
        <f>COUNTIFS(TOI!$B$2:$B$500,"&gt;0",TOI!#REF!,$B8,TOI!$AA$2:$AA$500,$K$7)</f>
        <v>#REF!</v>
      </c>
      <c r="L8" s="63" t="e">
        <f>IF(I8&gt;0,M8/I8,0)</f>
        <v>#REF!</v>
      </c>
      <c r="M8" s="64" t="e">
        <f>SUMIFS(TOI!$P$2:$P$500,TOI!$B$2:$B$500,"&gt;0",TOI!#REF!,$B8,TOI!$AA$2:$AA$500,$I$7)</f>
        <v>#REF!</v>
      </c>
    </row>
    <row r="9" spans="2:13" ht="28.15" customHeight="1" x14ac:dyDescent="0.25">
      <c r="B9" s="58" t="s">
        <v>1</v>
      </c>
      <c r="C9" s="59" t="e">
        <f>COUNTIFS(TOI!$B$2:$B$500,"&gt;0",TOI!#REF!,$B9)</f>
        <v>#REF!</v>
      </c>
      <c r="D9" s="59" t="e">
        <f>C9-E9</f>
        <v>#REF!</v>
      </c>
      <c r="E9" s="59" t="e">
        <f t="shared" ref="E9:E11" si="0">I9+J9+K9</f>
        <v>#REF!</v>
      </c>
      <c r="F9" s="59" t="e">
        <f t="shared" ref="F9:F11" si="1">I9+J9</f>
        <v>#REF!</v>
      </c>
      <c r="G9" s="60" t="e">
        <f t="shared" ref="G9:G12" si="2">IF(E9=0,0,F9/E9)</f>
        <v>#REF!</v>
      </c>
      <c r="H9" s="60" t="e">
        <f t="shared" ref="H9:H12" si="3">IF(F9=0,0,I9/F9)</f>
        <v>#REF!</v>
      </c>
      <c r="I9" s="61" t="e">
        <f>COUNTIFS(TOI!$B$2:$B$500,"&gt;0",TOI!#REF!,$B9,TOI!$AA$2:$AA$500,$I$7)</f>
        <v>#REF!</v>
      </c>
      <c r="J9" s="62" t="e">
        <f>COUNTIFS(TOI!$B$2:$B$500,"&gt;0",TOI!#REF!,$B9,TOI!$AA$2:$AA$500,$J$7)</f>
        <v>#REF!</v>
      </c>
      <c r="K9" s="62" t="e">
        <f>COUNTIFS(TOI!$B$2:$B$500,"&gt;0",TOI!#REF!,$B9,TOI!$AA$2:$AA$500,$K$7)</f>
        <v>#REF!</v>
      </c>
      <c r="L9" s="63" t="e">
        <f t="shared" ref="L9:L12" si="4">IF(I9&gt;0,M9/I9,0)</f>
        <v>#REF!</v>
      </c>
      <c r="M9" s="64" t="e">
        <f>SUMIFS(TOI!$P$2:$P$500,TOI!$B$2:$B$500,"&gt;0",TOI!#REF!,$B9,TOI!$AA$2:$AA$500,$I$7)</f>
        <v>#REF!</v>
      </c>
    </row>
    <row r="10" spans="2:13" ht="28.15" customHeight="1" x14ac:dyDescent="0.25">
      <c r="B10" s="58" t="s">
        <v>0</v>
      </c>
      <c r="C10" s="59" t="e">
        <f>COUNTIFS(TOI!$B$2:$B$500,"&gt;0",TOI!#REF!,$B10)</f>
        <v>#REF!</v>
      </c>
      <c r="D10" s="59" t="e">
        <f>C10-E10</f>
        <v>#REF!</v>
      </c>
      <c r="E10" s="59" t="e">
        <f t="shared" si="0"/>
        <v>#REF!</v>
      </c>
      <c r="F10" s="59" t="e">
        <f t="shared" si="1"/>
        <v>#REF!</v>
      </c>
      <c r="G10" s="60" t="e">
        <f t="shared" si="2"/>
        <v>#REF!</v>
      </c>
      <c r="H10" s="60" t="e">
        <f t="shared" si="3"/>
        <v>#REF!</v>
      </c>
      <c r="I10" s="61" t="e">
        <f>COUNTIFS(TOI!$B$2:$B$500,"&gt;0",TOI!#REF!,$B10,TOI!$AA$2:$AA$500,$I$7)</f>
        <v>#REF!</v>
      </c>
      <c r="J10" s="62" t="e">
        <f>COUNTIFS(TOI!$B$2:$B$500,"&gt;0",TOI!#REF!,$B10,TOI!$AA$2:$AA$500,$J$7)</f>
        <v>#REF!</v>
      </c>
      <c r="K10" s="62" t="e">
        <f>COUNTIFS(TOI!$B$2:$B$500,"&gt;0",TOI!#REF!,$B10,TOI!$AA$2:$AA$500,$K$7)</f>
        <v>#REF!</v>
      </c>
      <c r="L10" s="63" t="e">
        <f t="shared" si="4"/>
        <v>#REF!</v>
      </c>
      <c r="M10" s="64" t="e">
        <f>SUMIFS(TOI!$P$2:$P$500,TOI!$B$2:$B$500,"&gt;0",TOI!#REF!,$B10,TOI!$AA$2:$AA$500,$I$7)</f>
        <v>#REF!</v>
      </c>
    </row>
    <row r="11" spans="2:13" ht="28.15" customHeight="1" thickBot="1" x14ac:dyDescent="0.3">
      <c r="B11" s="65" t="s">
        <v>71</v>
      </c>
      <c r="C11" s="66" t="e">
        <f>COUNTIFS(TOI!$B$2:$B$500,"&gt;0",TOI!#REF!,$B11)</f>
        <v>#REF!</v>
      </c>
      <c r="D11" s="66" t="e">
        <f>C11-E11</f>
        <v>#REF!</v>
      </c>
      <c r="E11" s="66" t="e">
        <f t="shared" si="0"/>
        <v>#REF!</v>
      </c>
      <c r="F11" s="66" t="e">
        <f t="shared" si="1"/>
        <v>#REF!</v>
      </c>
      <c r="G11" s="67" t="e">
        <f t="shared" si="2"/>
        <v>#REF!</v>
      </c>
      <c r="H11" s="67" t="e">
        <f t="shared" si="3"/>
        <v>#REF!</v>
      </c>
      <c r="I11" s="68" t="e">
        <f>COUNTIFS(TOI!$B$2:$B$500,"&gt;0",TOI!#REF!,$B11,TOI!$AA$2:$AA$500,$I$7)</f>
        <v>#REF!</v>
      </c>
      <c r="J11" s="69" t="e">
        <f>COUNTIFS(TOI!$B$2:$B$500,"&gt;0",TOI!#REF!,$B11,TOI!$AA$2:$AA$500,$J$7)</f>
        <v>#REF!</v>
      </c>
      <c r="K11" s="69" t="e">
        <f>COUNTIFS(TOI!$B$2:$B$500,"&gt;0",TOI!#REF!,$B11,TOI!$AA$2:$AA$500,$K$7)</f>
        <v>#REF!</v>
      </c>
      <c r="L11" s="70" t="e">
        <f t="shared" si="4"/>
        <v>#REF!</v>
      </c>
      <c r="M11" s="71" t="e">
        <f>SUMIFS(TOI!$P$2:$P$500,TOI!$B$2:$B$500,"&gt;0",TOI!#REF!,$B11,TOI!$AA$2:$AA$500,$I$7)</f>
        <v>#REF!</v>
      </c>
    </row>
    <row r="12" spans="2:13" ht="28.15" customHeight="1" thickBot="1" x14ac:dyDescent="0.3">
      <c r="B12" s="72" t="s">
        <v>34</v>
      </c>
      <c r="C12" s="73" t="e">
        <f>SUM(C8:C11)</f>
        <v>#REF!</v>
      </c>
      <c r="D12" s="73" t="e">
        <f>SUM(D8:D11)</f>
        <v>#REF!</v>
      </c>
      <c r="E12" s="73" t="e">
        <f t="shared" ref="E12:M12" si="5">SUM(E8:E11)</f>
        <v>#REF!</v>
      </c>
      <c r="F12" s="73" t="e">
        <f t="shared" si="5"/>
        <v>#REF!</v>
      </c>
      <c r="G12" s="74" t="e">
        <f t="shared" si="2"/>
        <v>#REF!</v>
      </c>
      <c r="H12" s="74" t="e">
        <f t="shared" si="3"/>
        <v>#REF!</v>
      </c>
      <c r="I12" s="75" t="e">
        <f t="shared" si="5"/>
        <v>#REF!</v>
      </c>
      <c r="J12" s="76" t="e">
        <f t="shared" si="5"/>
        <v>#REF!</v>
      </c>
      <c r="K12" s="76" t="e">
        <f t="shared" si="5"/>
        <v>#REF!</v>
      </c>
      <c r="L12" s="77" t="e">
        <f t="shared" si="4"/>
        <v>#REF!</v>
      </c>
      <c r="M12" s="78" t="e">
        <f t="shared" si="5"/>
        <v>#REF!</v>
      </c>
    </row>
  </sheetData>
  <sheetProtection password="C880" sheet="1" objects="1" scenarios="1"/>
  <mergeCells count="3">
    <mergeCell ref="C2:J2"/>
    <mergeCell ref="C3:J3"/>
    <mergeCell ref="C4:J4"/>
  </mergeCells>
  <pageMargins left="0.7" right="0.7" top="0.75" bottom="0.75" header="0.3" footer="0.3"/>
  <ignoredErrors>
    <ignoredError sqref="L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C10" sqref="C10:J10"/>
    </sheetView>
  </sheetViews>
  <sheetFormatPr baseColWidth="10" defaultColWidth="11.42578125" defaultRowHeight="15" x14ac:dyDescent="0.25"/>
  <cols>
    <col min="1" max="1" width="13.85546875" style="81" customWidth="1"/>
    <col min="2" max="2" width="22" style="81" bestFit="1" customWidth="1"/>
    <col min="3" max="3" width="21.140625" style="81" customWidth="1"/>
    <col min="4" max="4" width="11.42578125" style="81"/>
    <col min="5" max="5" width="14.42578125" style="81" bestFit="1" customWidth="1"/>
    <col min="6" max="6" width="13.5703125" style="81" bestFit="1" customWidth="1"/>
    <col min="7" max="16384" width="11.42578125" style="81"/>
  </cols>
  <sheetData>
    <row r="1" spans="2:10" ht="15.75" thickBot="1" x14ac:dyDescent="0.3"/>
    <row r="2" spans="2:10" ht="18.75" x14ac:dyDescent="0.3">
      <c r="B2" s="82" t="s">
        <v>45</v>
      </c>
      <c r="C2" s="91">
        <v>42767</v>
      </c>
    </row>
    <row r="3" spans="2:10" ht="18.75" x14ac:dyDescent="0.3">
      <c r="B3" s="83" t="s">
        <v>72</v>
      </c>
      <c r="C3" s="79"/>
    </row>
    <row r="4" spans="2:10" ht="19.5" thickBot="1" x14ac:dyDescent="0.35">
      <c r="B4" s="84" t="s">
        <v>73</v>
      </c>
      <c r="C4" s="80">
        <v>42767</v>
      </c>
    </row>
    <row r="5" spans="2:10" ht="15.75" thickBot="1" x14ac:dyDescent="0.3"/>
    <row r="6" spans="2:10" ht="16.5" thickBot="1" x14ac:dyDescent="0.3">
      <c r="B6" s="85" t="s">
        <v>37</v>
      </c>
      <c r="C6" s="181"/>
      <c r="D6" s="181"/>
      <c r="E6" s="181"/>
      <c r="F6" s="181"/>
      <c r="G6" s="181"/>
      <c r="H6" s="181"/>
      <c r="I6" s="181"/>
      <c r="J6" s="182"/>
    </row>
    <row r="7" spans="2:10" ht="6.95" customHeight="1" thickBot="1" x14ac:dyDescent="0.3">
      <c r="B7" s="86"/>
      <c r="C7" s="87"/>
      <c r="D7" s="87"/>
      <c r="E7" s="87"/>
      <c r="F7" s="87"/>
      <c r="G7" s="87"/>
      <c r="H7" s="87"/>
      <c r="I7" s="87"/>
      <c r="J7" s="87"/>
    </row>
    <row r="8" spans="2:10" ht="21.75" thickBot="1" x14ac:dyDescent="0.3">
      <c r="B8" s="85" t="s">
        <v>38</v>
      </c>
      <c r="C8" s="183"/>
      <c r="D8" s="183"/>
      <c r="E8" s="183"/>
      <c r="F8" s="183"/>
      <c r="G8" s="183"/>
      <c r="H8" s="183"/>
      <c r="I8" s="183"/>
      <c r="J8" s="184"/>
    </row>
    <row r="9" spans="2:10" ht="6.95" customHeight="1" thickBot="1" x14ac:dyDescent="0.3">
      <c r="B9" s="86"/>
      <c r="C9" s="88"/>
      <c r="D9" s="88"/>
      <c r="E9" s="88"/>
      <c r="F9" s="88"/>
      <c r="G9" s="88"/>
      <c r="H9" s="88"/>
      <c r="I9" s="88"/>
      <c r="J9" s="88"/>
    </row>
    <row r="10" spans="2:10" ht="24" thickBot="1" x14ac:dyDescent="0.3">
      <c r="B10" s="85" t="s">
        <v>36</v>
      </c>
      <c r="C10" s="185"/>
      <c r="D10" s="185"/>
      <c r="E10" s="185"/>
      <c r="F10" s="185"/>
      <c r="G10" s="185"/>
      <c r="H10" s="185"/>
      <c r="I10" s="185"/>
      <c r="J10" s="186"/>
    </row>
    <row r="11" spans="2:10" ht="18.75" x14ac:dyDescent="0.3">
      <c r="B11" s="86"/>
      <c r="C11" s="89"/>
      <c r="D11" s="89"/>
      <c r="E11" s="89"/>
      <c r="F11" s="89"/>
      <c r="G11" s="90"/>
      <c r="H11" s="90"/>
      <c r="I11" s="90"/>
      <c r="J11" s="90"/>
    </row>
  </sheetData>
  <mergeCells count="3">
    <mergeCell ref="C6:J6"/>
    <mergeCell ref="C8:J8"/>
    <mergeCell ref="C10:J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baseColWidth="10" defaultRowHeight="15" x14ac:dyDescent="0.25"/>
  <cols>
    <col min="1" max="1" width="14.28515625" bestFit="1" customWidth="1"/>
    <col min="2" max="185" width="5.7109375" customWidth="1"/>
  </cols>
  <sheetData>
    <row r="1" spans="1:185" x14ac:dyDescent="0.25">
      <c r="A1" s="199"/>
      <c r="B1" s="189" t="str">
        <f>UPPER(TEXT(B2,"DDDD"))</f>
        <v>MARTES</v>
      </c>
      <c r="C1" s="190"/>
      <c r="D1" s="189" t="str">
        <f t="shared" ref="D1" si="0">UPPER(TEXT(D2,"DDDD"))</f>
        <v>MIÉRCOLES</v>
      </c>
      <c r="E1" s="190"/>
      <c r="F1" s="189" t="str">
        <f t="shared" ref="F1" si="1">UPPER(TEXT(F2,"DDDD"))</f>
        <v>JUEVES</v>
      </c>
      <c r="G1" s="190"/>
      <c r="H1" s="189" t="str">
        <f t="shared" ref="H1" si="2">UPPER(TEXT(H2,"DDDD"))</f>
        <v>VIERNES</v>
      </c>
      <c r="I1" s="190"/>
      <c r="J1" s="187" t="str">
        <f t="shared" ref="J1" si="3">UPPER(TEXT(J2,"DDDD"))</f>
        <v>SÁBADO</v>
      </c>
      <c r="K1" s="188"/>
      <c r="L1" s="187" t="str">
        <f t="shared" ref="L1" si="4">UPPER(TEXT(L2,"DDDD"))</f>
        <v>DOMINGO</v>
      </c>
      <c r="M1" s="188"/>
      <c r="N1" s="189" t="str">
        <f t="shared" ref="N1" si="5">UPPER(TEXT(N2,"DDDD"))</f>
        <v>LUNES</v>
      </c>
      <c r="O1" s="190"/>
      <c r="P1" s="189" t="str">
        <f t="shared" ref="P1" si="6">UPPER(TEXT(P2,"DDDD"))</f>
        <v>MARTES</v>
      </c>
      <c r="Q1" s="190"/>
      <c r="R1" s="189" t="str">
        <f t="shared" ref="R1" si="7">UPPER(TEXT(R2,"DDDD"))</f>
        <v>MIÉRCOLES</v>
      </c>
      <c r="S1" s="190"/>
      <c r="T1" s="189" t="str">
        <f t="shared" ref="T1" si="8">UPPER(TEXT(T2,"DDDD"))</f>
        <v>JUEVES</v>
      </c>
      <c r="U1" s="190"/>
      <c r="V1" s="189" t="str">
        <f t="shared" ref="V1" si="9">UPPER(TEXT(V2,"DDDD"))</f>
        <v>VIERNES</v>
      </c>
      <c r="W1" s="190"/>
      <c r="X1" s="187" t="str">
        <f t="shared" ref="X1" si="10">UPPER(TEXT(X2,"DDDD"))</f>
        <v>SÁBADO</v>
      </c>
      <c r="Y1" s="188"/>
      <c r="Z1" s="187" t="str">
        <f t="shared" ref="Z1" si="11">UPPER(TEXT(Z2,"DDDD"))</f>
        <v>DOMINGO</v>
      </c>
      <c r="AA1" s="188"/>
      <c r="AB1" s="189" t="str">
        <f t="shared" ref="AB1" si="12">UPPER(TEXT(AB2,"DDDD"))</f>
        <v>LUNES</v>
      </c>
      <c r="AC1" s="190"/>
      <c r="AD1" s="189" t="str">
        <f t="shared" ref="AD1" si="13">UPPER(TEXT(AD2,"DDDD"))</f>
        <v>MARTES</v>
      </c>
      <c r="AE1" s="190"/>
      <c r="AF1" s="189" t="str">
        <f t="shared" ref="AF1" si="14">UPPER(TEXT(AF2,"DDDD"))</f>
        <v>MIÉRCOLES</v>
      </c>
      <c r="AG1" s="190"/>
      <c r="AH1" s="189" t="str">
        <f t="shared" ref="AH1" si="15">UPPER(TEXT(AH2,"DDDD"))</f>
        <v>JUEVES</v>
      </c>
      <c r="AI1" s="190"/>
      <c r="AJ1" s="189" t="str">
        <f t="shared" ref="AJ1" si="16">UPPER(TEXT(AJ2,"DDDD"))</f>
        <v>VIERNES</v>
      </c>
      <c r="AK1" s="190"/>
      <c r="AL1" s="187" t="str">
        <f t="shared" ref="AL1" si="17">UPPER(TEXT(AL2,"DDDD"))</f>
        <v>SÁBADO</v>
      </c>
      <c r="AM1" s="188"/>
      <c r="AN1" s="187" t="str">
        <f t="shared" ref="AN1" si="18">UPPER(TEXT(AN2,"DDDD"))</f>
        <v>DOMINGO</v>
      </c>
      <c r="AO1" s="188"/>
      <c r="AP1" s="189" t="str">
        <f t="shared" ref="AP1" si="19">UPPER(TEXT(AP2,"DDDD"))</f>
        <v>LUNES</v>
      </c>
      <c r="AQ1" s="190"/>
      <c r="AR1" s="189" t="str">
        <f t="shared" ref="AR1" si="20">UPPER(TEXT(AR2,"DDDD"))</f>
        <v>MARTES</v>
      </c>
      <c r="AS1" s="190"/>
      <c r="AT1" s="189" t="str">
        <f t="shared" ref="AT1" si="21">UPPER(TEXT(AT2,"DDDD"))</f>
        <v>MIÉRCOLES</v>
      </c>
      <c r="AU1" s="190"/>
      <c r="AV1" s="189" t="str">
        <f t="shared" ref="AV1" si="22">UPPER(TEXT(AV2,"DDDD"))</f>
        <v>JUEVES</v>
      </c>
      <c r="AW1" s="190"/>
      <c r="AX1" s="189" t="str">
        <f t="shared" ref="AX1" si="23">UPPER(TEXT(AX2,"DDDD"))</f>
        <v>VIERNES</v>
      </c>
      <c r="AY1" s="190"/>
      <c r="AZ1" s="187" t="str">
        <f t="shared" ref="AZ1" si="24">UPPER(TEXT(AZ2,"DDDD"))</f>
        <v>SÁBADO</v>
      </c>
      <c r="BA1" s="188"/>
      <c r="BB1" s="187" t="str">
        <f t="shared" ref="BB1" si="25">UPPER(TEXT(BB2,"DDDD"))</f>
        <v>DOMINGO</v>
      </c>
      <c r="BC1" s="188"/>
      <c r="BD1" s="189" t="str">
        <f t="shared" ref="BD1" si="26">UPPER(TEXT(BD2,"DDDD"))</f>
        <v>LUNES</v>
      </c>
      <c r="BE1" s="190"/>
      <c r="BF1" s="189" t="str">
        <f t="shared" ref="BF1" si="27">UPPER(TEXT(BF2,"DDDD"))</f>
        <v>MARTES</v>
      </c>
      <c r="BG1" s="190"/>
      <c r="BH1" s="189" t="str">
        <f t="shared" ref="BH1" si="28">UPPER(TEXT(BH2,"DDDD"))</f>
        <v>MIÉRCOLES</v>
      </c>
      <c r="BI1" s="190"/>
      <c r="BJ1" s="189" t="str">
        <f t="shared" ref="BJ1" si="29">UPPER(TEXT(BJ2,"DDDD"))</f>
        <v>JUEVES</v>
      </c>
      <c r="BK1" s="190"/>
      <c r="BL1" s="189" t="str">
        <f t="shared" ref="BL1" si="30">UPPER(TEXT(BL2,"DDDD"))</f>
        <v>VIERNES</v>
      </c>
      <c r="BM1" s="190"/>
      <c r="BN1" s="187" t="str">
        <f t="shared" ref="BN1" si="31">UPPER(TEXT(BN2,"DDDD"))</f>
        <v>SÁBADO</v>
      </c>
      <c r="BO1" s="188"/>
      <c r="BP1" s="187" t="str">
        <f t="shared" ref="BP1" si="32">UPPER(TEXT(BP2,"DDDD"))</f>
        <v>DOMINGO</v>
      </c>
      <c r="BQ1" s="188"/>
      <c r="BR1" s="189" t="str">
        <f t="shared" ref="BR1" si="33">UPPER(TEXT(BR2,"DDDD"))</f>
        <v>LUNES</v>
      </c>
      <c r="BS1" s="190"/>
      <c r="BT1" s="189" t="str">
        <f t="shared" ref="BT1" si="34">UPPER(TEXT(BT2,"DDDD"))</f>
        <v>MARTES</v>
      </c>
      <c r="BU1" s="190"/>
      <c r="BV1" s="189" t="str">
        <f t="shared" ref="BV1" si="35">UPPER(TEXT(BV2,"DDDD"))</f>
        <v>MIÉRCOLES</v>
      </c>
      <c r="BW1" s="190"/>
      <c r="BX1" s="189" t="str">
        <f t="shared" ref="BX1" si="36">UPPER(TEXT(BX2,"DDDD"))</f>
        <v>JUEVES</v>
      </c>
      <c r="BY1" s="190"/>
      <c r="BZ1" s="189" t="str">
        <f t="shared" ref="BZ1" si="37">UPPER(TEXT(BZ2,"DDDD"))</f>
        <v>VIERNES</v>
      </c>
      <c r="CA1" s="190"/>
      <c r="CB1" s="187" t="str">
        <f t="shared" ref="CB1" si="38">UPPER(TEXT(CB2,"DDDD"))</f>
        <v>SÁBADO</v>
      </c>
      <c r="CC1" s="188"/>
      <c r="CD1" s="187" t="str">
        <f t="shared" ref="CD1" si="39">UPPER(TEXT(CD2,"DDDD"))</f>
        <v>DOMINGO</v>
      </c>
      <c r="CE1" s="188"/>
      <c r="CF1" s="189" t="str">
        <f t="shared" ref="CF1" si="40">UPPER(TEXT(CF2,"DDDD"))</f>
        <v>LUNES</v>
      </c>
      <c r="CG1" s="190"/>
      <c r="CH1" s="189" t="str">
        <f t="shared" ref="CH1" si="41">UPPER(TEXT(CH2,"DDDD"))</f>
        <v>MARTES</v>
      </c>
      <c r="CI1" s="190"/>
      <c r="CJ1" s="189" t="str">
        <f t="shared" ref="CJ1" si="42">UPPER(TEXT(CJ2,"DDDD"))</f>
        <v>MIÉRCOLES</v>
      </c>
      <c r="CK1" s="190"/>
      <c r="CL1" s="189" t="str">
        <f t="shared" ref="CL1" si="43">UPPER(TEXT(CL2,"DDDD"))</f>
        <v>JUEVES</v>
      </c>
      <c r="CM1" s="190"/>
      <c r="CN1" s="189" t="str">
        <f t="shared" ref="CN1" si="44">UPPER(TEXT(CN2,"DDDD"))</f>
        <v>VIERNES</v>
      </c>
      <c r="CO1" s="190"/>
      <c r="CP1" s="187" t="str">
        <f t="shared" ref="CP1" si="45">UPPER(TEXT(CP2,"DDDD"))</f>
        <v>SÁBADO</v>
      </c>
      <c r="CQ1" s="188"/>
      <c r="CR1" s="187" t="str">
        <f t="shared" ref="CR1" si="46">UPPER(TEXT(CR2,"DDDD"))</f>
        <v>DOMINGO</v>
      </c>
      <c r="CS1" s="188"/>
      <c r="CT1" s="189" t="str">
        <f t="shared" ref="CT1" si="47">UPPER(TEXT(CT2,"DDDD"))</f>
        <v>LUNES</v>
      </c>
      <c r="CU1" s="190"/>
      <c r="CV1" s="189" t="str">
        <f t="shared" ref="CV1" si="48">UPPER(TEXT(CV2,"DDDD"))</f>
        <v>MARTES</v>
      </c>
      <c r="CW1" s="190"/>
      <c r="CX1" s="189" t="str">
        <f t="shared" ref="CX1" si="49">UPPER(TEXT(CX2,"DDDD"))</f>
        <v>MIÉRCOLES</v>
      </c>
      <c r="CY1" s="190"/>
      <c r="CZ1" s="189" t="str">
        <f t="shared" ref="CZ1" si="50">UPPER(TEXT(CZ2,"DDDD"))</f>
        <v>JUEVES</v>
      </c>
      <c r="DA1" s="190"/>
      <c r="DB1" s="189" t="str">
        <f t="shared" ref="DB1" si="51">UPPER(TEXT(DB2,"DDDD"))</f>
        <v>VIERNES</v>
      </c>
      <c r="DC1" s="190"/>
      <c r="DD1" s="187" t="str">
        <f t="shared" ref="DD1" si="52">UPPER(TEXT(DD2,"DDDD"))</f>
        <v>SÁBADO</v>
      </c>
      <c r="DE1" s="188"/>
      <c r="DF1" s="187" t="str">
        <f t="shared" ref="DF1" si="53">UPPER(TEXT(DF2,"DDDD"))</f>
        <v>DOMINGO</v>
      </c>
      <c r="DG1" s="188"/>
      <c r="DH1" s="189" t="str">
        <f t="shared" ref="DH1" si="54">UPPER(TEXT(DH2,"DDDD"))</f>
        <v>LUNES</v>
      </c>
      <c r="DI1" s="190"/>
      <c r="DJ1" s="189" t="str">
        <f t="shared" ref="DJ1" si="55">UPPER(TEXT(DJ2,"DDDD"))</f>
        <v>MARTES</v>
      </c>
      <c r="DK1" s="190"/>
      <c r="DL1" s="189" t="str">
        <f t="shared" ref="DL1" si="56">UPPER(TEXT(DL2,"DDDD"))</f>
        <v>MIÉRCOLES</v>
      </c>
      <c r="DM1" s="190"/>
      <c r="DN1" s="189" t="str">
        <f t="shared" ref="DN1" si="57">UPPER(TEXT(DN2,"DDDD"))</f>
        <v>JUEVES</v>
      </c>
      <c r="DO1" s="190"/>
      <c r="DP1" s="189" t="str">
        <f t="shared" ref="DP1" si="58">UPPER(TEXT(DP2,"DDDD"))</f>
        <v>VIERNES</v>
      </c>
      <c r="DQ1" s="190"/>
      <c r="DR1" s="187" t="str">
        <f t="shared" ref="DR1" si="59">UPPER(TEXT(DR2,"DDDD"))</f>
        <v>SÁBADO</v>
      </c>
      <c r="DS1" s="188"/>
      <c r="DT1" s="187" t="str">
        <f t="shared" ref="DT1" si="60">UPPER(TEXT(DT2,"DDDD"))</f>
        <v>DOMINGO</v>
      </c>
      <c r="DU1" s="188"/>
      <c r="DV1" s="189" t="str">
        <f t="shared" ref="DV1" si="61">UPPER(TEXT(DV2,"DDDD"))</f>
        <v>LUNES</v>
      </c>
      <c r="DW1" s="190"/>
      <c r="DX1" s="189" t="str">
        <f t="shared" ref="DX1" si="62">UPPER(TEXT(DX2,"DDDD"))</f>
        <v>MARTES</v>
      </c>
      <c r="DY1" s="190"/>
      <c r="DZ1" s="189" t="str">
        <f t="shared" ref="DZ1" si="63">UPPER(TEXT(DZ2,"DDDD"))</f>
        <v>MIÉRCOLES</v>
      </c>
      <c r="EA1" s="190"/>
      <c r="EB1" s="189" t="str">
        <f t="shared" ref="EB1" si="64">UPPER(TEXT(EB2,"DDDD"))</f>
        <v>JUEVES</v>
      </c>
      <c r="EC1" s="190"/>
      <c r="ED1" s="189" t="str">
        <f t="shared" ref="ED1" si="65">UPPER(TEXT(ED2,"DDDD"))</f>
        <v>VIERNES</v>
      </c>
      <c r="EE1" s="190"/>
      <c r="EF1" s="187" t="str">
        <f t="shared" ref="EF1" si="66">UPPER(TEXT(EF2,"DDDD"))</f>
        <v>SÁBADO</v>
      </c>
      <c r="EG1" s="188"/>
      <c r="EH1" s="187" t="str">
        <f t="shared" ref="EH1" si="67">UPPER(TEXT(EH2,"DDDD"))</f>
        <v>DOMINGO</v>
      </c>
      <c r="EI1" s="188"/>
      <c r="EJ1" s="189" t="str">
        <f t="shared" ref="EJ1" si="68">UPPER(TEXT(EJ2,"DDDD"))</f>
        <v>LUNES</v>
      </c>
      <c r="EK1" s="190"/>
      <c r="EL1" s="189" t="str">
        <f t="shared" ref="EL1" si="69">UPPER(TEXT(EL2,"DDDD"))</f>
        <v>MARTES</v>
      </c>
      <c r="EM1" s="190"/>
      <c r="EN1" s="189" t="str">
        <f t="shared" ref="EN1" si="70">UPPER(TEXT(EN2,"DDDD"))</f>
        <v>MIÉRCOLES</v>
      </c>
      <c r="EO1" s="190"/>
      <c r="EP1" s="189" t="str">
        <f t="shared" ref="EP1" si="71">UPPER(TEXT(EP2,"DDDD"))</f>
        <v>JUEVES</v>
      </c>
      <c r="EQ1" s="190"/>
      <c r="ER1" s="189" t="str">
        <f t="shared" ref="ER1" si="72">UPPER(TEXT(ER2,"DDDD"))</f>
        <v>VIERNES</v>
      </c>
      <c r="ES1" s="190"/>
      <c r="ET1" s="187" t="str">
        <f t="shared" ref="ET1" si="73">UPPER(TEXT(ET2,"DDDD"))</f>
        <v>SÁBADO</v>
      </c>
      <c r="EU1" s="188"/>
      <c r="EV1" s="187" t="str">
        <f t="shared" ref="EV1" si="74">UPPER(TEXT(EV2,"DDDD"))</f>
        <v>DOMINGO</v>
      </c>
      <c r="EW1" s="188"/>
      <c r="EX1" s="189" t="str">
        <f t="shared" ref="EX1" si="75">UPPER(TEXT(EX2,"DDDD"))</f>
        <v>LUNES</v>
      </c>
      <c r="EY1" s="190"/>
      <c r="EZ1" s="189" t="str">
        <f t="shared" ref="EZ1" si="76">UPPER(TEXT(EZ2,"DDDD"))</f>
        <v>MARTES</v>
      </c>
      <c r="FA1" s="190"/>
      <c r="FB1" s="189" t="str">
        <f t="shared" ref="FB1" si="77">UPPER(TEXT(FB2,"DDDD"))</f>
        <v>MIÉRCOLES</v>
      </c>
      <c r="FC1" s="190"/>
      <c r="FD1" s="189" t="str">
        <f t="shared" ref="FD1" si="78">UPPER(TEXT(FD2,"DDDD"))</f>
        <v>JUEVES</v>
      </c>
      <c r="FE1" s="190"/>
      <c r="FF1" s="189" t="str">
        <f t="shared" ref="FF1" si="79">UPPER(TEXT(FF2,"DDDD"))</f>
        <v>VIERNES</v>
      </c>
      <c r="FG1" s="190"/>
      <c r="FH1" s="187" t="str">
        <f t="shared" ref="FH1" si="80">UPPER(TEXT(FH2,"DDDD"))</f>
        <v>SÁBADO</v>
      </c>
      <c r="FI1" s="188"/>
      <c r="FJ1" s="187" t="str">
        <f t="shared" ref="FJ1" si="81">UPPER(TEXT(FJ2,"DDDD"))</f>
        <v>DOMINGO</v>
      </c>
      <c r="FK1" s="188"/>
      <c r="FL1" s="189" t="str">
        <f t="shared" ref="FL1" si="82">UPPER(TEXT(FL2,"DDDD"))</f>
        <v>LUNES</v>
      </c>
      <c r="FM1" s="190"/>
      <c r="FN1" s="189" t="str">
        <f t="shared" ref="FN1" si="83">UPPER(TEXT(FN2,"DDDD"))</f>
        <v>MARTES</v>
      </c>
      <c r="FO1" s="190"/>
      <c r="FP1" s="189" t="str">
        <f t="shared" ref="FP1" si="84">UPPER(TEXT(FP2,"DDDD"))</f>
        <v>MIÉRCOLES</v>
      </c>
      <c r="FQ1" s="190"/>
      <c r="FR1" s="189" t="str">
        <f t="shared" ref="FR1" si="85">UPPER(TEXT(FR2,"DDDD"))</f>
        <v>JUEVES</v>
      </c>
      <c r="FS1" s="190"/>
      <c r="FT1" s="189" t="str">
        <f t="shared" ref="FT1" si="86">UPPER(TEXT(FT2,"DDDD"))</f>
        <v>VIERNES</v>
      </c>
      <c r="FU1" s="190"/>
      <c r="FV1" s="187" t="str">
        <f t="shared" ref="FV1" si="87">UPPER(TEXT(FV2,"DDDD"))</f>
        <v>SÁBADO</v>
      </c>
      <c r="FW1" s="188"/>
      <c r="FX1" s="187" t="str">
        <f t="shared" ref="FX1" si="88">UPPER(TEXT(FX2,"DDDD"))</f>
        <v>DOMINGO</v>
      </c>
      <c r="FY1" s="188"/>
      <c r="FZ1" s="189" t="str">
        <f t="shared" ref="FZ1" si="89">UPPER(TEXT(FZ2,"DDDD"))</f>
        <v>LUNES</v>
      </c>
      <c r="GA1" s="190"/>
      <c r="GB1" s="189" t="str">
        <f t="shared" ref="GB1" si="90">UPPER(TEXT(GB2,"DDDD"))</f>
        <v>MARTES</v>
      </c>
      <c r="GC1" s="190"/>
    </row>
    <row r="2" spans="1:185" ht="15.75" thickBot="1" x14ac:dyDescent="0.3">
      <c r="A2" s="199"/>
      <c r="B2" s="191">
        <v>42675</v>
      </c>
      <c r="C2" s="192"/>
      <c r="D2" s="191">
        <v>42676</v>
      </c>
      <c r="E2" s="192"/>
      <c r="F2" s="191">
        <v>42677</v>
      </c>
      <c r="G2" s="192"/>
      <c r="H2" s="191">
        <v>42678</v>
      </c>
      <c r="I2" s="192"/>
      <c r="J2" s="193">
        <v>42679</v>
      </c>
      <c r="K2" s="194"/>
      <c r="L2" s="193">
        <v>42680</v>
      </c>
      <c r="M2" s="194"/>
      <c r="N2" s="191">
        <v>42681</v>
      </c>
      <c r="O2" s="192"/>
      <c r="P2" s="191">
        <v>42682</v>
      </c>
      <c r="Q2" s="192"/>
      <c r="R2" s="191">
        <v>42683</v>
      </c>
      <c r="S2" s="192"/>
      <c r="T2" s="191">
        <v>42684</v>
      </c>
      <c r="U2" s="192"/>
      <c r="V2" s="191">
        <v>42685</v>
      </c>
      <c r="W2" s="192"/>
      <c r="X2" s="193">
        <v>42686</v>
      </c>
      <c r="Y2" s="194"/>
      <c r="Z2" s="193">
        <v>42687</v>
      </c>
      <c r="AA2" s="194"/>
      <c r="AB2" s="191">
        <v>42688</v>
      </c>
      <c r="AC2" s="192"/>
      <c r="AD2" s="191">
        <v>42689</v>
      </c>
      <c r="AE2" s="192"/>
      <c r="AF2" s="191">
        <v>42690</v>
      </c>
      <c r="AG2" s="192"/>
      <c r="AH2" s="191">
        <v>42691</v>
      </c>
      <c r="AI2" s="192"/>
      <c r="AJ2" s="191">
        <v>42692</v>
      </c>
      <c r="AK2" s="192"/>
      <c r="AL2" s="193">
        <v>42693</v>
      </c>
      <c r="AM2" s="194"/>
      <c r="AN2" s="193">
        <v>42694</v>
      </c>
      <c r="AO2" s="194"/>
      <c r="AP2" s="191">
        <v>42695</v>
      </c>
      <c r="AQ2" s="192"/>
      <c r="AR2" s="191">
        <v>42696</v>
      </c>
      <c r="AS2" s="192"/>
      <c r="AT2" s="191">
        <v>42697</v>
      </c>
      <c r="AU2" s="192"/>
      <c r="AV2" s="191">
        <v>42698</v>
      </c>
      <c r="AW2" s="192"/>
      <c r="AX2" s="191">
        <v>42699</v>
      </c>
      <c r="AY2" s="192"/>
      <c r="AZ2" s="193">
        <v>42700</v>
      </c>
      <c r="BA2" s="194"/>
      <c r="BB2" s="193">
        <v>42701</v>
      </c>
      <c r="BC2" s="194"/>
      <c r="BD2" s="191">
        <v>42702</v>
      </c>
      <c r="BE2" s="192"/>
      <c r="BF2" s="191">
        <v>42703</v>
      </c>
      <c r="BG2" s="192"/>
      <c r="BH2" s="191">
        <v>42704</v>
      </c>
      <c r="BI2" s="192"/>
      <c r="BJ2" s="191">
        <v>42705</v>
      </c>
      <c r="BK2" s="192"/>
      <c r="BL2" s="191">
        <v>42706</v>
      </c>
      <c r="BM2" s="192"/>
      <c r="BN2" s="193">
        <v>42707</v>
      </c>
      <c r="BO2" s="194"/>
      <c r="BP2" s="193">
        <v>42708</v>
      </c>
      <c r="BQ2" s="194"/>
      <c r="BR2" s="191">
        <v>42709</v>
      </c>
      <c r="BS2" s="192"/>
      <c r="BT2" s="191">
        <v>42710</v>
      </c>
      <c r="BU2" s="192"/>
      <c r="BV2" s="191">
        <v>42711</v>
      </c>
      <c r="BW2" s="192"/>
      <c r="BX2" s="191">
        <v>42712</v>
      </c>
      <c r="BY2" s="192"/>
      <c r="BZ2" s="191">
        <v>42713</v>
      </c>
      <c r="CA2" s="192"/>
      <c r="CB2" s="193">
        <v>42714</v>
      </c>
      <c r="CC2" s="194"/>
      <c r="CD2" s="193">
        <v>42715</v>
      </c>
      <c r="CE2" s="194"/>
      <c r="CF2" s="191">
        <v>42716</v>
      </c>
      <c r="CG2" s="192"/>
      <c r="CH2" s="191">
        <v>42717</v>
      </c>
      <c r="CI2" s="192"/>
      <c r="CJ2" s="191">
        <v>42718</v>
      </c>
      <c r="CK2" s="192"/>
      <c r="CL2" s="191">
        <v>42719</v>
      </c>
      <c r="CM2" s="192"/>
      <c r="CN2" s="191">
        <v>42720</v>
      </c>
      <c r="CO2" s="192"/>
      <c r="CP2" s="193">
        <v>42721</v>
      </c>
      <c r="CQ2" s="194"/>
      <c r="CR2" s="193">
        <v>42722</v>
      </c>
      <c r="CS2" s="194"/>
      <c r="CT2" s="191">
        <v>42723</v>
      </c>
      <c r="CU2" s="192"/>
      <c r="CV2" s="191">
        <v>42724</v>
      </c>
      <c r="CW2" s="192"/>
      <c r="CX2" s="191">
        <v>42725</v>
      </c>
      <c r="CY2" s="192"/>
      <c r="CZ2" s="191">
        <v>42726</v>
      </c>
      <c r="DA2" s="192"/>
      <c r="DB2" s="191">
        <v>42727</v>
      </c>
      <c r="DC2" s="192"/>
      <c r="DD2" s="193">
        <v>42728</v>
      </c>
      <c r="DE2" s="194"/>
      <c r="DF2" s="193">
        <v>42729</v>
      </c>
      <c r="DG2" s="194"/>
      <c r="DH2" s="191">
        <v>42730</v>
      </c>
      <c r="DI2" s="192"/>
      <c r="DJ2" s="191">
        <v>42731</v>
      </c>
      <c r="DK2" s="192"/>
      <c r="DL2" s="191">
        <v>42732</v>
      </c>
      <c r="DM2" s="192"/>
      <c r="DN2" s="191">
        <v>42733</v>
      </c>
      <c r="DO2" s="192"/>
      <c r="DP2" s="191">
        <v>42734</v>
      </c>
      <c r="DQ2" s="192"/>
      <c r="DR2" s="193">
        <v>42735</v>
      </c>
      <c r="DS2" s="194"/>
      <c r="DT2" s="193">
        <v>42736</v>
      </c>
      <c r="DU2" s="194"/>
      <c r="DV2" s="191">
        <v>42737</v>
      </c>
      <c r="DW2" s="192"/>
      <c r="DX2" s="191">
        <v>42738</v>
      </c>
      <c r="DY2" s="192"/>
      <c r="DZ2" s="191">
        <v>42739</v>
      </c>
      <c r="EA2" s="192"/>
      <c r="EB2" s="191">
        <v>42740</v>
      </c>
      <c r="EC2" s="192"/>
      <c r="ED2" s="191">
        <v>42741</v>
      </c>
      <c r="EE2" s="192"/>
      <c r="EF2" s="193">
        <v>42742</v>
      </c>
      <c r="EG2" s="194"/>
      <c r="EH2" s="193">
        <v>42743</v>
      </c>
      <c r="EI2" s="194"/>
      <c r="EJ2" s="191">
        <v>42744</v>
      </c>
      <c r="EK2" s="192"/>
      <c r="EL2" s="191">
        <v>42745</v>
      </c>
      <c r="EM2" s="192"/>
      <c r="EN2" s="191">
        <v>42746</v>
      </c>
      <c r="EO2" s="192"/>
      <c r="EP2" s="191">
        <v>42747</v>
      </c>
      <c r="EQ2" s="192"/>
      <c r="ER2" s="191">
        <v>42748</v>
      </c>
      <c r="ES2" s="192"/>
      <c r="ET2" s="193">
        <v>42749</v>
      </c>
      <c r="EU2" s="194"/>
      <c r="EV2" s="193">
        <v>42750</v>
      </c>
      <c r="EW2" s="194"/>
      <c r="EX2" s="191">
        <v>42751</v>
      </c>
      <c r="EY2" s="192"/>
      <c r="EZ2" s="191">
        <v>42752</v>
      </c>
      <c r="FA2" s="192"/>
      <c r="FB2" s="191">
        <v>42753</v>
      </c>
      <c r="FC2" s="192"/>
      <c r="FD2" s="191">
        <v>42754</v>
      </c>
      <c r="FE2" s="192"/>
      <c r="FF2" s="191">
        <v>42755</v>
      </c>
      <c r="FG2" s="192"/>
      <c r="FH2" s="193">
        <v>42756</v>
      </c>
      <c r="FI2" s="194"/>
      <c r="FJ2" s="193">
        <v>42757</v>
      </c>
      <c r="FK2" s="194"/>
      <c r="FL2" s="191">
        <v>42758</v>
      </c>
      <c r="FM2" s="192"/>
      <c r="FN2" s="191">
        <v>42759</v>
      </c>
      <c r="FO2" s="192"/>
      <c r="FP2" s="191">
        <v>42760</v>
      </c>
      <c r="FQ2" s="192"/>
      <c r="FR2" s="191">
        <v>42761</v>
      </c>
      <c r="FS2" s="192"/>
      <c r="FT2" s="191">
        <v>42762</v>
      </c>
      <c r="FU2" s="192"/>
      <c r="FV2" s="193">
        <v>42763</v>
      </c>
      <c r="FW2" s="194"/>
      <c r="FX2" s="193">
        <v>42764</v>
      </c>
      <c r="FY2" s="194"/>
      <c r="FZ2" s="191">
        <v>42765</v>
      </c>
      <c r="GA2" s="192"/>
      <c r="GB2" s="191">
        <v>42766</v>
      </c>
      <c r="GC2" s="192"/>
    </row>
    <row r="3" spans="1:185" s="127" customFormat="1" x14ac:dyDescent="0.25">
      <c r="A3" s="137" t="s">
        <v>76</v>
      </c>
      <c r="B3" s="140">
        <f>COUNTIFS(TOI!$V$2:$V$500,B$2)</f>
        <v>0</v>
      </c>
      <c r="C3" s="141">
        <f>IF(B$6&gt;0,B3/B$6,0)</f>
        <v>0</v>
      </c>
      <c r="D3" s="140">
        <f>COUNTIFS(TOI!$V$2:$V$500,D$2)</f>
        <v>0</v>
      </c>
      <c r="E3" s="141">
        <f>IF(D$6&gt;0,D3/D$6,0)</f>
        <v>0</v>
      </c>
      <c r="F3" s="140">
        <f>COUNTIFS(TOI!$V$2:$V$500,F$2)</f>
        <v>0</v>
      </c>
      <c r="G3" s="141">
        <f>IF(F$6&gt;0,F3/F$6,0)</f>
        <v>0</v>
      </c>
      <c r="H3" s="140">
        <f>COUNTIFS(TOI!$V$2:$V$500,H$2)</f>
        <v>0</v>
      </c>
      <c r="I3" s="141">
        <f>IF(H$6&gt;0,H3/H$6,0)</f>
        <v>0</v>
      </c>
      <c r="J3" s="144">
        <f>COUNTIFS(TOI!$V$2:$V$500,J$2)</f>
        <v>0</v>
      </c>
      <c r="K3" s="145">
        <f>IF(J$6&gt;0,J3/J$6,0)</f>
        <v>0</v>
      </c>
      <c r="L3" s="144">
        <f>COUNTIFS(TOI!$V$2:$V$500,L$2)</f>
        <v>0</v>
      </c>
      <c r="M3" s="145">
        <f>IF(L$6&gt;0,L3/L$6,0)</f>
        <v>0</v>
      </c>
      <c r="N3" s="140">
        <f>COUNTIFS(TOI!$V$2:$V$500,N$2)</f>
        <v>0</v>
      </c>
      <c r="O3" s="141">
        <f>IF(N$6&gt;0,N3/N$6,0)</f>
        <v>0</v>
      </c>
      <c r="P3" s="140">
        <f>COUNTIFS(TOI!$V$2:$V$500,P$2)</f>
        <v>0</v>
      </c>
      <c r="Q3" s="141">
        <f>IF(P$6&gt;0,P3/P$6,0)</f>
        <v>0</v>
      </c>
      <c r="R3" s="140">
        <f>COUNTIFS(TOI!$V$2:$V$500,R$2)</f>
        <v>0</v>
      </c>
      <c r="S3" s="141">
        <f>IF(R$6&gt;0,R3/R$6,0)</f>
        <v>0</v>
      </c>
      <c r="T3" s="140">
        <f>COUNTIFS(TOI!$V$2:$V$500,T$2)</f>
        <v>0</v>
      </c>
      <c r="U3" s="141">
        <f>IF(T$6&gt;0,T3/T$6,0)</f>
        <v>0</v>
      </c>
      <c r="V3" s="140">
        <f>COUNTIFS(TOI!$V$2:$V$500,V$2)</f>
        <v>0</v>
      </c>
      <c r="W3" s="141">
        <f>IF(V$6&gt;0,V3/V$6,0)</f>
        <v>0</v>
      </c>
      <c r="X3" s="144">
        <f>COUNTIFS(TOI!$V$2:$V$500,X$2)</f>
        <v>0</v>
      </c>
      <c r="Y3" s="145">
        <f>IF(X$6&gt;0,X3/X$6,0)</f>
        <v>0</v>
      </c>
      <c r="Z3" s="144">
        <f>COUNTIFS(TOI!$V$2:$V$500,Z$2)</f>
        <v>0</v>
      </c>
      <c r="AA3" s="145">
        <f>IF(Z$6&gt;0,Z3/Z$6,0)</f>
        <v>0</v>
      </c>
      <c r="AB3" s="140">
        <f>COUNTIFS(TOI!$V$2:$V$500,AB$2)</f>
        <v>0</v>
      </c>
      <c r="AC3" s="141">
        <f>IF(AB$6&gt;0,AB3/AB$6,0)</f>
        <v>0</v>
      </c>
      <c r="AD3" s="140">
        <f>COUNTIFS(TOI!$V$2:$V$500,AD$2)</f>
        <v>0</v>
      </c>
      <c r="AE3" s="141">
        <f>IF(AD$6&gt;0,AD3/AD$6,0)</f>
        <v>0</v>
      </c>
      <c r="AF3" s="140">
        <f>COUNTIFS(TOI!$V$2:$V$500,AF$2)</f>
        <v>0</v>
      </c>
      <c r="AG3" s="141">
        <f>IF(AF$6&gt;0,AF3/AF$6,0)</f>
        <v>0</v>
      </c>
      <c r="AH3" s="140">
        <f>COUNTIFS(TOI!$V$2:$V$500,AH$2)</f>
        <v>0</v>
      </c>
      <c r="AI3" s="141">
        <f>IF(AH$6&gt;0,AH3/AH$6,0)</f>
        <v>0</v>
      </c>
      <c r="AJ3" s="140">
        <f>COUNTIFS(TOI!$V$2:$V$500,AJ$2)</f>
        <v>0</v>
      </c>
      <c r="AK3" s="141">
        <f>IF(AJ$6&gt;0,AJ3/AJ$6,0)</f>
        <v>0</v>
      </c>
      <c r="AL3" s="144">
        <f>COUNTIFS(TOI!$V$2:$V$500,AL$2)</f>
        <v>0</v>
      </c>
      <c r="AM3" s="145">
        <f>IF(AL$6&gt;0,AL3/AL$6,0)</f>
        <v>0</v>
      </c>
      <c r="AN3" s="144">
        <f>COUNTIFS(TOI!$V$2:$V$500,AN$2)</f>
        <v>0</v>
      </c>
      <c r="AO3" s="145">
        <f>IF(AN$6&gt;0,AN3/AN$6,0)</f>
        <v>0</v>
      </c>
      <c r="AP3" s="140">
        <f>COUNTIFS(TOI!$V$2:$V$500,AP$2)</f>
        <v>0</v>
      </c>
      <c r="AQ3" s="141">
        <f>IF(AP$6&gt;0,AP3/AP$6,0)</f>
        <v>0</v>
      </c>
      <c r="AR3" s="140">
        <f>COUNTIFS(TOI!$V$2:$V$500,AR$2)</f>
        <v>0</v>
      </c>
      <c r="AS3" s="141">
        <f>IF(AR$6&gt;0,AR3/AR$6,0)</f>
        <v>0</v>
      </c>
      <c r="AT3" s="140">
        <f>COUNTIFS(TOI!$V$2:$V$500,AT$2)</f>
        <v>0</v>
      </c>
      <c r="AU3" s="141">
        <f>IF(AT$6&gt;0,AT3/AT$6,0)</f>
        <v>0</v>
      </c>
      <c r="AV3" s="140">
        <f>COUNTIFS(TOI!$V$2:$V$500,AV$2)</f>
        <v>0</v>
      </c>
      <c r="AW3" s="141">
        <f>IF(AV$6&gt;0,AV3/AV$6,0)</f>
        <v>0</v>
      </c>
      <c r="AX3" s="140">
        <f>COUNTIFS(TOI!$V$2:$V$500,AX$2)</f>
        <v>0</v>
      </c>
      <c r="AY3" s="141">
        <f>IF(AX$6&gt;0,AX3/AX$6,0)</f>
        <v>0</v>
      </c>
      <c r="AZ3" s="144">
        <f>COUNTIFS(TOI!$V$2:$V$500,AZ$2)</f>
        <v>0</v>
      </c>
      <c r="BA3" s="145">
        <f>IF(AZ$6&gt;0,AZ3/AZ$6,0)</f>
        <v>0</v>
      </c>
      <c r="BB3" s="144">
        <f>COUNTIFS(TOI!$V$2:$V$500,BB$2)</f>
        <v>0</v>
      </c>
      <c r="BC3" s="145">
        <f>IF(BB$6&gt;0,BB3/BB$6,0)</f>
        <v>0</v>
      </c>
      <c r="BD3" s="140">
        <f>COUNTIFS(TOI!$V$2:$V$500,BD$2)</f>
        <v>0</v>
      </c>
      <c r="BE3" s="141">
        <f>IF(BD$6&gt;0,BD3/BD$6,0)</f>
        <v>0</v>
      </c>
      <c r="BF3" s="140">
        <f>COUNTIFS(TOI!$V$2:$V$500,BF$2)</f>
        <v>0</v>
      </c>
      <c r="BG3" s="141">
        <f>IF(BF$6&gt;0,BF3/BF$6,0)</f>
        <v>0</v>
      </c>
      <c r="BH3" s="140">
        <f>COUNTIFS(TOI!$V$2:$V$500,BH$2)</f>
        <v>0</v>
      </c>
      <c r="BI3" s="141">
        <f>IF(BH$6&gt;0,BH3/BH$6,0)</f>
        <v>0</v>
      </c>
      <c r="BJ3" s="140">
        <f>COUNTIFS(TOI!$V$2:$V$500,BJ$2)</f>
        <v>0</v>
      </c>
      <c r="BK3" s="141">
        <f>IF(BJ$6&gt;0,BJ3/BJ$6,0)</f>
        <v>0</v>
      </c>
      <c r="BL3" s="140">
        <f>COUNTIFS(TOI!$V$2:$V$500,BL$2)</f>
        <v>0</v>
      </c>
      <c r="BM3" s="141">
        <f>IF(BL$6&gt;0,BL3/BL$6,0)</f>
        <v>0</v>
      </c>
      <c r="BN3" s="144">
        <f>COUNTIFS(TOI!$V$2:$V$500,BN$2)</f>
        <v>0</v>
      </c>
      <c r="BO3" s="145">
        <f>IF(BN$6&gt;0,BN3/BN$6,0)</f>
        <v>0</v>
      </c>
      <c r="BP3" s="144">
        <f>COUNTIFS(TOI!$V$2:$V$500,BP$2)</f>
        <v>0</v>
      </c>
      <c r="BQ3" s="145">
        <f>IF(BP$6&gt;0,BP3/BP$6,0)</f>
        <v>0</v>
      </c>
      <c r="BR3" s="140">
        <f>COUNTIFS(TOI!$V$2:$V$500,BR$2)</f>
        <v>0</v>
      </c>
      <c r="BS3" s="141">
        <f>IF(BR$6&gt;0,BR3/BR$6,0)</f>
        <v>0</v>
      </c>
      <c r="BT3" s="140">
        <f>COUNTIFS(TOI!$V$2:$V$500,BT$2)</f>
        <v>0</v>
      </c>
      <c r="BU3" s="141">
        <f>IF(BT$6&gt;0,BT3/BT$6,0)</f>
        <v>0</v>
      </c>
      <c r="BV3" s="140">
        <f>COUNTIFS(TOI!$V$2:$V$500,BV$2)</f>
        <v>0</v>
      </c>
      <c r="BW3" s="141">
        <f>IF(BV$6&gt;0,BV3/BV$6,0)</f>
        <v>0</v>
      </c>
      <c r="BX3" s="140">
        <f>COUNTIFS(TOI!$V$2:$V$500,BX$2)</f>
        <v>0</v>
      </c>
      <c r="BY3" s="141">
        <f>IF(BX$6&gt;0,BX3/BX$6,0)</f>
        <v>0</v>
      </c>
      <c r="BZ3" s="140">
        <f>COUNTIFS(TOI!$V$2:$V$500,BZ$2)</f>
        <v>0</v>
      </c>
      <c r="CA3" s="141">
        <f>IF(BZ$6&gt;0,BZ3/BZ$6,0)</f>
        <v>0</v>
      </c>
      <c r="CB3" s="144">
        <f>COUNTIFS(TOI!$V$2:$V$500,CB$2)</f>
        <v>0</v>
      </c>
      <c r="CC3" s="145">
        <f>IF(CB$6&gt;0,CB3/CB$6,0)</f>
        <v>0</v>
      </c>
      <c r="CD3" s="144">
        <f>COUNTIFS(TOI!$V$2:$V$500,CD$2)</f>
        <v>0</v>
      </c>
      <c r="CE3" s="145">
        <f>IF(CD$6&gt;0,CD3/CD$6,0)</f>
        <v>0</v>
      </c>
      <c r="CF3" s="140">
        <f>COUNTIFS(TOI!$V$2:$V$500,CF$2)</f>
        <v>0</v>
      </c>
      <c r="CG3" s="141">
        <f>IF(CF$6&gt;0,CF3/CF$6,0)</f>
        <v>0</v>
      </c>
      <c r="CH3" s="140">
        <f>COUNTIFS(TOI!$V$2:$V$500,CH$2)</f>
        <v>0</v>
      </c>
      <c r="CI3" s="141">
        <f>IF(CH$6&gt;0,CH3/CH$6,0)</f>
        <v>0</v>
      </c>
      <c r="CJ3" s="140">
        <f>COUNTIFS(TOI!$V$2:$V$500,CJ$2)</f>
        <v>0</v>
      </c>
      <c r="CK3" s="141">
        <f>IF(CJ$6&gt;0,CJ3/CJ$6,0)</f>
        <v>0</v>
      </c>
      <c r="CL3" s="140">
        <f>COUNTIFS(TOI!$V$2:$V$500,CL$2)</f>
        <v>0</v>
      </c>
      <c r="CM3" s="141">
        <f>IF(CL$6&gt;0,CL3/CL$6,0)</f>
        <v>0</v>
      </c>
      <c r="CN3" s="140">
        <f>COUNTIFS(TOI!$V$2:$V$500,CN$2)</f>
        <v>0</v>
      </c>
      <c r="CO3" s="141">
        <f>IF(CN$6&gt;0,CN3/CN$6,0)</f>
        <v>0</v>
      </c>
      <c r="CP3" s="144">
        <f>COUNTIFS(TOI!$V$2:$V$500,CP$2)</f>
        <v>0</v>
      </c>
      <c r="CQ3" s="145">
        <f>IF(CP$6&gt;0,CP3/CP$6,0)</f>
        <v>0</v>
      </c>
      <c r="CR3" s="144">
        <f>COUNTIFS(TOI!$V$2:$V$500,CR$2)</f>
        <v>0</v>
      </c>
      <c r="CS3" s="145">
        <f>IF(CR$6&gt;0,CR3/CR$6,0)</f>
        <v>0</v>
      </c>
      <c r="CT3" s="140">
        <f>COUNTIFS(TOI!$V$2:$V$500,CT$2)</f>
        <v>0</v>
      </c>
      <c r="CU3" s="141">
        <f>IF(CT$6&gt;0,CT3/CT$6,0)</f>
        <v>0</v>
      </c>
      <c r="CV3" s="140">
        <f>COUNTIFS(TOI!$V$2:$V$500,CV$2)</f>
        <v>0</v>
      </c>
      <c r="CW3" s="141">
        <f>IF(CV$6&gt;0,CV3/CV$6,0)</f>
        <v>0</v>
      </c>
      <c r="CX3" s="140">
        <f>COUNTIFS(TOI!$V$2:$V$500,CX$2)</f>
        <v>0</v>
      </c>
      <c r="CY3" s="141">
        <f>IF(CX$6&gt;0,CX3/CX$6,0)</f>
        <v>0</v>
      </c>
      <c r="CZ3" s="140">
        <f>COUNTIFS(TOI!$V$2:$V$500,CZ$2)</f>
        <v>0</v>
      </c>
      <c r="DA3" s="141">
        <f>IF(CZ$6&gt;0,CZ3/CZ$6,0)</f>
        <v>0</v>
      </c>
      <c r="DB3" s="140">
        <f>COUNTIFS(TOI!$V$2:$V$500,DB$2)</f>
        <v>0</v>
      </c>
      <c r="DC3" s="141">
        <f>IF(DB$6&gt;0,DB3/DB$6,0)</f>
        <v>0</v>
      </c>
      <c r="DD3" s="144">
        <f>COUNTIFS(TOI!$V$2:$V$500,DD$2)</f>
        <v>0</v>
      </c>
      <c r="DE3" s="145">
        <f>IF(DD$6&gt;0,DD3/DD$6,0)</f>
        <v>0</v>
      </c>
      <c r="DF3" s="144">
        <f>COUNTIFS(TOI!$V$2:$V$500,DF$2)</f>
        <v>0</v>
      </c>
      <c r="DG3" s="145">
        <f>IF(DF$6&gt;0,DF3/DF$6,0)</f>
        <v>0</v>
      </c>
      <c r="DH3" s="140">
        <f>COUNTIFS(TOI!$V$2:$V$500,DH$2)</f>
        <v>0</v>
      </c>
      <c r="DI3" s="141">
        <f>IF(DH$6&gt;0,DH3/DH$6,0)</f>
        <v>0</v>
      </c>
      <c r="DJ3" s="140">
        <f>COUNTIFS(TOI!$V$2:$V$500,DJ$2)</f>
        <v>0</v>
      </c>
      <c r="DK3" s="141">
        <f>IF(DJ$6&gt;0,DJ3/DJ$6,0)</f>
        <v>0</v>
      </c>
      <c r="DL3" s="140">
        <f>COUNTIFS(TOI!$V$2:$V$500,DL$2)</f>
        <v>0</v>
      </c>
      <c r="DM3" s="141">
        <f>IF(DL$6&gt;0,DL3/DL$6,0)</f>
        <v>0</v>
      </c>
      <c r="DN3" s="140">
        <f>COUNTIFS(TOI!$V$2:$V$500,DN$2)</f>
        <v>0</v>
      </c>
      <c r="DO3" s="141">
        <f>IF(DN$6&gt;0,DN3/DN$6,0)</f>
        <v>0</v>
      </c>
      <c r="DP3" s="140">
        <f>COUNTIFS(TOI!$V$2:$V$500,DP$2)</f>
        <v>0</v>
      </c>
      <c r="DQ3" s="141">
        <f>IF(DP$6&gt;0,DP3/DP$6,0)</f>
        <v>0</v>
      </c>
      <c r="DR3" s="144">
        <f>COUNTIFS(TOI!$V$2:$V$500,DR$2)</f>
        <v>0</v>
      </c>
      <c r="DS3" s="145">
        <f>IF(DR$6&gt;0,DR3/DR$6,0)</f>
        <v>0</v>
      </c>
      <c r="DT3" s="144">
        <f>COUNTIFS(TOI!$V$2:$V$500,DT$2)</f>
        <v>0</v>
      </c>
      <c r="DU3" s="145">
        <f>IF(DT$6&gt;0,DT3/DT$6,0)</f>
        <v>0</v>
      </c>
      <c r="DV3" s="140">
        <f>COUNTIFS(TOI!$V$2:$V$500,DV$2)</f>
        <v>0</v>
      </c>
      <c r="DW3" s="141">
        <f>IF(DV$6&gt;0,DV3/DV$6,0)</f>
        <v>0</v>
      </c>
      <c r="DX3" s="140">
        <f>COUNTIFS(TOI!$V$2:$V$500,DX$2)</f>
        <v>0</v>
      </c>
      <c r="DY3" s="141">
        <f>IF(DX$6&gt;0,DX3/DX$6,0)</f>
        <v>0</v>
      </c>
      <c r="DZ3" s="140">
        <f>COUNTIFS(TOI!$V$2:$V$500,DZ$2)</f>
        <v>0</v>
      </c>
      <c r="EA3" s="141">
        <f>IF(DZ$6&gt;0,DZ3/DZ$6,0)</f>
        <v>0</v>
      </c>
      <c r="EB3" s="140">
        <f>COUNTIFS(TOI!$V$2:$V$500,EB$2)</f>
        <v>0</v>
      </c>
      <c r="EC3" s="141">
        <f>IF(EB$6&gt;0,EB3/EB$6,0)</f>
        <v>0</v>
      </c>
      <c r="ED3" s="140">
        <f>COUNTIFS(TOI!$V$2:$V$500,ED$2)</f>
        <v>0</v>
      </c>
      <c r="EE3" s="141">
        <f>IF(ED$6&gt;0,ED3/ED$6,0)</f>
        <v>0</v>
      </c>
      <c r="EF3" s="144">
        <f>COUNTIFS(TOI!$V$2:$V$500,EF$2)</f>
        <v>0</v>
      </c>
      <c r="EG3" s="145">
        <f>IF(EF$6&gt;0,EF3/EF$6,0)</f>
        <v>0</v>
      </c>
      <c r="EH3" s="144">
        <f>COUNTIFS(TOI!$V$2:$V$500,EH$2)</f>
        <v>0</v>
      </c>
      <c r="EI3" s="145">
        <f>IF(EH$6&gt;0,EH3/EH$6,0)</f>
        <v>0</v>
      </c>
      <c r="EJ3" s="140">
        <f>COUNTIFS(TOI!$V$2:$V$500,EJ$2)</f>
        <v>0</v>
      </c>
      <c r="EK3" s="141">
        <f>IF(EJ$6&gt;0,EJ3/EJ$6,0)</f>
        <v>0</v>
      </c>
      <c r="EL3" s="140">
        <f>COUNTIFS(TOI!$V$2:$V$500,EL$2)</f>
        <v>0</v>
      </c>
      <c r="EM3" s="141">
        <f>IF(EL$6&gt;0,EL3/EL$6,0)</f>
        <v>0</v>
      </c>
      <c r="EN3" s="140">
        <f>COUNTIFS(TOI!$V$2:$V$500,EN$2)</f>
        <v>0</v>
      </c>
      <c r="EO3" s="141">
        <f>IF(EN$6&gt;0,EN3/EN$6,0)</f>
        <v>0</v>
      </c>
      <c r="EP3" s="140">
        <f>COUNTIFS(TOI!$V$2:$V$500,EP$2)</f>
        <v>0</v>
      </c>
      <c r="EQ3" s="141">
        <f>IF(EP$6&gt;0,EP3/EP$6,0)</f>
        <v>0</v>
      </c>
      <c r="ER3" s="140">
        <f>COUNTIFS(TOI!$V$2:$V$500,ER$2)</f>
        <v>0</v>
      </c>
      <c r="ES3" s="141">
        <f>IF(ER$6&gt;0,ER3/ER$6,0)</f>
        <v>0</v>
      </c>
      <c r="ET3" s="144">
        <f>COUNTIFS(TOI!$V$2:$V$500,ET$2)</f>
        <v>0</v>
      </c>
      <c r="EU3" s="145">
        <f>IF(ET$6&gt;0,ET3/ET$6,0)</f>
        <v>0</v>
      </c>
      <c r="EV3" s="144">
        <f>COUNTIFS(TOI!$V$2:$V$500,EV$2)</f>
        <v>0</v>
      </c>
      <c r="EW3" s="145">
        <f>IF(EV$6&gt;0,EV3/EV$6,0)</f>
        <v>0</v>
      </c>
      <c r="EX3" s="140">
        <f>COUNTIFS(TOI!$V$2:$V$500,EX$2)</f>
        <v>0</v>
      </c>
      <c r="EY3" s="141">
        <f>IF(EX$6&gt;0,EX3/EX$6,0)</f>
        <v>0</v>
      </c>
      <c r="EZ3" s="140">
        <f>COUNTIFS(TOI!$V$2:$V$500,EZ$2)</f>
        <v>0</v>
      </c>
      <c r="FA3" s="141">
        <f>IF(EZ$6&gt;0,EZ3/EZ$6,0)</f>
        <v>0</v>
      </c>
      <c r="FB3" s="140">
        <f>COUNTIFS(TOI!$V$2:$V$500,FB$2)</f>
        <v>0</v>
      </c>
      <c r="FC3" s="141">
        <f>IF(FB$6&gt;0,FB3/FB$6,0)</f>
        <v>0</v>
      </c>
      <c r="FD3" s="140">
        <f>COUNTIFS(TOI!$V$2:$V$500,FD$2)</f>
        <v>0</v>
      </c>
      <c r="FE3" s="141">
        <f>IF(FD$6&gt;0,FD3/FD$6,0)</f>
        <v>0</v>
      </c>
      <c r="FF3" s="140">
        <f>COUNTIFS(TOI!$V$2:$V$500,FF$2)</f>
        <v>0</v>
      </c>
      <c r="FG3" s="141">
        <f>IF(FF$6&gt;0,FF3/FF$6,0)</f>
        <v>0</v>
      </c>
      <c r="FH3" s="144">
        <f>COUNTIFS(TOI!$V$2:$V$500,FH$2)</f>
        <v>0</v>
      </c>
      <c r="FI3" s="145">
        <f>IF(FH$6&gt;0,FH3/FH$6,0)</f>
        <v>0</v>
      </c>
      <c r="FJ3" s="144">
        <f>COUNTIFS(TOI!$V$2:$V$500,FJ$2)</f>
        <v>0</v>
      </c>
      <c r="FK3" s="145">
        <f>IF(FJ$6&gt;0,FJ3/FJ$6,0)</f>
        <v>0</v>
      </c>
      <c r="FL3" s="140">
        <f>COUNTIFS(TOI!$V$2:$V$500,FL$2)</f>
        <v>0</v>
      </c>
      <c r="FM3" s="141">
        <f>IF(FL$6&gt;0,FL3/FL$6,0)</f>
        <v>0</v>
      </c>
      <c r="FN3" s="140">
        <f>COUNTIFS(TOI!$V$2:$V$500,FN$2)</f>
        <v>0</v>
      </c>
      <c r="FO3" s="141">
        <f>IF(FN$6&gt;0,FN3/FN$6,0)</f>
        <v>0</v>
      </c>
      <c r="FP3" s="140">
        <f>COUNTIFS(TOI!$V$2:$V$500,FP$2)</f>
        <v>0</v>
      </c>
      <c r="FQ3" s="141">
        <f>IF(FP$6&gt;0,FP3/FP$6,0)</f>
        <v>0</v>
      </c>
      <c r="FR3" s="140">
        <f>COUNTIFS(TOI!$V$2:$V$500,FR$2)</f>
        <v>0</v>
      </c>
      <c r="FS3" s="141">
        <f>IF(FR$6&gt;0,FR3/FR$6,0)</f>
        <v>0</v>
      </c>
      <c r="FT3" s="140">
        <f>COUNTIFS(TOI!$V$2:$V$500,FT$2)</f>
        <v>0</v>
      </c>
      <c r="FU3" s="141">
        <f>IF(FT$6&gt;0,FT3/FT$6,0)</f>
        <v>0</v>
      </c>
      <c r="FV3" s="144">
        <f>COUNTIFS(TOI!$V$2:$V$500,FV$2)</f>
        <v>0</v>
      </c>
      <c r="FW3" s="145">
        <f>IF(FV$6&gt;0,FV3/FV$6,0)</f>
        <v>0</v>
      </c>
      <c r="FX3" s="144">
        <f>COUNTIFS(TOI!$V$2:$V$500,FX$2)</f>
        <v>0</v>
      </c>
      <c r="FY3" s="145">
        <f>IF(FX$6&gt;0,FX3/FX$6,0)</f>
        <v>0</v>
      </c>
      <c r="FZ3" s="140">
        <f>COUNTIFS(TOI!$V$2:$V$500,FZ$2)</f>
        <v>0</v>
      </c>
      <c r="GA3" s="141">
        <f>IF(FZ$6&gt;0,FZ3/FZ$6,0)</f>
        <v>0</v>
      </c>
      <c r="GB3" s="140">
        <f>COUNTIFS(TOI!$V$2:$V$500,GB$2)</f>
        <v>0</v>
      </c>
      <c r="GC3" s="141">
        <f>IF(GB$6&gt;0,GB3/GB$6,0)</f>
        <v>0</v>
      </c>
    </row>
    <row r="4" spans="1:185" s="127" customFormat="1" x14ac:dyDescent="0.25">
      <c r="A4" s="138" t="s">
        <v>77</v>
      </c>
      <c r="B4" s="133">
        <f>COUNTIFS(TOI!$W$2:$W$500,B$2)</f>
        <v>0</v>
      </c>
      <c r="C4" s="129">
        <f t="shared" ref="C4:E5" si="91">IF(B$6&gt;0,B4/B$6,0)</f>
        <v>0</v>
      </c>
      <c r="D4" s="133">
        <f>COUNTIFS(TOI!$W$2:$W$500,D$2)</f>
        <v>0</v>
      </c>
      <c r="E4" s="129">
        <f t="shared" si="91"/>
        <v>0</v>
      </c>
      <c r="F4" s="133">
        <f>COUNTIFS(TOI!$W$2:$W$500,F$2)</f>
        <v>0</v>
      </c>
      <c r="G4" s="129">
        <f t="shared" ref="G4" si="92">IF(F$6&gt;0,F4/F$6,0)</f>
        <v>0</v>
      </c>
      <c r="H4" s="133">
        <f>COUNTIFS(TOI!$W$2:$W$500,H$2)</f>
        <v>0</v>
      </c>
      <c r="I4" s="129">
        <f t="shared" ref="I4" si="93">IF(H$6&gt;0,H4/H$6,0)</f>
        <v>0</v>
      </c>
      <c r="J4" s="146">
        <f>COUNTIFS(TOI!$W$2:$W$500,J$2)</f>
        <v>0</v>
      </c>
      <c r="K4" s="147">
        <f t="shared" ref="K4" si="94">IF(J$6&gt;0,J4/J$6,0)</f>
        <v>0</v>
      </c>
      <c r="L4" s="146">
        <f>COUNTIFS(TOI!$W$2:$W$500,L$2)</f>
        <v>0</v>
      </c>
      <c r="M4" s="147">
        <f t="shared" ref="M4" si="95">IF(L$6&gt;0,L4/L$6,0)</f>
        <v>0</v>
      </c>
      <c r="N4" s="133">
        <f>COUNTIFS(TOI!$W$2:$W$500,N$2)</f>
        <v>0</v>
      </c>
      <c r="O4" s="129">
        <f t="shared" ref="O4" si="96">IF(N$6&gt;0,N4/N$6,0)</f>
        <v>0</v>
      </c>
      <c r="P4" s="133">
        <f>COUNTIFS(TOI!$W$2:$W$500,P$2)</f>
        <v>0</v>
      </c>
      <c r="Q4" s="129">
        <f t="shared" ref="Q4" si="97">IF(P$6&gt;0,P4/P$6,0)</f>
        <v>0</v>
      </c>
      <c r="R4" s="133">
        <f>COUNTIFS(TOI!$W$2:$W$500,R$2)</f>
        <v>0</v>
      </c>
      <c r="S4" s="129">
        <f t="shared" ref="S4" si="98">IF(R$6&gt;0,R4/R$6,0)</f>
        <v>0</v>
      </c>
      <c r="T4" s="133">
        <f>COUNTIFS(TOI!$W$2:$W$500,T$2)</f>
        <v>0</v>
      </c>
      <c r="U4" s="129">
        <f t="shared" ref="U4" si="99">IF(T$6&gt;0,T4/T$6,0)</f>
        <v>0</v>
      </c>
      <c r="V4" s="133">
        <f>COUNTIFS(TOI!$W$2:$W$500,V$2)</f>
        <v>0</v>
      </c>
      <c r="W4" s="129">
        <f t="shared" ref="W4" si="100">IF(V$6&gt;0,V4/V$6,0)</f>
        <v>0</v>
      </c>
      <c r="X4" s="146">
        <f>COUNTIFS(TOI!$W$2:$W$500,X$2)</f>
        <v>0</v>
      </c>
      <c r="Y4" s="147">
        <f t="shared" ref="Y4" si="101">IF(X$6&gt;0,X4/X$6,0)</f>
        <v>0</v>
      </c>
      <c r="Z4" s="146">
        <f>COUNTIFS(TOI!$W$2:$W$500,Z$2)</f>
        <v>0</v>
      </c>
      <c r="AA4" s="147">
        <f t="shared" ref="AA4" si="102">IF(Z$6&gt;0,Z4/Z$6,0)</f>
        <v>0</v>
      </c>
      <c r="AB4" s="133">
        <f>COUNTIFS(TOI!$W$2:$W$500,AB$2)</f>
        <v>0</v>
      </c>
      <c r="AC4" s="129">
        <f t="shared" ref="AC4" si="103">IF(AB$6&gt;0,AB4/AB$6,0)</f>
        <v>0</v>
      </c>
      <c r="AD4" s="133">
        <f>COUNTIFS(TOI!$W$2:$W$500,AD$2)</f>
        <v>0</v>
      </c>
      <c r="AE4" s="129">
        <f t="shared" ref="AE4" si="104">IF(AD$6&gt;0,AD4/AD$6,0)</f>
        <v>0</v>
      </c>
      <c r="AF4" s="133">
        <f>COUNTIFS(TOI!$W$2:$W$500,AF$2)</f>
        <v>0</v>
      </c>
      <c r="AG4" s="129">
        <f t="shared" ref="AG4" si="105">IF(AF$6&gt;0,AF4/AF$6,0)</f>
        <v>0</v>
      </c>
      <c r="AH4" s="133">
        <f>COUNTIFS(TOI!$W$2:$W$500,AH$2)</f>
        <v>0</v>
      </c>
      <c r="AI4" s="129">
        <f t="shared" ref="AI4" si="106">IF(AH$6&gt;0,AH4/AH$6,0)</f>
        <v>0</v>
      </c>
      <c r="AJ4" s="133">
        <f>COUNTIFS(TOI!$W$2:$W$500,AJ$2)</f>
        <v>0</v>
      </c>
      <c r="AK4" s="129">
        <f t="shared" ref="AK4" si="107">IF(AJ$6&gt;0,AJ4/AJ$6,0)</f>
        <v>0</v>
      </c>
      <c r="AL4" s="146">
        <f>COUNTIFS(TOI!$W$2:$W$500,AL$2)</f>
        <v>0</v>
      </c>
      <c r="AM4" s="147">
        <f t="shared" ref="AM4" si="108">IF(AL$6&gt;0,AL4/AL$6,0)</f>
        <v>0</v>
      </c>
      <c r="AN4" s="146">
        <f>COUNTIFS(TOI!$W$2:$W$500,AN$2)</f>
        <v>0</v>
      </c>
      <c r="AO4" s="147">
        <f t="shared" ref="AO4" si="109">IF(AN$6&gt;0,AN4/AN$6,0)</f>
        <v>0</v>
      </c>
      <c r="AP4" s="133">
        <f>COUNTIFS(TOI!$W$2:$W$500,AP$2)</f>
        <v>0</v>
      </c>
      <c r="AQ4" s="129">
        <f t="shared" ref="AQ4" si="110">IF(AP$6&gt;0,AP4/AP$6,0)</f>
        <v>0</v>
      </c>
      <c r="AR4" s="133">
        <f>COUNTIFS(TOI!$W$2:$W$500,AR$2)</f>
        <v>0</v>
      </c>
      <c r="AS4" s="129">
        <f t="shared" ref="AS4" si="111">IF(AR$6&gt;0,AR4/AR$6,0)</f>
        <v>0</v>
      </c>
      <c r="AT4" s="133">
        <f>COUNTIFS(TOI!$W$2:$W$500,AT$2)</f>
        <v>0</v>
      </c>
      <c r="AU4" s="129">
        <f t="shared" ref="AU4" si="112">IF(AT$6&gt;0,AT4/AT$6,0)</f>
        <v>0</v>
      </c>
      <c r="AV4" s="133">
        <f>COUNTIFS(TOI!$W$2:$W$500,AV$2)</f>
        <v>0</v>
      </c>
      <c r="AW4" s="129">
        <f t="shared" ref="AW4" si="113">IF(AV$6&gt;0,AV4/AV$6,0)</f>
        <v>0</v>
      </c>
      <c r="AX4" s="133">
        <f>COUNTIFS(TOI!$W$2:$W$500,AX$2)</f>
        <v>0</v>
      </c>
      <c r="AY4" s="129">
        <f t="shared" ref="AY4" si="114">IF(AX$6&gt;0,AX4/AX$6,0)</f>
        <v>0</v>
      </c>
      <c r="AZ4" s="146">
        <f>COUNTIFS(TOI!$W$2:$W$500,AZ$2)</f>
        <v>0</v>
      </c>
      <c r="BA4" s="147">
        <f t="shared" ref="BA4" si="115">IF(AZ$6&gt;0,AZ4/AZ$6,0)</f>
        <v>0</v>
      </c>
      <c r="BB4" s="146">
        <f>COUNTIFS(TOI!$W$2:$W$500,BB$2)</f>
        <v>0</v>
      </c>
      <c r="BC4" s="147">
        <f t="shared" ref="BC4" si="116">IF(BB$6&gt;0,BB4/BB$6,0)</f>
        <v>0</v>
      </c>
      <c r="BD4" s="133">
        <f>COUNTIFS(TOI!$W$2:$W$500,BD$2)</f>
        <v>0</v>
      </c>
      <c r="BE4" s="129">
        <f t="shared" ref="BE4" si="117">IF(BD$6&gt;0,BD4/BD$6,0)</f>
        <v>0</v>
      </c>
      <c r="BF4" s="133">
        <f>COUNTIFS(TOI!$W$2:$W$500,BF$2)</f>
        <v>0</v>
      </c>
      <c r="BG4" s="129">
        <f t="shared" ref="BG4" si="118">IF(BF$6&gt;0,BF4/BF$6,0)</f>
        <v>0</v>
      </c>
      <c r="BH4" s="133">
        <f>COUNTIFS(TOI!$W$2:$W$500,BH$2)</f>
        <v>0</v>
      </c>
      <c r="BI4" s="129">
        <f t="shared" ref="BI4" si="119">IF(BH$6&gt;0,BH4/BH$6,0)</f>
        <v>0</v>
      </c>
      <c r="BJ4" s="133">
        <f>COUNTIFS(TOI!$W$2:$W$500,BJ$2)</f>
        <v>0</v>
      </c>
      <c r="BK4" s="129">
        <f t="shared" ref="BK4" si="120">IF(BJ$6&gt;0,BJ4/BJ$6,0)</f>
        <v>0</v>
      </c>
      <c r="BL4" s="133">
        <f>COUNTIFS(TOI!$W$2:$W$500,BL$2)</f>
        <v>0</v>
      </c>
      <c r="BM4" s="129">
        <f t="shared" ref="BM4" si="121">IF(BL$6&gt;0,BL4/BL$6,0)</f>
        <v>0</v>
      </c>
      <c r="BN4" s="146">
        <f>COUNTIFS(TOI!$W$2:$W$500,BN$2)</f>
        <v>0</v>
      </c>
      <c r="BO4" s="147">
        <f t="shared" ref="BO4" si="122">IF(BN$6&gt;0,BN4/BN$6,0)</f>
        <v>0</v>
      </c>
      <c r="BP4" s="146">
        <f>COUNTIFS(TOI!$W$2:$W$500,BP$2)</f>
        <v>0</v>
      </c>
      <c r="BQ4" s="147">
        <f t="shared" ref="BQ4" si="123">IF(BP$6&gt;0,BP4/BP$6,0)</f>
        <v>0</v>
      </c>
      <c r="BR4" s="133">
        <f>COUNTIFS(TOI!$W$2:$W$500,BR$2)</f>
        <v>0</v>
      </c>
      <c r="BS4" s="129">
        <f t="shared" ref="BS4" si="124">IF(BR$6&gt;0,BR4/BR$6,0)</f>
        <v>0</v>
      </c>
      <c r="BT4" s="133">
        <f>COUNTIFS(TOI!$W$2:$W$500,BT$2)</f>
        <v>0</v>
      </c>
      <c r="BU4" s="129">
        <f t="shared" ref="BU4" si="125">IF(BT$6&gt;0,BT4/BT$6,0)</f>
        <v>0</v>
      </c>
      <c r="BV4" s="133">
        <f>COUNTIFS(TOI!$W$2:$W$500,BV$2)</f>
        <v>0</v>
      </c>
      <c r="BW4" s="129">
        <f t="shared" ref="BW4" si="126">IF(BV$6&gt;0,BV4/BV$6,0)</f>
        <v>0</v>
      </c>
      <c r="BX4" s="133">
        <f>COUNTIFS(TOI!$W$2:$W$500,BX$2)</f>
        <v>0</v>
      </c>
      <c r="BY4" s="129">
        <f t="shared" ref="BY4" si="127">IF(BX$6&gt;0,BX4/BX$6,0)</f>
        <v>0</v>
      </c>
      <c r="BZ4" s="133">
        <f>COUNTIFS(TOI!$W$2:$W$500,BZ$2)</f>
        <v>0</v>
      </c>
      <c r="CA4" s="129">
        <f t="shared" ref="CA4" si="128">IF(BZ$6&gt;0,BZ4/BZ$6,0)</f>
        <v>0</v>
      </c>
      <c r="CB4" s="146">
        <f>COUNTIFS(TOI!$W$2:$W$500,CB$2)</f>
        <v>0</v>
      </c>
      <c r="CC4" s="147">
        <f t="shared" ref="CC4" si="129">IF(CB$6&gt;0,CB4/CB$6,0)</f>
        <v>0</v>
      </c>
      <c r="CD4" s="146">
        <f>COUNTIFS(TOI!$W$2:$W$500,CD$2)</f>
        <v>0</v>
      </c>
      <c r="CE4" s="147">
        <f t="shared" ref="CE4" si="130">IF(CD$6&gt;0,CD4/CD$6,0)</f>
        <v>0</v>
      </c>
      <c r="CF4" s="133">
        <f>COUNTIFS(TOI!$W$2:$W$500,CF$2)</f>
        <v>0</v>
      </c>
      <c r="CG4" s="129">
        <f t="shared" ref="CG4" si="131">IF(CF$6&gt;0,CF4/CF$6,0)</f>
        <v>0</v>
      </c>
      <c r="CH4" s="133">
        <f>COUNTIFS(TOI!$W$2:$W$500,CH$2)</f>
        <v>0</v>
      </c>
      <c r="CI4" s="129">
        <f t="shared" ref="CI4" si="132">IF(CH$6&gt;0,CH4/CH$6,0)</f>
        <v>0</v>
      </c>
      <c r="CJ4" s="133">
        <f>COUNTIFS(TOI!$W$2:$W$500,CJ$2)</f>
        <v>0</v>
      </c>
      <c r="CK4" s="129">
        <f t="shared" ref="CK4" si="133">IF(CJ$6&gt;0,CJ4/CJ$6,0)</f>
        <v>0</v>
      </c>
      <c r="CL4" s="133">
        <f>COUNTIFS(TOI!$W$2:$W$500,CL$2)</f>
        <v>0</v>
      </c>
      <c r="CM4" s="129">
        <f t="shared" ref="CM4" si="134">IF(CL$6&gt;0,CL4/CL$6,0)</f>
        <v>0</v>
      </c>
      <c r="CN4" s="133">
        <f>COUNTIFS(TOI!$W$2:$W$500,CN$2)</f>
        <v>0</v>
      </c>
      <c r="CO4" s="129">
        <f t="shared" ref="CO4" si="135">IF(CN$6&gt;0,CN4/CN$6,0)</f>
        <v>0</v>
      </c>
      <c r="CP4" s="146">
        <f>COUNTIFS(TOI!$W$2:$W$500,CP$2)</f>
        <v>0</v>
      </c>
      <c r="CQ4" s="147">
        <f t="shared" ref="CQ4" si="136">IF(CP$6&gt;0,CP4/CP$6,0)</f>
        <v>0</v>
      </c>
      <c r="CR4" s="146">
        <f>COUNTIFS(TOI!$W$2:$W$500,CR$2)</f>
        <v>0</v>
      </c>
      <c r="CS4" s="147">
        <f t="shared" ref="CS4" si="137">IF(CR$6&gt;0,CR4/CR$6,0)</f>
        <v>0</v>
      </c>
      <c r="CT4" s="133">
        <f>COUNTIFS(TOI!$W$2:$W$500,CT$2)</f>
        <v>0</v>
      </c>
      <c r="CU4" s="129">
        <f t="shared" ref="CU4" si="138">IF(CT$6&gt;0,CT4/CT$6,0)</f>
        <v>0</v>
      </c>
      <c r="CV4" s="133">
        <f>COUNTIFS(TOI!$W$2:$W$500,CV$2)</f>
        <v>0</v>
      </c>
      <c r="CW4" s="129">
        <f t="shared" ref="CW4" si="139">IF(CV$6&gt;0,CV4/CV$6,0)</f>
        <v>0</v>
      </c>
      <c r="CX4" s="133">
        <f>COUNTIFS(TOI!$W$2:$W$500,CX$2)</f>
        <v>0</v>
      </c>
      <c r="CY4" s="129">
        <f t="shared" ref="CY4" si="140">IF(CX$6&gt;0,CX4/CX$6,0)</f>
        <v>0</v>
      </c>
      <c r="CZ4" s="133">
        <f>COUNTIFS(TOI!$W$2:$W$500,CZ$2)</f>
        <v>0</v>
      </c>
      <c r="DA4" s="129">
        <f t="shared" ref="DA4" si="141">IF(CZ$6&gt;0,CZ4/CZ$6,0)</f>
        <v>0</v>
      </c>
      <c r="DB4" s="133">
        <f>COUNTIFS(TOI!$W$2:$W$500,DB$2)</f>
        <v>0</v>
      </c>
      <c r="DC4" s="129">
        <f t="shared" ref="DC4" si="142">IF(DB$6&gt;0,DB4/DB$6,0)</f>
        <v>0</v>
      </c>
      <c r="DD4" s="146">
        <f>COUNTIFS(TOI!$W$2:$W$500,DD$2)</f>
        <v>0</v>
      </c>
      <c r="DE4" s="147">
        <f t="shared" ref="DE4" si="143">IF(DD$6&gt;0,DD4/DD$6,0)</f>
        <v>0</v>
      </c>
      <c r="DF4" s="146">
        <f>COUNTIFS(TOI!$W$2:$W$500,DF$2)</f>
        <v>0</v>
      </c>
      <c r="DG4" s="147">
        <f t="shared" ref="DG4" si="144">IF(DF$6&gt;0,DF4/DF$6,0)</f>
        <v>0</v>
      </c>
      <c r="DH4" s="133">
        <f>COUNTIFS(TOI!$W$2:$W$500,DH$2)</f>
        <v>0</v>
      </c>
      <c r="DI4" s="129">
        <f t="shared" ref="DI4" si="145">IF(DH$6&gt;0,DH4/DH$6,0)</f>
        <v>0</v>
      </c>
      <c r="DJ4" s="133">
        <f>COUNTIFS(TOI!$W$2:$W$500,DJ$2)</f>
        <v>0</v>
      </c>
      <c r="DK4" s="129">
        <f t="shared" ref="DK4" si="146">IF(DJ$6&gt;0,DJ4/DJ$6,0)</f>
        <v>0</v>
      </c>
      <c r="DL4" s="133">
        <f>COUNTIFS(TOI!$W$2:$W$500,DL$2)</f>
        <v>0</v>
      </c>
      <c r="DM4" s="129">
        <f t="shared" ref="DM4" si="147">IF(DL$6&gt;0,DL4/DL$6,0)</f>
        <v>0</v>
      </c>
      <c r="DN4" s="133">
        <f>COUNTIFS(TOI!$W$2:$W$500,DN$2)</f>
        <v>0</v>
      </c>
      <c r="DO4" s="129">
        <f t="shared" ref="DO4" si="148">IF(DN$6&gt;0,DN4/DN$6,0)</f>
        <v>0</v>
      </c>
      <c r="DP4" s="133">
        <f>COUNTIFS(TOI!$W$2:$W$500,DP$2)</f>
        <v>0</v>
      </c>
      <c r="DQ4" s="129">
        <f t="shared" ref="DQ4" si="149">IF(DP$6&gt;0,DP4/DP$6,0)</f>
        <v>0</v>
      </c>
      <c r="DR4" s="146">
        <f>COUNTIFS(TOI!$W$2:$W$500,DR$2)</f>
        <v>0</v>
      </c>
      <c r="DS4" s="147">
        <f t="shared" ref="DS4" si="150">IF(DR$6&gt;0,DR4/DR$6,0)</f>
        <v>0</v>
      </c>
      <c r="DT4" s="146">
        <f>COUNTIFS(TOI!$W$2:$W$500,DT$2)</f>
        <v>0</v>
      </c>
      <c r="DU4" s="147">
        <f t="shared" ref="DU4" si="151">IF(DT$6&gt;0,DT4/DT$6,0)</f>
        <v>0</v>
      </c>
      <c r="DV4" s="133">
        <f>COUNTIFS(TOI!$W$2:$W$500,DV$2)</f>
        <v>0</v>
      </c>
      <c r="DW4" s="129">
        <f t="shared" ref="DW4" si="152">IF(DV$6&gt;0,DV4/DV$6,0)</f>
        <v>0</v>
      </c>
      <c r="DX4" s="133">
        <f>COUNTIFS(TOI!$W$2:$W$500,DX$2)</f>
        <v>0</v>
      </c>
      <c r="DY4" s="129">
        <f t="shared" ref="DY4" si="153">IF(DX$6&gt;0,DX4/DX$6,0)</f>
        <v>0</v>
      </c>
      <c r="DZ4" s="133">
        <f>COUNTIFS(TOI!$W$2:$W$500,DZ$2)</f>
        <v>0</v>
      </c>
      <c r="EA4" s="129">
        <f t="shared" ref="EA4" si="154">IF(DZ$6&gt;0,DZ4/DZ$6,0)</f>
        <v>0</v>
      </c>
      <c r="EB4" s="133">
        <f>COUNTIFS(TOI!$W$2:$W$500,EB$2)</f>
        <v>0</v>
      </c>
      <c r="EC4" s="129">
        <f t="shared" ref="EC4" si="155">IF(EB$6&gt;0,EB4/EB$6,0)</f>
        <v>0</v>
      </c>
      <c r="ED4" s="133">
        <f>COUNTIFS(TOI!$W$2:$W$500,ED$2)</f>
        <v>0</v>
      </c>
      <c r="EE4" s="129">
        <f t="shared" ref="EE4" si="156">IF(ED$6&gt;0,ED4/ED$6,0)</f>
        <v>0</v>
      </c>
      <c r="EF4" s="146">
        <f>COUNTIFS(TOI!$W$2:$W$500,EF$2)</f>
        <v>0</v>
      </c>
      <c r="EG4" s="147">
        <f t="shared" ref="EG4" si="157">IF(EF$6&gt;0,EF4/EF$6,0)</f>
        <v>0</v>
      </c>
      <c r="EH4" s="146">
        <f>COUNTIFS(TOI!$W$2:$W$500,EH$2)</f>
        <v>0</v>
      </c>
      <c r="EI4" s="147">
        <f t="shared" ref="EI4" si="158">IF(EH$6&gt;0,EH4/EH$6,0)</f>
        <v>0</v>
      </c>
      <c r="EJ4" s="133">
        <f>COUNTIFS(TOI!$W$2:$W$500,EJ$2)</f>
        <v>0</v>
      </c>
      <c r="EK4" s="129">
        <f t="shared" ref="EK4" si="159">IF(EJ$6&gt;0,EJ4/EJ$6,0)</f>
        <v>0</v>
      </c>
      <c r="EL4" s="133">
        <f>COUNTIFS(TOI!$W$2:$W$500,EL$2)</f>
        <v>0</v>
      </c>
      <c r="EM4" s="129">
        <f t="shared" ref="EM4" si="160">IF(EL$6&gt;0,EL4/EL$6,0)</f>
        <v>0</v>
      </c>
      <c r="EN4" s="133">
        <f>COUNTIFS(TOI!$W$2:$W$500,EN$2)</f>
        <v>0</v>
      </c>
      <c r="EO4" s="129">
        <f t="shared" ref="EO4" si="161">IF(EN$6&gt;0,EN4/EN$6,0)</f>
        <v>0</v>
      </c>
      <c r="EP4" s="133">
        <f>COUNTIFS(TOI!$W$2:$W$500,EP$2)</f>
        <v>0</v>
      </c>
      <c r="EQ4" s="129">
        <f t="shared" ref="EQ4" si="162">IF(EP$6&gt;0,EP4/EP$6,0)</f>
        <v>0</v>
      </c>
      <c r="ER4" s="133">
        <f>COUNTIFS(TOI!$W$2:$W$500,ER$2)</f>
        <v>0</v>
      </c>
      <c r="ES4" s="129">
        <f t="shared" ref="ES4" si="163">IF(ER$6&gt;0,ER4/ER$6,0)</f>
        <v>0</v>
      </c>
      <c r="ET4" s="146">
        <f>COUNTIFS(TOI!$W$2:$W$500,ET$2)</f>
        <v>0</v>
      </c>
      <c r="EU4" s="147">
        <f t="shared" ref="EU4" si="164">IF(ET$6&gt;0,ET4/ET$6,0)</f>
        <v>0</v>
      </c>
      <c r="EV4" s="146">
        <f>COUNTIFS(TOI!$W$2:$W$500,EV$2)</f>
        <v>0</v>
      </c>
      <c r="EW4" s="147">
        <f t="shared" ref="EW4" si="165">IF(EV$6&gt;0,EV4/EV$6,0)</f>
        <v>0</v>
      </c>
      <c r="EX4" s="133">
        <f>COUNTIFS(TOI!$W$2:$W$500,EX$2)</f>
        <v>0</v>
      </c>
      <c r="EY4" s="129">
        <f t="shared" ref="EY4" si="166">IF(EX$6&gt;0,EX4/EX$6,0)</f>
        <v>0</v>
      </c>
      <c r="EZ4" s="133">
        <f>COUNTIFS(TOI!$W$2:$W$500,EZ$2)</f>
        <v>0</v>
      </c>
      <c r="FA4" s="129">
        <f t="shared" ref="FA4" si="167">IF(EZ$6&gt;0,EZ4/EZ$6,0)</f>
        <v>0</v>
      </c>
      <c r="FB4" s="133">
        <f>COUNTIFS(TOI!$W$2:$W$500,FB$2)</f>
        <v>0</v>
      </c>
      <c r="FC4" s="129">
        <f t="shared" ref="FC4" si="168">IF(FB$6&gt;0,FB4/FB$6,0)</f>
        <v>0</v>
      </c>
      <c r="FD4" s="133">
        <f>COUNTIFS(TOI!$W$2:$W$500,FD$2)</f>
        <v>0</v>
      </c>
      <c r="FE4" s="129">
        <f t="shared" ref="FE4" si="169">IF(FD$6&gt;0,FD4/FD$6,0)</f>
        <v>0</v>
      </c>
      <c r="FF4" s="133">
        <f>COUNTIFS(TOI!$W$2:$W$500,FF$2)</f>
        <v>0</v>
      </c>
      <c r="FG4" s="129">
        <f t="shared" ref="FG4" si="170">IF(FF$6&gt;0,FF4/FF$6,0)</f>
        <v>0</v>
      </c>
      <c r="FH4" s="146">
        <f>COUNTIFS(TOI!$W$2:$W$500,FH$2)</f>
        <v>0</v>
      </c>
      <c r="FI4" s="147">
        <f t="shared" ref="FI4" si="171">IF(FH$6&gt;0,FH4/FH$6,0)</f>
        <v>0</v>
      </c>
      <c r="FJ4" s="146">
        <f>COUNTIFS(TOI!$W$2:$W$500,FJ$2)</f>
        <v>0</v>
      </c>
      <c r="FK4" s="147">
        <f t="shared" ref="FK4" si="172">IF(FJ$6&gt;0,FJ4/FJ$6,0)</f>
        <v>0</v>
      </c>
      <c r="FL4" s="133">
        <f>COUNTIFS(TOI!$W$2:$W$500,FL$2)</f>
        <v>0</v>
      </c>
      <c r="FM4" s="129">
        <f t="shared" ref="FM4" si="173">IF(FL$6&gt;0,FL4/FL$6,0)</f>
        <v>0</v>
      </c>
      <c r="FN4" s="133">
        <f>COUNTIFS(TOI!$W$2:$W$500,FN$2)</f>
        <v>0</v>
      </c>
      <c r="FO4" s="129">
        <f t="shared" ref="FO4" si="174">IF(FN$6&gt;0,FN4/FN$6,0)</f>
        <v>0</v>
      </c>
      <c r="FP4" s="133">
        <f>COUNTIFS(TOI!$W$2:$W$500,FP$2)</f>
        <v>0</v>
      </c>
      <c r="FQ4" s="129">
        <f t="shared" ref="FQ4" si="175">IF(FP$6&gt;0,FP4/FP$6,0)</f>
        <v>0</v>
      </c>
      <c r="FR4" s="133">
        <f>COUNTIFS(TOI!$W$2:$W$500,FR$2)</f>
        <v>0</v>
      </c>
      <c r="FS4" s="129">
        <f t="shared" ref="FS4" si="176">IF(FR$6&gt;0,FR4/FR$6,0)</f>
        <v>0</v>
      </c>
      <c r="FT4" s="133">
        <f>COUNTIFS(TOI!$W$2:$W$500,FT$2)</f>
        <v>0</v>
      </c>
      <c r="FU4" s="129">
        <f t="shared" ref="FU4" si="177">IF(FT$6&gt;0,FT4/FT$6,0)</f>
        <v>0</v>
      </c>
      <c r="FV4" s="146">
        <f>COUNTIFS(TOI!$W$2:$W$500,FV$2)</f>
        <v>0</v>
      </c>
      <c r="FW4" s="147">
        <f t="shared" ref="FW4" si="178">IF(FV$6&gt;0,FV4/FV$6,0)</f>
        <v>0</v>
      </c>
      <c r="FX4" s="146">
        <f>COUNTIFS(TOI!$W$2:$W$500,FX$2)</f>
        <v>0</v>
      </c>
      <c r="FY4" s="147">
        <f t="shared" ref="FY4" si="179">IF(FX$6&gt;0,FX4/FX$6,0)</f>
        <v>0</v>
      </c>
      <c r="FZ4" s="133">
        <f>COUNTIFS(TOI!$W$2:$W$500,FZ$2)</f>
        <v>0</v>
      </c>
      <c r="GA4" s="129">
        <f t="shared" ref="GA4" si="180">IF(FZ$6&gt;0,FZ4/FZ$6,0)</f>
        <v>0</v>
      </c>
      <c r="GB4" s="133">
        <f>COUNTIFS(TOI!$W$2:$W$500,GB$2)</f>
        <v>0</v>
      </c>
      <c r="GC4" s="129">
        <f t="shared" ref="GC4" si="181">IF(GB$6&gt;0,GB4/GB$6,0)</f>
        <v>0</v>
      </c>
    </row>
    <row r="5" spans="1:185" s="127" customFormat="1" ht="15.75" thickBot="1" x14ac:dyDescent="0.3">
      <c r="A5" s="156" t="s">
        <v>78</v>
      </c>
      <c r="B5" s="157">
        <f>COUNTIFS(TOI!$X$2:$X$500,B$2)</f>
        <v>0</v>
      </c>
      <c r="C5" s="158">
        <f t="shared" si="91"/>
        <v>0</v>
      </c>
      <c r="D5" s="157">
        <f>COUNTIFS(TOI!$X$2:$X$500,D$2)</f>
        <v>0</v>
      </c>
      <c r="E5" s="158">
        <f t="shared" si="91"/>
        <v>0</v>
      </c>
      <c r="F5" s="157">
        <f>COUNTIFS(TOI!$X$2:$X$500,F$2)</f>
        <v>0</v>
      </c>
      <c r="G5" s="158">
        <f t="shared" ref="G5" si="182">IF(F$6&gt;0,F5/F$6,0)</f>
        <v>0</v>
      </c>
      <c r="H5" s="157">
        <f>COUNTIFS(TOI!$X$2:$X$500,H$2)</f>
        <v>0</v>
      </c>
      <c r="I5" s="158">
        <f t="shared" ref="I5" si="183">IF(H$6&gt;0,H5/H$6,0)</f>
        <v>0</v>
      </c>
      <c r="J5" s="159">
        <f>COUNTIFS(TOI!$X$2:$X$500,J$2)</f>
        <v>0</v>
      </c>
      <c r="K5" s="160">
        <f t="shared" ref="K5" si="184">IF(J$6&gt;0,J5/J$6,0)</f>
        <v>0</v>
      </c>
      <c r="L5" s="159">
        <f>COUNTIFS(TOI!$X$2:$X$500,L$2)</f>
        <v>0</v>
      </c>
      <c r="M5" s="160">
        <f t="shared" ref="M5" si="185">IF(L$6&gt;0,L5/L$6,0)</f>
        <v>0</v>
      </c>
      <c r="N5" s="157">
        <f>COUNTIFS(TOI!$X$2:$X$500,N$2)</f>
        <v>0</v>
      </c>
      <c r="O5" s="158">
        <f t="shared" ref="O5" si="186">IF(N$6&gt;0,N5/N$6,0)</f>
        <v>0</v>
      </c>
      <c r="P5" s="157">
        <f>COUNTIFS(TOI!$X$2:$X$500,P$2)</f>
        <v>0</v>
      </c>
      <c r="Q5" s="158">
        <f t="shared" ref="Q5" si="187">IF(P$6&gt;0,P5/P$6,0)</f>
        <v>0</v>
      </c>
      <c r="R5" s="157">
        <f>COUNTIFS(TOI!$X$2:$X$500,R$2)</f>
        <v>0</v>
      </c>
      <c r="S5" s="158">
        <f t="shared" ref="S5" si="188">IF(R$6&gt;0,R5/R$6,0)</f>
        <v>0</v>
      </c>
      <c r="T5" s="157">
        <f>COUNTIFS(TOI!$X$2:$X$500,T$2)</f>
        <v>0</v>
      </c>
      <c r="U5" s="158">
        <f t="shared" ref="U5" si="189">IF(T$6&gt;0,T5/T$6,0)</f>
        <v>0</v>
      </c>
      <c r="V5" s="157">
        <f>COUNTIFS(TOI!$X$2:$X$500,V$2)</f>
        <v>0</v>
      </c>
      <c r="W5" s="158">
        <f t="shared" ref="W5" si="190">IF(V$6&gt;0,V5/V$6,0)</f>
        <v>0</v>
      </c>
      <c r="X5" s="159">
        <f>COUNTIFS(TOI!$X$2:$X$500,X$2)</f>
        <v>0</v>
      </c>
      <c r="Y5" s="160">
        <f t="shared" ref="Y5" si="191">IF(X$6&gt;0,X5/X$6,0)</f>
        <v>0</v>
      </c>
      <c r="Z5" s="159">
        <f>COUNTIFS(TOI!$X$2:$X$500,Z$2)</f>
        <v>0</v>
      </c>
      <c r="AA5" s="160">
        <f t="shared" ref="AA5" si="192">IF(Z$6&gt;0,Z5/Z$6,0)</f>
        <v>0</v>
      </c>
      <c r="AB5" s="157">
        <f>COUNTIFS(TOI!$X$2:$X$500,AB$2)</f>
        <v>0</v>
      </c>
      <c r="AC5" s="158">
        <f t="shared" ref="AC5" si="193">IF(AB$6&gt;0,AB5/AB$6,0)</f>
        <v>0</v>
      </c>
      <c r="AD5" s="157">
        <f>COUNTIFS(TOI!$X$2:$X$500,AD$2)</f>
        <v>0</v>
      </c>
      <c r="AE5" s="158">
        <f t="shared" ref="AE5" si="194">IF(AD$6&gt;0,AD5/AD$6,0)</f>
        <v>0</v>
      </c>
      <c r="AF5" s="157">
        <f>COUNTIFS(TOI!$X$2:$X$500,AF$2)</f>
        <v>0</v>
      </c>
      <c r="AG5" s="158">
        <f t="shared" ref="AG5" si="195">IF(AF$6&gt;0,AF5/AF$6,0)</f>
        <v>0</v>
      </c>
      <c r="AH5" s="157">
        <f>COUNTIFS(TOI!$X$2:$X$500,AH$2)</f>
        <v>0</v>
      </c>
      <c r="AI5" s="158">
        <f t="shared" ref="AI5" si="196">IF(AH$6&gt;0,AH5/AH$6,0)</f>
        <v>0</v>
      </c>
      <c r="AJ5" s="157">
        <f>COUNTIFS(TOI!$X$2:$X$500,AJ$2)</f>
        <v>0</v>
      </c>
      <c r="AK5" s="158">
        <f t="shared" ref="AK5" si="197">IF(AJ$6&gt;0,AJ5/AJ$6,0)</f>
        <v>0</v>
      </c>
      <c r="AL5" s="159">
        <f>COUNTIFS(TOI!$X$2:$X$500,AL$2)</f>
        <v>0</v>
      </c>
      <c r="AM5" s="160">
        <f t="shared" ref="AM5" si="198">IF(AL$6&gt;0,AL5/AL$6,0)</f>
        <v>0</v>
      </c>
      <c r="AN5" s="159">
        <f>COUNTIFS(TOI!$X$2:$X$500,AN$2)</f>
        <v>0</v>
      </c>
      <c r="AO5" s="160">
        <f t="shared" ref="AO5" si="199">IF(AN$6&gt;0,AN5/AN$6,0)</f>
        <v>0</v>
      </c>
      <c r="AP5" s="157">
        <f>COUNTIFS(TOI!$X$2:$X$500,AP$2)</f>
        <v>0</v>
      </c>
      <c r="AQ5" s="158">
        <f t="shared" ref="AQ5" si="200">IF(AP$6&gt;0,AP5/AP$6,0)</f>
        <v>0</v>
      </c>
      <c r="AR5" s="157">
        <f>COUNTIFS(TOI!$X$2:$X$500,AR$2)</f>
        <v>0</v>
      </c>
      <c r="AS5" s="158">
        <f t="shared" ref="AS5" si="201">IF(AR$6&gt;0,AR5/AR$6,0)</f>
        <v>0</v>
      </c>
      <c r="AT5" s="157">
        <f>COUNTIFS(TOI!$X$2:$X$500,AT$2)</f>
        <v>0</v>
      </c>
      <c r="AU5" s="158">
        <f t="shared" ref="AU5" si="202">IF(AT$6&gt;0,AT5/AT$6,0)</f>
        <v>0</v>
      </c>
      <c r="AV5" s="157">
        <f>COUNTIFS(TOI!$X$2:$X$500,AV$2)</f>
        <v>0</v>
      </c>
      <c r="AW5" s="158">
        <f t="shared" ref="AW5" si="203">IF(AV$6&gt;0,AV5/AV$6,0)</f>
        <v>0</v>
      </c>
      <c r="AX5" s="157">
        <f>COUNTIFS(TOI!$X$2:$X$500,AX$2)</f>
        <v>0</v>
      </c>
      <c r="AY5" s="158">
        <f t="shared" ref="AY5" si="204">IF(AX$6&gt;0,AX5/AX$6,0)</f>
        <v>0</v>
      </c>
      <c r="AZ5" s="159">
        <f>COUNTIFS(TOI!$X$2:$X$500,AZ$2)</f>
        <v>0</v>
      </c>
      <c r="BA5" s="160">
        <f t="shared" ref="BA5" si="205">IF(AZ$6&gt;0,AZ5/AZ$6,0)</f>
        <v>0</v>
      </c>
      <c r="BB5" s="159">
        <f>COUNTIFS(TOI!$X$2:$X$500,BB$2)</f>
        <v>0</v>
      </c>
      <c r="BC5" s="160">
        <f t="shared" ref="BC5" si="206">IF(BB$6&gt;0,BB5/BB$6,0)</f>
        <v>0</v>
      </c>
      <c r="BD5" s="157">
        <f>COUNTIFS(TOI!$X$2:$X$500,BD$2)</f>
        <v>0</v>
      </c>
      <c r="BE5" s="158">
        <f t="shared" ref="BE5" si="207">IF(BD$6&gt;0,BD5/BD$6,0)</f>
        <v>0</v>
      </c>
      <c r="BF5" s="157">
        <f>COUNTIFS(TOI!$X$2:$X$500,BF$2)</f>
        <v>0</v>
      </c>
      <c r="BG5" s="158">
        <f t="shared" ref="BG5" si="208">IF(BF$6&gt;0,BF5/BF$6,0)</f>
        <v>0</v>
      </c>
      <c r="BH5" s="157">
        <f>COUNTIFS(TOI!$X$2:$X$500,BH$2)</f>
        <v>0</v>
      </c>
      <c r="BI5" s="158">
        <f t="shared" ref="BI5" si="209">IF(BH$6&gt;0,BH5/BH$6,0)</f>
        <v>0</v>
      </c>
      <c r="BJ5" s="157">
        <f>COUNTIFS(TOI!$X$2:$X$500,BJ$2)</f>
        <v>0</v>
      </c>
      <c r="BK5" s="158">
        <f t="shared" ref="BK5" si="210">IF(BJ$6&gt;0,BJ5/BJ$6,0)</f>
        <v>0</v>
      </c>
      <c r="BL5" s="157">
        <f>COUNTIFS(TOI!$X$2:$X$500,BL$2)</f>
        <v>0</v>
      </c>
      <c r="BM5" s="158">
        <f t="shared" ref="BM5" si="211">IF(BL$6&gt;0,BL5/BL$6,0)</f>
        <v>0</v>
      </c>
      <c r="BN5" s="159">
        <f>COUNTIFS(TOI!$X$2:$X$500,BN$2)</f>
        <v>0</v>
      </c>
      <c r="BO5" s="160">
        <f t="shared" ref="BO5" si="212">IF(BN$6&gt;0,BN5/BN$6,0)</f>
        <v>0</v>
      </c>
      <c r="BP5" s="159">
        <f>COUNTIFS(TOI!$X$2:$X$500,BP$2)</f>
        <v>0</v>
      </c>
      <c r="BQ5" s="160">
        <f t="shared" ref="BQ5" si="213">IF(BP$6&gt;0,BP5/BP$6,0)</f>
        <v>0</v>
      </c>
      <c r="BR5" s="157">
        <f>COUNTIFS(TOI!$X$2:$X$500,BR$2)</f>
        <v>0</v>
      </c>
      <c r="BS5" s="158">
        <f t="shared" ref="BS5" si="214">IF(BR$6&gt;0,BR5/BR$6,0)</f>
        <v>0</v>
      </c>
      <c r="BT5" s="157">
        <f>COUNTIFS(TOI!$X$2:$X$500,BT$2)</f>
        <v>0</v>
      </c>
      <c r="BU5" s="158">
        <f t="shared" ref="BU5" si="215">IF(BT$6&gt;0,BT5/BT$6,0)</f>
        <v>0</v>
      </c>
      <c r="BV5" s="157">
        <f>COUNTIFS(TOI!$X$2:$X$500,BV$2)</f>
        <v>0</v>
      </c>
      <c r="BW5" s="158">
        <f t="shared" ref="BW5" si="216">IF(BV$6&gt;0,BV5/BV$6,0)</f>
        <v>0</v>
      </c>
      <c r="BX5" s="157">
        <f>COUNTIFS(TOI!$X$2:$X$500,BX$2)</f>
        <v>0</v>
      </c>
      <c r="BY5" s="158">
        <f t="shared" ref="BY5" si="217">IF(BX$6&gt;0,BX5/BX$6,0)</f>
        <v>0</v>
      </c>
      <c r="BZ5" s="157">
        <f>COUNTIFS(TOI!$X$2:$X$500,BZ$2)</f>
        <v>0</v>
      </c>
      <c r="CA5" s="158">
        <f t="shared" ref="CA5" si="218">IF(BZ$6&gt;0,BZ5/BZ$6,0)</f>
        <v>0</v>
      </c>
      <c r="CB5" s="159">
        <f>COUNTIFS(TOI!$X$2:$X$500,CB$2)</f>
        <v>0</v>
      </c>
      <c r="CC5" s="160">
        <f t="shared" ref="CC5" si="219">IF(CB$6&gt;0,CB5/CB$6,0)</f>
        <v>0</v>
      </c>
      <c r="CD5" s="159">
        <f>COUNTIFS(TOI!$X$2:$X$500,CD$2)</f>
        <v>0</v>
      </c>
      <c r="CE5" s="160">
        <f t="shared" ref="CE5" si="220">IF(CD$6&gt;0,CD5/CD$6,0)</f>
        <v>0</v>
      </c>
      <c r="CF5" s="157">
        <f>COUNTIFS(TOI!$X$2:$X$500,CF$2)</f>
        <v>0</v>
      </c>
      <c r="CG5" s="158">
        <f t="shared" ref="CG5" si="221">IF(CF$6&gt;0,CF5/CF$6,0)</f>
        <v>0</v>
      </c>
      <c r="CH5" s="157">
        <f>COUNTIFS(TOI!$X$2:$X$500,CH$2)</f>
        <v>0</v>
      </c>
      <c r="CI5" s="158">
        <f t="shared" ref="CI5" si="222">IF(CH$6&gt;0,CH5/CH$6,0)</f>
        <v>0</v>
      </c>
      <c r="CJ5" s="157">
        <f>COUNTIFS(TOI!$X$2:$X$500,CJ$2)</f>
        <v>0</v>
      </c>
      <c r="CK5" s="158">
        <f t="shared" ref="CK5" si="223">IF(CJ$6&gt;0,CJ5/CJ$6,0)</f>
        <v>0</v>
      </c>
      <c r="CL5" s="157">
        <f>COUNTIFS(TOI!$X$2:$X$500,CL$2)</f>
        <v>0</v>
      </c>
      <c r="CM5" s="158">
        <f t="shared" ref="CM5" si="224">IF(CL$6&gt;0,CL5/CL$6,0)</f>
        <v>0</v>
      </c>
      <c r="CN5" s="157">
        <f>COUNTIFS(TOI!$X$2:$X$500,CN$2)</f>
        <v>0</v>
      </c>
      <c r="CO5" s="158">
        <f t="shared" ref="CO5" si="225">IF(CN$6&gt;0,CN5/CN$6,0)</f>
        <v>0</v>
      </c>
      <c r="CP5" s="159">
        <f>COUNTIFS(TOI!$X$2:$X$500,CP$2)</f>
        <v>0</v>
      </c>
      <c r="CQ5" s="160">
        <f t="shared" ref="CQ5" si="226">IF(CP$6&gt;0,CP5/CP$6,0)</f>
        <v>0</v>
      </c>
      <c r="CR5" s="159">
        <f>COUNTIFS(TOI!$X$2:$X$500,CR$2)</f>
        <v>0</v>
      </c>
      <c r="CS5" s="160">
        <f t="shared" ref="CS5" si="227">IF(CR$6&gt;0,CR5/CR$6,0)</f>
        <v>0</v>
      </c>
      <c r="CT5" s="157">
        <f>COUNTIFS(TOI!$X$2:$X$500,CT$2)</f>
        <v>0</v>
      </c>
      <c r="CU5" s="158">
        <f t="shared" ref="CU5" si="228">IF(CT$6&gt;0,CT5/CT$6,0)</f>
        <v>0</v>
      </c>
      <c r="CV5" s="157">
        <f>COUNTIFS(TOI!$X$2:$X$500,CV$2)</f>
        <v>0</v>
      </c>
      <c r="CW5" s="158">
        <f t="shared" ref="CW5" si="229">IF(CV$6&gt;0,CV5/CV$6,0)</f>
        <v>0</v>
      </c>
      <c r="CX5" s="157">
        <f>COUNTIFS(TOI!$X$2:$X$500,CX$2)</f>
        <v>0</v>
      </c>
      <c r="CY5" s="158">
        <f t="shared" ref="CY5" si="230">IF(CX$6&gt;0,CX5/CX$6,0)</f>
        <v>0</v>
      </c>
      <c r="CZ5" s="157">
        <f>COUNTIFS(TOI!$X$2:$X$500,CZ$2)</f>
        <v>0</v>
      </c>
      <c r="DA5" s="158">
        <f t="shared" ref="DA5" si="231">IF(CZ$6&gt;0,CZ5/CZ$6,0)</f>
        <v>0</v>
      </c>
      <c r="DB5" s="157">
        <f>COUNTIFS(TOI!$X$2:$X$500,DB$2)</f>
        <v>0</v>
      </c>
      <c r="DC5" s="158">
        <f t="shared" ref="DC5" si="232">IF(DB$6&gt;0,DB5/DB$6,0)</f>
        <v>0</v>
      </c>
      <c r="DD5" s="159">
        <f>COUNTIFS(TOI!$X$2:$X$500,DD$2)</f>
        <v>0</v>
      </c>
      <c r="DE5" s="160">
        <f t="shared" ref="DE5" si="233">IF(DD$6&gt;0,DD5/DD$6,0)</f>
        <v>0</v>
      </c>
      <c r="DF5" s="159">
        <f>COUNTIFS(TOI!$X$2:$X$500,DF$2)</f>
        <v>0</v>
      </c>
      <c r="DG5" s="160">
        <f t="shared" ref="DG5" si="234">IF(DF$6&gt;0,DF5/DF$6,0)</f>
        <v>0</v>
      </c>
      <c r="DH5" s="157">
        <f>COUNTIFS(TOI!$X$2:$X$500,DH$2)</f>
        <v>0</v>
      </c>
      <c r="DI5" s="158">
        <f t="shared" ref="DI5" si="235">IF(DH$6&gt;0,DH5/DH$6,0)</f>
        <v>0</v>
      </c>
      <c r="DJ5" s="157">
        <f>COUNTIFS(TOI!$X$2:$X$500,DJ$2)</f>
        <v>0</v>
      </c>
      <c r="DK5" s="158">
        <f t="shared" ref="DK5" si="236">IF(DJ$6&gt;0,DJ5/DJ$6,0)</f>
        <v>0</v>
      </c>
      <c r="DL5" s="157">
        <f>COUNTIFS(TOI!$X$2:$X$500,DL$2)</f>
        <v>0</v>
      </c>
      <c r="DM5" s="158">
        <f t="shared" ref="DM5" si="237">IF(DL$6&gt;0,DL5/DL$6,0)</f>
        <v>0</v>
      </c>
      <c r="DN5" s="157">
        <f>COUNTIFS(TOI!$X$2:$X$500,DN$2)</f>
        <v>0</v>
      </c>
      <c r="DO5" s="158">
        <f t="shared" ref="DO5" si="238">IF(DN$6&gt;0,DN5/DN$6,0)</f>
        <v>0</v>
      </c>
      <c r="DP5" s="157">
        <f>COUNTIFS(TOI!$X$2:$X$500,DP$2)</f>
        <v>0</v>
      </c>
      <c r="DQ5" s="158">
        <f t="shared" ref="DQ5" si="239">IF(DP$6&gt;0,DP5/DP$6,0)</f>
        <v>0</v>
      </c>
      <c r="DR5" s="159">
        <f>COUNTIFS(TOI!$X$2:$X$500,DR$2)</f>
        <v>0</v>
      </c>
      <c r="DS5" s="160">
        <f t="shared" ref="DS5" si="240">IF(DR$6&gt;0,DR5/DR$6,0)</f>
        <v>0</v>
      </c>
      <c r="DT5" s="159">
        <f>COUNTIFS(TOI!$X$2:$X$500,DT$2)</f>
        <v>0</v>
      </c>
      <c r="DU5" s="160">
        <f t="shared" ref="DU5" si="241">IF(DT$6&gt;0,DT5/DT$6,0)</f>
        <v>0</v>
      </c>
      <c r="DV5" s="157">
        <f>COUNTIFS(TOI!$X$2:$X$500,DV$2)</f>
        <v>0</v>
      </c>
      <c r="DW5" s="158">
        <f t="shared" ref="DW5" si="242">IF(DV$6&gt;0,DV5/DV$6,0)</f>
        <v>0</v>
      </c>
      <c r="DX5" s="157">
        <f>COUNTIFS(TOI!$X$2:$X$500,DX$2)</f>
        <v>0</v>
      </c>
      <c r="DY5" s="158">
        <f t="shared" ref="DY5" si="243">IF(DX$6&gt;0,DX5/DX$6,0)</f>
        <v>0</v>
      </c>
      <c r="DZ5" s="157">
        <f>COUNTIFS(TOI!$X$2:$X$500,DZ$2)</f>
        <v>0</v>
      </c>
      <c r="EA5" s="158">
        <f t="shared" ref="EA5" si="244">IF(DZ$6&gt;0,DZ5/DZ$6,0)</f>
        <v>0</v>
      </c>
      <c r="EB5" s="157">
        <f>COUNTIFS(TOI!$X$2:$X$500,EB$2)</f>
        <v>0</v>
      </c>
      <c r="EC5" s="158">
        <f t="shared" ref="EC5" si="245">IF(EB$6&gt;0,EB5/EB$6,0)</f>
        <v>0</v>
      </c>
      <c r="ED5" s="157">
        <f>COUNTIFS(TOI!$X$2:$X$500,ED$2)</f>
        <v>0</v>
      </c>
      <c r="EE5" s="158">
        <f t="shared" ref="EE5" si="246">IF(ED$6&gt;0,ED5/ED$6,0)</f>
        <v>0</v>
      </c>
      <c r="EF5" s="159">
        <f>COUNTIFS(TOI!$X$2:$X$500,EF$2)</f>
        <v>0</v>
      </c>
      <c r="EG5" s="160">
        <f t="shared" ref="EG5" si="247">IF(EF$6&gt;0,EF5/EF$6,0)</f>
        <v>0</v>
      </c>
      <c r="EH5" s="159">
        <f>COUNTIFS(TOI!$X$2:$X$500,EH$2)</f>
        <v>0</v>
      </c>
      <c r="EI5" s="160">
        <f t="shared" ref="EI5" si="248">IF(EH$6&gt;0,EH5/EH$6,0)</f>
        <v>0</v>
      </c>
      <c r="EJ5" s="157">
        <f>COUNTIFS(TOI!$X$2:$X$500,EJ$2)</f>
        <v>0</v>
      </c>
      <c r="EK5" s="158">
        <f t="shared" ref="EK5" si="249">IF(EJ$6&gt;0,EJ5/EJ$6,0)</f>
        <v>0</v>
      </c>
      <c r="EL5" s="157">
        <f>COUNTIFS(TOI!$X$2:$X$500,EL$2)</f>
        <v>0</v>
      </c>
      <c r="EM5" s="158">
        <f t="shared" ref="EM5" si="250">IF(EL$6&gt;0,EL5/EL$6,0)</f>
        <v>0</v>
      </c>
      <c r="EN5" s="157">
        <f>COUNTIFS(TOI!$X$2:$X$500,EN$2)</f>
        <v>0</v>
      </c>
      <c r="EO5" s="158">
        <f t="shared" ref="EO5" si="251">IF(EN$6&gt;0,EN5/EN$6,0)</f>
        <v>0</v>
      </c>
      <c r="EP5" s="157">
        <f>COUNTIFS(TOI!$X$2:$X$500,EP$2)</f>
        <v>0</v>
      </c>
      <c r="EQ5" s="158">
        <f t="shared" ref="EQ5" si="252">IF(EP$6&gt;0,EP5/EP$6,0)</f>
        <v>0</v>
      </c>
      <c r="ER5" s="157">
        <f>COUNTIFS(TOI!$X$2:$X$500,ER$2)</f>
        <v>0</v>
      </c>
      <c r="ES5" s="158">
        <f t="shared" ref="ES5" si="253">IF(ER$6&gt;0,ER5/ER$6,0)</f>
        <v>0</v>
      </c>
      <c r="ET5" s="159">
        <f>COUNTIFS(TOI!$X$2:$X$500,ET$2)</f>
        <v>0</v>
      </c>
      <c r="EU5" s="160">
        <f t="shared" ref="EU5" si="254">IF(ET$6&gt;0,ET5/ET$6,0)</f>
        <v>0</v>
      </c>
      <c r="EV5" s="159">
        <f>COUNTIFS(TOI!$X$2:$X$500,EV$2)</f>
        <v>0</v>
      </c>
      <c r="EW5" s="160">
        <f t="shared" ref="EW5" si="255">IF(EV$6&gt;0,EV5/EV$6,0)</f>
        <v>0</v>
      </c>
      <c r="EX5" s="157">
        <f>COUNTIFS(TOI!$X$2:$X$500,EX$2)</f>
        <v>0</v>
      </c>
      <c r="EY5" s="158">
        <f t="shared" ref="EY5" si="256">IF(EX$6&gt;0,EX5/EX$6,0)</f>
        <v>0</v>
      </c>
      <c r="EZ5" s="157">
        <f>COUNTIFS(TOI!$X$2:$X$500,EZ$2)</f>
        <v>0</v>
      </c>
      <c r="FA5" s="158">
        <f t="shared" ref="FA5" si="257">IF(EZ$6&gt;0,EZ5/EZ$6,0)</f>
        <v>0</v>
      </c>
      <c r="FB5" s="157">
        <f>COUNTIFS(TOI!$X$2:$X$500,FB$2)</f>
        <v>0</v>
      </c>
      <c r="FC5" s="158">
        <f t="shared" ref="FC5" si="258">IF(FB$6&gt;0,FB5/FB$6,0)</f>
        <v>0</v>
      </c>
      <c r="FD5" s="157">
        <f>COUNTIFS(TOI!$X$2:$X$500,FD$2)</f>
        <v>0</v>
      </c>
      <c r="FE5" s="158">
        <f t="shared" ref="FE5" si="259">IF(FD$6&gt;0,FD5/FD$6,0)</f>
        <v>0</v>
      </c>
      <c r="FF5" s="157">
        <f>COUNTIFS(TOI!$X$2:$X$500,FF$2)</f>
        <v>0</v>
      </c>
      <c r="FG5" s="158">
        <f t="shared" ref="FG5" si="260">IF(FF$6&gt;0,FF5/FF$6,0)</f>
        <v>0</v>
      </c>
      <c r="FH5" s="159">
        <f>COUNTIFS(TOI!$X$2:$X$500,FH$2)</f>
        <v>0</v>
      </c>
      <c r="FI5" s="160">
        <f t="shared" ref="FI5" si="261">IF(FH$6&gt;0,FH5/FH$6,0)</f>
        <v>0</v>
      </c>
      <c r="FJ5" s="159">
        <f>COUNTIFS(TOI!$X$2:$X$500,FJ$2)</f>
        <v>0</v>
      </c>
      <c r="FK5" s="160">
        <f t="shared" ref="FK5" si="262">IF(FJ$6&gt;0,FJ5/FJ$6,0)</f>
        <v>0</v>
      </c>
      <c r="FL5" s="157">
        <f>COUNTIFS(TOI!$X$2:$X$500,FL$2)</f>
        <v>0</v>
      </c>
      <c r="FM5" s="158">
        <f t="shared" ref="FM5" si="263">IF(FL$6&gt;0,FL5/FL$6,0)</f>
        <v>0</v>
      </c>
      <c r="FN5" s="157">
        <f>COUNTIFS(TOI!$X$2:$X$500,FN$2)</f>
        <v>0</v>
      </c>
      <c r="FO5" s="158">
        <f t="shared" ref="FO5" si="264">IF(FN$6&gt;0,FN5/FN$6,0)</f>
        <v>0</v>
      </c>
      <c r="FP5" s="157">
        <f>COUNTIFS(TOI!$X$2:$X$500,FP$2)</f>
        <v>0</v>
      </c>
      <c r="FQ5" s="158">
        <f t="shared" ref="FQ5" si="265">IF(FP$6&gt;0,FP5/FP$6,0)</f>
        <v>0</v>
      </c>
      <c r="FR5" s="157">
        <f>COUNTIFS(TOI!$X$2:$X$500,FR$2)</f>
        <v>0</v>
      </c>
      <c r="FS5" s="158">
        <f t="shared" ref="FS5" si="266">IF(FR$6&gt;0,FR5/FR$6,0)</f>
        <v>0</v>
      </c>
      <c r="FT5" s="157">
        <f>COUNTIFS(TOI!$X$2:$X$500,FT$2)</f>
        <v>0</v>
      </c>
      <c r="FU5" s="158">
        <f t="shared" ref="FU5" si="267">IF(FT$6&gt;0,FT5/FT$6,0)</f>
        <v>0</v>
      </c>
      <c r="FV5" s="159">
        <f>COUNTIFS(TOI!$X$2:$X$500,FV$2)</f>
        <v>0</v>
      </c>
      <c r="FW5" s="160">
        <f t="shared" ref="FW5" si="268">IF(FV$6&gt;0,FV5/FV$6,0)</f>
        <v>0</v>
      </c>
      <c r="FX5" s="159">
        <f>COUNTIFS(TOI!$X$2:$X$500,FX$2)</f>
        <v>0</v>
      </c>
      <c r="FY5" s="160">
        <f t="shared" ref="FY5" si="269">IF(FX$6&gt;0,FX5/FX$6,0)</f>
        <v>0</v>
      </c>
      <c r="FZ5" s="157">
        <f>COUNTIFS(TOI!$X$2:$X$500,FZ$2)</f>
        <v>0</v>
      </c>
      <c r="GA5" s="158">
        <f t="shared" ref="GA5" si="270">IF(FZ$6&gt;0,FZ5/FZ$6,0)</f>
        <v>0</v>
      </c>
      <c r="GB5" s="157">
        <f>COUNTIFS(TOI!$X$2:$X$500,GB$2)</f>
        <v>0</v>
      </c>
      <c r="GC5" s="158">
        <f t="shared" ref="GC5" si="271">IF(GB$6&gt;0,GB5/GB$6,0)</f>
        <v>0</v>
      </c>
    </row>
    <row r="6" spans="1:185" s="127" customFormat="1" ht="15.75" thickBot="1" x14ac:dyDescent="0.3">
      <c r="A6" s="161" t="s">
        <v>79</v>
      </c>
      <c r="B6" s="162">
        <f>SUM(B3:B5)</f>
        <v>0</v>
      </c>
      <c r="C6" s="163"/>
      <c r="D6" s="162">
        <f t="shared" ref="D6:DZ6" si="272">SUM(D3:D5)</f>
        <v>0</v>
      </c>
      <c r="E6" s="163"/>
      <c r="F6" s="162">
        <f t="shared" si="272"/>
        <v>0</v>
      </c>
      <c r="G6" s="163"/>
      <c r="H6" s="162">
        <f t="shared" si="272"/>
        <v>0</v>
      </c>
      <c r="I6" s="163"/>
      <c r="J6" s="164">
        <f t="shared" si="272"/>
        <v>0</v>
      </c>
      <c r="K6" s="165"/>
      <c r="L6" s="164">
        <f t="shared" si="272"/>
        <v>0</v>
      </c>
      <c r="M6" s="165"/>
      <c r="N6" s="162">
        <f t="shared" si="272"/>
        <v>0</v>
      </c>
      <c r="O6" s="163"/>
      <c r="P6" s="162">
        <f t="shared" si="272"/>
        <v>0</v>
      </c>
      <c r="Q6" s="163"/>
      <c r="R6" s="162">
        <f t="shared" si="272"/>
        <v>0</v>
      </c>
      <c r="S6" s="163"/>
      <c r="T6" s="162">
        <f t="shared" si="272"/>
        <v>0</v>
      </c>
      <c r="U6" s="163"/>
      <c r="V6" s="162">
        <f t="shared" si="272"/>
        <v>0</v>
      </c>
      <c r="W6" s="163"/>
      <c r="X6" s="164">
        <f t="shared" si="272"/>
        <v>0</v>
      </c>
      <c r="Y6" s="165"/>
      <c r="Z6" s="164">
        <f t="shared" si="272"/>
        <v>0</v>
      </c>
      <c r="AA6" s="165"/>
      <c r="AB6" s="162">
        <f t="shared" si="272"/>
        <v>0</v>
      </c>
      <c r="AC6" s="163"/>
      <c r="AD6" s="162">
        <f t="shared" si="272"/>
        <v>0</v>
      </c>
      <c r="AE6" s="163"/>
      <c r="AF6" s="162">
        <f t="shared" si="272"/>
        <v>0</v>
      </c>
      <c r="AG6" s="163"/>
      <c r="AH6" s="162">
        <f t="shared" si="272"/>
        <v>0</v>
      </c>
      <c r="AI6" s="163"/>
      <c r="AJ6" s="162">
        <f t="shared" si="272"/>
        <v>0</v>
      </c>
      <c r="AK6" s="163"/>
      <c r="AL6" s="164">
        <f t="shared" si="272"/>
        <v>0</v>
      </c>
      <c r="AM6" s="165"/>
      <c r="AN6" s="164">
        <f t="shared" si="272"/>
        <v>0</v>
      </c>
      <c r="AO6" s="165"/>
      <c r="AP6" s="162">
        <f t="shared" si="272"/>
        <v>0</v>
      </c>
      <c r="AQ6" s="163"/>
      <c r="AR6" s="162">
        <f t="shared" si="272"/>
        <v>0</v>
      </c>
      <c r="AS6" s="163"/>
      <c r="AT6" s="162">
        <f t="shared" si="272"/>
        <v>0</v>
      </c>
      <c r="AU6" s="163"/>
      <c r="AV6" s="162">
        <f t="shared" si="272"/>
        <v>0</v>
      </c>
      <c r="AW6" s="163"/>
      <c r="AX6" s="162">
        <f t="shared" si="272"/>
        <v>0</v>
      </c>
      <c r="AY6" s="163"/>
      <c r="AZ6" s="164">
        <f t="shared" si="272"/>
        <v>0</v>
      </c>
      <c r="BA6" s="165"/>
      <c r="BB6" s="164">
        <f t="shared" si="272"/>
        <v>0</v>
      </c>
      <c r="BC6" s="165"/>
      <c r="BD6" s="162">
        <f t="shared" si="272"/>
        <v>0</v>
      </c>
      <c r="BE6" s="163"/>
      <c r="BF6" s="162">
        <f t="shared" si="272"/>
        <v>0</v>
      </c>
      <c r="BG6" s="163"/>
      <c r="BH6" s="162">
        <f t="shared" si="272"/>
        <v>0</v>
      </c>
      <c r="BI6" s="163"/>
      <c r="BJ6" s="162">
        <f t="shared" si="272"/>
        <v>0</v>
      </c>
      <c r="BK6" s="163"/>
      <c r="BL6" s="162">
        <f t="shared" si="272"/>
        <v>0</v>
      </c>
      <c r="BM6" s="163"/>
      <c r="BN6" s="164">
        <f t="shared" si="272"/>
        <v>0</v>
      </c>
      <c r="BO6" s="165"/>
      <c r="BP6" s="164">
        <f t="shared" si="272"/>
        <v>0</v>
      </c>
      <c r="BQ6" s="165"/>
      <c r="BR6" s="162">
        <f t="shared" si="272"/>
        <v>0</v>
      </c>
      <c r="BS6" s="163"/>
      <c r="BT6" s="162">
        <f t="shared" si="272"/>
        <v>0</v>
      </c>
      <c r="BU6" s="163"/>
      <c r="BV6" s="162">
        <f t="shared" si="272"/>
        <v>0</v>
      </c>
      <c r="BW6" s="163"/>
      <c r="BX6" s="162">
        <f t="shared" si="272"/>
        <v>0</v>
      </c>
      <c r="BY6" s="163"/>
      <c r="BZ6" s="162">
        <f t="shared" si="272"/>
        <v>0</v>
      </c>
      <c r="CA6" s="163"/>
      <c r="CB6" s="164">
        <f t="shared" si="272"/>
        <v>0</v>
      </c>
      <c r="CC6" s="165"/>
      <c r="CD6" s="164">
        <f t="shared" si="272"/>
        <v>0</v>
      </c>
      <c r="CE6" s="165"/>
      <c r="CF6" s="162">
        <f t="shared" si="272"/>
        <v>0</v>
      </c>
      <c r="CG6" s="163"/>
      <c r="CH6" s="162">
        <f t="shared" si="272"/>
        <v>0</v>
      </c>
      <c r="CI6" s="163"/>
      <c r="CJ6" s="162">
        <f t="shared" si="272"/>
        <v>0</v>
      </c>
      <c r="CK6" s="163"/>
      <c r="CL6" s="162">
        <f t="shared" si="272"/>
        <v>0</v>
      </c>
      <c r="CM6" s="163"/>
      <c r="CN6" s="162">
        <f t="shared" si="272"/>
        <v>0</v>
      </c>
      <c r="CO6" s="163"/>
      <c r="CP6" s="164">
        <f t="shared" si="272"/>
        <v>0</v>
      </c>
      <c r="CQ6" s="165"/>
      <c r="CR6" s="164">
        <f t="shared" si="272"/>
        <v>0</v>
      </c>
      <c r="CS6" s="165"/>
      <c r="CT6" s="162">
        <f t="shared" si="272"/>
        <v>0</v>
      </c>
      <c r="CU6" s="163"/>
      <c r="CV6" s="162">
        <f t="shared" si="272"/>
        <v>0</v>
      </c>
      <c r="CW6" s="163"/>
      <c r="CX6" s="162">
        <f t="shared" si="272"/>
        <v>0</v>
      </c>
      <c r="CY6" s="163"/>
      <c r="CZ6" s="162">
        <f t="shared" si="272"/>
        <v>0</v>
      </c>
      <c r="DA6" s="163"/>
      <c r="DB6" s="162">
        <f t="shared" si="272"/>
        <v>0</v>
      </c>
      <c r="DC6" s="163"/>
      <c r="DD6" s="164">
        <f t="shared" si="272"/>
        <v>0</v>
      </c>
      <c r="DE6" s="165"/>
      <c r="DF6" s="164">
        <f t="shared" si="272"/>
        <v>0</v>
      </c>
      <c r="DG6" s="165"/>
      <c r="DH6" s="162">
        <f t="shared" si="272"/>
        <v>0</v>
      </c>
      <c r="DI6" s="163"/>
      <c r="DJ6" s="162">
        <f t="shared" si="272"/>
        <v>0</v>
      </c>
      <c r="DK6" s="163"/>
      <c r="DL6" s="162">
        <f t="shared" si="272"/>
        <v>0</v>
      </c>
      <c r="DM6" s="163"/>
      <c r="DN6" s="162">
        <f t="shared" si="272"/>
        <v>0</v>
      </c>
      <c r="DO6" s="163"/>
      <c r="DP6" s="162">
        <f t="shared" si="272"/>
        <v>0</v>
      </c>
      <c r="DQ6" s="163"/>
      <c r="DR6" s="164">
        <f t="shared" si="272"/>
        <v>0</v>
      </c>
      <c r="DS6" s="165"/>
      <c r="DT6" s="164">
        <f t="shared" si="272"/>
        <v>0</v>
      </c>
      <c r="DU6" s="165"/>
      <c r="DV6" s="162">
        <f t="shared" si="272"/>
        <v>0</v>
      </c>
      <c r="DW6" s="163"/>
      <c r="DX6" s="162">
        <f t="shared" si="272"/>
        <v>0</v>
      </c>
      <c r="DY6" s="163"/>
      <c r="DZ6" s="162">
        <f t="shared" si="272"/>
        <v>0</v>
      </c>
      <c r="EA6" s="163"/>
      <c r="EB6" s="162">
        <f t="shared" ref="EB6:GB6" si="273">SUM(EB3:EB5)</f>
        <v>0</v>
      </c>
      <c r="EC6" s="163"/>
      <c r="ED6" s="162">
        <f t="shared" si="273"/>
        <v>0</v>
      </c>
      <c r="EE6" s="163"/>
      <c r="EF6" s="164">
        <f t="shared" si="273"/>
        <v>0</v>
      </c>
      <c r="EG6" s="165"/>
      <c r="EH6" s="164">
        <f t="shared" si="273"/>
        <v>0</v>
      </c>
      <c r="EI6" s="165"/>
      <c r="EJ6" s="162">
        <f t="shared" si="273"/>
        <v>0</v>
      </c>
      <c r="EK6" s="163"/>
      <c r="EL6" s="162">
        <f t="shared" si="273"/>
        <v>0</v>
      </c>
      <c r="EM6" s="163"/>
      <c r="EN6" s="162">
        <f t="shared" si="273"/>
        <v>0</v>
      </c>
      <c r="EO6" s="163"/>
      <c r="EP6" s="162">
        <f t="shared" si="273"/>
        <v>0</v>
      </c>
      <c r="EQ6" s="163"/>
      <c r="ER6" s="162">
        <f t="shared" si="273"/>
        <v>0</v>
      </c>
      <c r="ES6" s="163"/>
      <c r="ET6" s="164">
        <f t="shared" si="273"/>
        <v>0</v>
      </c>
      <c r="EU6" s="165"/>
      <c r="EV6" s="164">
        <f t="shared" si="273"/>
        <v>0</v>
      </c>
      <c r="EW6" s="165"/>
      <c r="EX6" s="162">
        <f t="shared" si="273"/>
        <v>0</v>
      </c>
      <c r="EY6" s="163"/>
      <c r="EZ6" s="162">
        <f t="shared" si="273"/>
        <v>0</v>
      </c>
      <c r="FA6" s="163"/>
      <c r="FB6" s="162">
        <f t="shared" si="273"/>
        <v>0</v>
      </c>
      <c r="FC6" s="163"/>
      <c r="FD6" s="162">
        <f t="shared" si="273"/>
        <v>0</v>
      </c>
      <c r="FE6" s="163"/>
      <c r="FF6" s="162">
        <f t="shared" si="273"/>
        <v>0</v>
      </c>
      <c r="FG6" s="163"/>
      <c r="FH6" s="164">
        <f t="shared" si="273"/>
        <v>0</v>
      </c>
      <c r="FI6" s="165"/>
      <c r="FJ6" s="164">
        <f t="shared" si="273"/>
        <v>0</v>
      </c>
      <c r="FK6" s="165"/>
      <c r="FL6" s="162">
        <f t="shared" si="273"/>
        <v>0</v>
      </c>
      <c r="FM6" s="163"/>
      <c r="FN6" s="162">
        <f t="shared" si="273"/>
        <v>0</v>
      </c>
      <c r="FO6" s="163"/>
      <c r="FP6" s="162">
        <f t="shared" si="273"/>
        <v>0</v>
      </c>
      <c r="FQ6" s="163"/>
      <c r="FR6" s="162">
        <f t="shared" si="273"/>
        <v>0</v>
      </c>
      <c r="FS6" s="163"/>
      <c r="FT6" s="162">
        <f t="shared" si="273"/>
        <v>0</v>
      </c>
      <c r="FU6" s="163"/>
      <c r="FV6" s="164">
        <f t="shared" si="273"/>
        <v>0</v>
      </c>
      <c r="FW6" s="165"/>
      <c r="FX6" s="164">
        <f t="shared" si="273"/>
        <v>0</v>
      </c>
      <c r="FY6" s="165"/>
      <c r="FZ6" s="162">
        <f t="shared" si="273"/>
        <v>0</v>
      </c>
      <c r="GA6" s="163"/>
      <c r="GB6" s="162">
        <f t="shared" si="273"/>
        <v>0</v>
      </c>
      <c r="GC6" s="163"/>
    </row>
    <row r="7" spans="1:185" s="127" customFormat="1" ht="15.75" thickBot="1" x14ac:dyDescent="0.3">
      <c r="B7" s="134"/>
      <c r="C7" s="130"/>
      <c r="D7" s="134"/>
      <c r="E7" s="130"/>
      <c r="F7" s="134"/>
      <c r="G7" s="130"/>
      <c r="H7" s="134"/>
      <c r="I7" s="130"/>
      <c r="J7" s="148"/>
      <c r="K7" s="149"/>
      <c r="L7" s="148"/>
      <c r="M7" s="149"/>
      <c r="N7" s="134"/>
      <c r="O7" s="130"/>
      <c r="P7" s="134"/>
      <c r="Q7" s="130"/>
      <c r="R7" s="134"/>
      <c r="S7" s="130"/>
      <c r="T7" s="134"/>
      <c r="U7" s="130"/>
      <c r="V7" s="134"/>
      <c r="W7" s="130"/>
      <c r="X7" s="148"/>
      <c r="Y7" s="149"/>
      <c r="Z7" s="148"/>
      <c r="AA7" s="149"/>
      <c r="AB7" s="134"/>
      <c r="AC7" s="130"/>
      <c r="AD7" s="134"/>
      <c r="AE7" s="130"/>
      <c r="AF7" s="134"/>
      <c r="AG7" s="130"/>
      <c r="AH7" s="134"/>
      <c r="AI7" s="130"/>
      <c r="AJ7" s="134"/>
      <c r="AK7" s="130"/>
      <c r="AL7" s="148"/>
      <c r="AM7" s="149"/>
      <c r="AN7" s="148"/>
      <c r="AO7" s="149"/>
      <c r="AP7" s="134"/>
      <c r="AQ7" s="130"/>
      <c r="AR7" s="134"/>
      <c r="AS7" s="130"/>
      <c r="AT7" s="134"/>
      <c r="AU7" s="130"/>
      <c r="AV7" s="134"/>
      <c r="AW7" s="130"/>
      <c r="AX7" s="134"/>
      <c r="AY7" s="130"/>
      <c r="AZ7" s="148"/>
      <c r="BA7" s="149"/>
      <c r="BB7" s="148"/>
      <c r="BC7" s="149"/>
      <c r="BD7" s="134"/>
      <c r="BE7" s="130"/>
      <c r="BF7" s="134"/>
      <c r="BG7" s="130"/>
      <c r="BH7" s="134"/>
      <c r="BI7" s="130"/>
      <c r="BJ7" s="134"/>
      <c r="BK7" s="130"/>
      <c r="BL7" s="134"/>
      <c r="BM7" s="130"/>
      <c r="BN7" s="148"/>
      <c r="BO7" s="149"/>
      <c r="BP7" s="148"/>
      <c r="BQ7" s="149"/>
      <c r="BR7" s="134"/>
      <c r="BS7" s="130"/>
      <c r="BT7" s="134"/>
      <c r="BU7" s="130"/>
      <c r="BV7" s="134"/>
      <c r="BW7" s="130"/>
      <c r="BX7" s="134"/>
      <c r="BY7" s="130"/>
      <c r="BZ7" s="134"/>
      <c r="CA7" s="130"/>
      <c r="CB7" s="148"/>
      <c r="CC7" s="149"/>
      <c r="CD7" s="148"/>
      <c r="CE7" s="149"/>
      <c r="CF7" s="134"/>
      <c r="CG7" s="130"/>
      <c r="CH7" s="134"/>
      <c r="CI7" s="130"/>
      <c r="CJ7" s="134"/>
      <c r="CK7" s="130"/>
      <c r="CL7" s="134"/>
      <c r="CM7" s="130"/>
      <c r="CN7" s="134"/>
      <c r="CO7" s="130"/>
      <c r="CP7" s="148"/>
      <c r="CQ7" s="149"/>
      <c r="CR7" s="148"/>
      <c r="CS7" s="149"/>
      <c r="CT7" s="134"/>
      <c r="CU7" s="130"/>
      <c r="CV7" s="134"/>
      <c r="CW7" s="130"/>
      <c r="CX7" s="134"/>
      <c r="CY7" s="130"/>
      <c r="CZ7" s="134"/>
      <c r="DA7" s="130"/>
      <c r="DB7" s="134"/>
      <c r="DC7" s="130"/>
      <c r="DD7" s="148"/>
      <c r="DE7" s="149"/>
      <c r="DF7" s="148"/>
      <c r="DG7" s="149"/>
      <c r="DH7" s="134"/>
      <c r="DI7" s="130"/>
      <c r="DJ7" s="134"/>
      <c r="DK7" s="130"/>
      <c r="DL7" s="134"/>
      <c r="DM7" s="130"/>
      <c r="DN7" s="134"/>
      <c r="DO7" s="130"/>
      <c r="DP7" s="134"/>
      <c r="DQ7" s="130"/>
      <c r="DR7" s="148"/>
      <c r="DS7" s="149"/>
      <c r="DT7" s="148"/>
      <c r="DU7" s="149"/>
      <c r="DV7" s="134"/>
      <c r="DW7" s="130"/>
      <c r="DX7" s="134"/>
      <c r="DY7" s="130"/>
      <c r="DZ7" s="134"/>
      <c r="EA7" s="130"/>
      <c r="EB7" s="134"/>
      <c r="EC7" s="130"/>
      <c r="ED7" s="134"/>
      <c r="EE7" s="130"/>
      <c r="EF7" s="148"/>
      <c r="EG7" s="149"/>
      <c r="EH7" s="148"/>
      <c r="EI7" s="149"/>
      <c r="EJ7" s="134"/>
      <c r="EK7" s="130"/>
      <c r="EL7" s="134"/>
      <c r="EM7" s="130"/>
      <c r="EN7" s="134"/>
      <c r="EO7" s="130"/>
      <c r="EP7" s="134"/>
      <c r="EQ7" s="130"/>
      <c r="ER7" s="134"/>
      <c r="ES7" s="130"/>
      <c r="ET7" s="148"/>
      <c r="EU7" s="149"/>
      <c r="EV7" s="148"/>
      <c r="EW7" s="149"/>
      <c r="EX7" s="134"/>
      <c r="EY7" s="130"/>
      <c r="EZ7" s="134"/>
      <c r="FA7" s="130"/>
      <c r="FB7" s="134"/>
      <c r="FC7" s="130"/>
      <c r="FD7" s="134"/>
      <c r="FE7" s="130"/>
      <c r="FF7" s="134"/>
      <c r="FG7" s="130"/>
      <c r="FH7" s="148"/>
      <c r="FI7" s="149"/>
      <c r="FJ7" s="148"/>
      <c r="FK7" s="149"/>
      <c r="FL7" s="134"/>
      <c r="FM7" s="130"/>
      <c r="FN7" s="134"/>
      <c r="FO7" s="130"/>
      <c r="FP7" s="134"/>
      <c r="FQ7" s="130"/>
      <c r="FR7" s="134"/>
      <c r="FS7" s="130"/>
      <c r="FT7" s="134"/>
      <c r="FU7" s="130"/>
      <c r="FV7" s="148"/>
      <c r="FW7" s="149"/>
      <c r="FX7" s="148"/>
      <c r="FY7" s="149"/>
      <c r="FZ7" s="134"/>
      <c r="GA7" s="130"/>
      <c r="GB7" s="134"/>
      <c r="GC7" s="130"/>
    </row>
    <row r="8" spans="1:185" s="127" customFormat="1" x14ac:dyDescent="0.25">
      <c r="A8" s="137" t="s">
        <v>0</v>
      </c>
      <c r="B8" s="140">
        <f>COUNTIFS(   TOI!$V$2:$V$500,B$2,TOI!$AA$2:$AA$500,$A$8)+COUNTIFS(   TOI!$W$2:$W$500,B$2,TOI!$AA$2:$AA$500,$A$8)+COUNTIFS(   TOI!$X$2:$X$500,B$2,TOI!$AA$2:$AA$500,$A$8)</f>
        <v>0</v>
      </c>
      <c r="C8" s="141">
        <f>IF(B$6&gt;0,B8/B$6,0)</f>
        <v>0</v>
      </c>
      <c r="D8" s="140">
        <f>COUNTIFS(   TOI!$V$2:$V$500,D$2,TOI!$AA$2:$AA$500,$A$8)+COUNTIFS(   TOI!$W$2:$W$500,D$2,TOI!$AA$2:$AA$500,$A$8)+COUNTIFS(   TOI!$X$2:$X$500,D$2,TOI!$AA$2:$AA$500,$A$8)</f>
        <v>0</v>
      </c>
      <c r="E8" s="141">
        <f>IF(D$6&gt;0,D8/D$6,0)</f>
        <v>0</v>
      </c>
      <c r="F8" s="140">
        <f>COUNTIFS(   TOI!$V$2:$V$500,F$2,TOI!$AA$2:$AA$500,$A$8)+COUNTIFS(   TOI!$W$2:$W$500,F$2,TOI!$AA$2:$AA$500,$A$8)+COUNTIFS(   TOI!$X$2:$X$500,F$2,TOI!$AA$2:$AA$500,$A$8)</f>
        <v>0</v>
      </c>
      <c r="G8" s="141">
        <f>IF(F$6&gt;0,F8/F$6,0)</f>
        <v>0</v>
      </c>
      <c r="H8" s="140">
        <f>COUNTIFS(   TOI!$V$2:$V$500,H$2,TOI!$AA$2:$AA$500,$A$8)+COUNTIFS(   TOI!$W$2:$W$500,H$2,TOI!$AA$2:$AA$500,$A$8)+COUNTIFS(   TOI!$X$2:$X$500,H$2,TOI!$AA$2:$AA$500,$A$8)</f>
        <v>0</v>
      </c>
      <c r="I8" s="141">
        <f>IF(H$6&gt;0,H8/H$6,0)</f>
        <v>0</v>
      </c>
      <c r="J8" s="144">
        <f>COUNTIFS(   TOI!$V$2:$V$500,J$2,TOI!$AA$2:$AA$500,$A$8)+COUNTIFS(   TOI!$W$2:$W$500,J$2,TOI!$AA$2:$AA$500,$A$8)+COUNTIFS(   TOI!$X$2:$X$500,J$2,TOI!$AA$2:$AA$500,$A$8)</f>
        <v>0</v>
      </c>
      <c r="K8" s="145">
        <f>IF(J$6&gt;0,J8/J$6,0)</f>
        <v>0</v>
      </c>
      <c r="L8" s="144">
        <f>COUNTIFS(   TOI!$V$2:$V$500,L$2,TOI!$AA$2:$AA$500,$A$8)+COUNTIFS(   TOI!$W$2:$W$500,L$2,TOI!$AA$2:$AA$500,$A$8)+COUNTIFS(   TOI!$X$2:$X$500,L$2,TOI!$AA$2:$AA$500,$A$8)</f>
        <v>0</v>
      </c>
      <c r="M8" s="145">
        <f>IF(L$6&gt;0,L8/L$6,0)</f>
        <v>0</v>
      </c>
      <c r="N8" s="140">
        <f>COUNTIFS(   TOI!$V$2:$V$500,N$2,TOI!$AA$2:$AA$500,$A$8)+COUNTIFS(   TOI!$W$2:$W$500,N$2,TOI!$AA$2:$AA$500,$A$8)+COUNTIFS(   TOI!$X$2:$X$500,N$2,TOI!$AA$2:$AA$500,$A$8)</f>
        <v>0</v>
      </c>
      <c r="O8" s="141">
        <f>IF(N$6&gt;0,N8/N$6,0)</f>
        <v>0</v>
      </c>
      <c r="P8" s="140">
        <f>COUNTIFS(   TOI!$V$2:$V$500,P$2,TOI!$AA$2:$AA$500,$A$8)+COUNTIFS(   TOI!$W$2:$W$500,P$2,TOI!$AA$2:$AA$500,$A$8)+COUNTIFS(   TOI!$X$2:$X$500,P$2,TOI!$AA$2:$AA$500,$A$8)</f>
        <v>0</v>
      </c>
      <c r="Q8" s="141">
        <f>IF(P$6&gt;0,P8/P$6,0)</f>
        <v>0</v>
      </c>
      <c r="R8" s="140">
        <f>COUNTIFS(   TOI!$V$2:$V$500,R$2,TOI!$AA$2:$AA$500,$A$8)+COUNTIFS(   TOI!$W$2:$W$500,R$2,TOI!$AA$2:$AA$500,$A$8)+COUNTIFS(   TOI!$X$2:$X$500,R$2,TOI!$AA$2:$AA$500,$A$8)</f>
        <v>0</v>
      </c>
      <c r="S8" s="141">
        <f>IF(R$6&gt;0,R8/R$6,0)</f>
        <v>0</v>
      </c>
      <c r="T8" s="140">
        <f>COUNTIFS(   TOI!$V$2:$V$500,T$2,TOI!$AA$2:$AA$500,$A$8)+COUNTIFS(   TOI!$W$2:$W$500,T$2,TOI!$AA$2:$AA$500,$A$8)+COUNTIFS(   TOI!$X$2:$X$500,T$2,TOI!$AA$2:$AA$500,$A$8)</f>
        <v>0</v>
      </c>
      <c r="U8" s="141">
        <f>IF(T$6&gt;0,T8/T$6,0)</f>
        <v>0</v>
      </c>
      <c r="V8" s="140">
        <f>COUNTIFS(   TOI!$V$2:$V$500,V$2,TOI!$AA$2:$AA$500,$A$8)+COUNTIFS(   TOI!$W$2:$W$500,V$2,TOI!$AA$2:$AA$500,$A$8)+COUNTIFS(   TOI!$X$2:$X$500,V$2,TOI!$AA$2:$AA$500,$A$8)</f>
        <v>0</v>
      </c>
      <c r="W8" s="141">
        <f>IF(V$6&gt;0,V8/V$6,0)</f>
        <v>0</v>
      </c>
      <c r="X8" s="144">
        <f>COUNTIFS(   TOI!$V$2:$V$500,X$2,TOI!$AA$2:$AA$500,$A$8)+COUNTIFS(   TOI!$W$2:$W$500,X$2,TOI!$AA$2:$AA$500,$A$8)+COUNTIFS(   TOI!$X$2:$X$500,X$2,TOI!$AA$2:$AA$500,$A$8)</f>
        <v>0</v>
      </c>
      <c r="Y8" s="145">
        <f>IF(X$6&gt;0,X8/X$6,0)</f>
        <v>0</v>
      </c>
      <c r="Z8" s="144">
        <f>COUNTIFS(   TOI!$V$2:$V$500,Z$2,TOI!$AA$2:$AA$500,$A$8)+COUNTIFS(   TOI!$W$2:$W$500,Z$2,TOI!$AA$2:$AA$500,$A$8)+COUNTIFS(   TOI!$X$2:$X$500,Z$2,TOI!$AA$2:$AA$500,$A$8)</f>
        <v>0</v>
      </c>
      <c r="AA8" s="145">
        <f>IF(Z$6&gt;0,Z8/Z$6,0)</f>
        <v>0</v>
      </c>
      <c r="AB8" s="140">
        <f>COUNTIFS(   TOI!$V$2:$V$500,AB$2,TOI!$AA$2:$AA$500,$A$8)+COUNTIFS(   TOI!$W$2:$W$500,AB$2,TOI!$AA$2:$AA$500,$A$8)+COUNTIFS(   TOI!$X$2:$X$500,AB$2,TOI!$AA$2:$AA$500,$A$8)</f>
        <v>0</v>
      </c>
      <c r="AC8" s="141">
        <f>IF(AB$6&gt;0,AB8/AB$6,0)</f>
        <v>0</v>
      </c>
      <c r="AD8" s="140">
        <f>COUNTIFS(   TOI!$V$2:$V$500,AD$2,TOI!$AA$2:$AA$500,$A$8)+COUNTIFS(   TOI!$W$2:$W$500,AD$2,TOI!$AA$2:$AA$500,$A$8)+COUNTIFS(   TOI!$X$2:$X$500,AD$2,TOI!$AA$2:$AA$500,$A$8)</f>
        <v>0</v>
      </c>
      <c r="AE8" s="141">
        <f>IF(AD$6&gt;0,AD8/AD$6,0)</f>
        <v>0</v>
      </c>
      <c r="AF8" s="140">
        <f>COUNTIFS(   TOI!$V$2:$V$500,AF$2,TOI!$AA$2:$AA$500,$A$8)+COUNTIFS(   TOI!$W$2:$W$500,AF$2,TOI!$AA$2:$AA$500,$A$8)+COUNTIFS(   TOI!$X$2:$X$500,AF$2,TOI!$AA$2:$AA$500,$A$8)</f>
        <v>0</v>
      </c>
      <c r="AG8" s="141">
        <f>IF(AF$6&gt;0,AF8/AF$6,0)</f>
        <v>0</v>
      </c>
      <c r="AH8" s="140">
        <f>COUNTIFS(   TOI!$V$2:$V$500,AH$2,TOI!$AA$2:$AA$500,$A$8)+COUNTIFS(   TOI!$W$2:$W$500,AH$2,TOI!$AA$2:$AA$500,$A$8)+COUNTIFS(   TOI!$X$2:$X$500,AH$2,TOI!$AA$2:$AA$500,$A$8)</f>
        <v>0</v>
      </c>
      <c r="AI8" s="141">
        <f>IF(AH$6&gt;0,AH8/AH$6,0)</f>
        <v>0</v>
      </c>
      <c r="AJ8" s="140">
        <f>COUNTIFS(   TOI!$V$2:$V$500,AJ$2,TOI!$AA$2:$AA$500,$A$8)+COUNTIFS(   TOI!$W$2:$W$500,AJ$2,TOI!$AA$2:$AA$500,$A$8)+COUNTIFS(   TOI!$X$2:$X$500,AJ$2,TOI!$AA$2:$AA$500,$A$8)</f>
        <v>0</v>
      </c>
      <c r="AK8" s="141">
        <f>IF(AJ$6&gt;0,AJ8/AJ$6,0)</f>
        <v>0</v>
      </c>
      <c r="AL8" s="144">
        <f>COUNTIFS(   TOI!$V$2:$V$500,AL$2,TOI!$AA$2:$AA$500,$A$8)+COUNTIFS(   TOI!$W$2:$W$500,AL$2,TOI!$AA$2:$AA$500,$A$8)+COUNTIFS(   TOI!$X$2:$X$500,AL$2,TOI!$AA$2:$AA$500,$A$8)</f>
        <v>0</v>
      </c>
      <c r="AM8" s="145">
        <f>IF(AL$6&gt;0,AL8/AL$6,0)</f>
        <v>0</v>
      </c>
      <c r="AN8" s="144">
        <f>COUNTIFS(   TOI!$V$2:$V$500,AN$2,TOI!$AA$2:$AA$500,$A$8)+COUNTIFS(   TOI!$W$2:$W$500,AN$2,TOI!$AA$2:$AA$500,$A$8)+COUNTIFS(   TOI!$X$2:$X$500,AN$2,TOI!$AA$2:$AA$500,$A$8)</f>
        <v>0</v>
      </c>
      <c r="AO8" s="145">
        <f>IF(AN$6&gt;0,AN8/AN$6,0)</f>
        <v>0</v>
      </c>
      <c r="AP8" s="140">
        <f>COUNTIFS(   TOI!$V$2:$V$500,AP$2,TOI!$AA$2:$AA$500,$A$8)+COUNTIFS(   TOI!$W$2:$W$500,AP$2,TOI!$AA$2:$AA$500,$A$8)+COUNTIFS(   TOI!$X$2:$X$500,AP$2,TOI!$AA$2:$AA$500,$A$8)</f>
        <v>0</v>
      </c>
      <c r="AQ8" s="141">
        <f>IF(AP$6&gt;0,AP8/AP$6,0)</f>
        <v>0</v>
      </c>
      <c r="AR8" s="140">
        <f>COUNTIFS(   TOI!$V$2:$V$500,AR$2,TOI!$AA$2:$AA$500,$A$8)+COUNTIFS(   TOI!$W$2:$W$500,AR$2,TOI!$AA$2:$AA$500,$A$8)+COUNTIFS(   TOI!$X$2:$X$500,AR$2,TOI!$AA$2:$AA$500,$A$8)</f>
        <v>0</v>
      </c>
      <c r="AS8" s="141">
        <f>IF(AR$6&gt;0,AR8/AR$6,0)</f>
        <v>0</v>
      </c>
      <c r="AT8" s="140">
        <f>COUNTIFS(   TOI!$V$2:$V$500,AT$2,TOI!$AA$2:$AA$500,$A$8)+COUNTIFS(   TOI!$W$2:$W$500,AT$2,TOI!$AA$2:$AA$500,$A$8)+COUNTIFS(   TOI!$X$2:$X$500,AT$2,TOI!$AA$2:$AA$500,$A$8)</f>
        <v>0</v>
      </c>
      <c r="AU8" s="141">
        <f>IF(AT$6&gt;0,AT8/AT$6,0)</f>
        <v>0</v>
      </c>
      <c r="AV8" s="140">
        <f>COUNTIFS(   TOI!$V$2:$V$500,AV$2,TOI!$AA$2:$AA$500,$A$8)+COUNTIFS(   TOI!$W$2:$W$500,AV$2,TOI!$AA$2:$AA$500,$A$8)+COUNTIFS(   TOI!$X$2:$X$500,AV$2,TOI!$AA$2:$AA$500,$A$8)</f>
        <v>0</v>
      </c>
      <c r="AW8" s="141">
        <f>IF(AV$6&gt;0,AV8/AV$6,0)</f>
        <v>0</v>
      </c>
      <c r="AX8" s="140">
        <f>COUNTIFS(   TOI!$V$2:$V$500,AX$2,TOI!$AA$2:$AA$500,$A$8)+COUNTIFS(   TOI!$W$2:$W$500,AX$2,TOI!$AA$2:$AA$500,$A$8)+COUNTIFS(   TOI!$X$2:$X$500,AX$2,TOI!$AA$2:$AA$500,$A$8)</f>
        <v>0</v>
      </c>
      <c r="AY8" s="141">
        <f>IF(AX$6&gt;0,AX8/AX$6,0)</f>
        <v>0</v>
      </c>
      <c r="AZ8" s="144">
        <f>COUNTIFS(   TOI!$V$2:$V$500,AZ$2,TOI!$AA$2:$AA$500,$A$8)+COUNTIFS(   TOI!$W$2:$W$500,AZ$2,TOI!$AA$2:$AA$500,$A$8)+COUNTIFS(   TOI!$X$2:$X$500,AZ$2,TOI!$AA$2:$AA$500,$A$8)</f>
        <v>0</v>
      </c>
      <c r="BA8" s="145">
        <f>IF(AZ$6&gt;0,AZ8/AZ$6,0)</f>
        <v>0</v>
      </c>
      <c r="BB8" s="144">
        <f>COUNTIFS(   TOI!$V$2:$V$500,BB$2,TOI!$AA$2:$AA$500,$A$8)+COUNTIFS(   TOI!$W$2:$W$500,BB$2,TOI!$AA$2:$AA$500,$A$8)+COUNTIFS(   TOI!$X$2:$X$500,BB$2,TOI!$AA$2:$AA$500,$A$8)</f>
        <v>0</v>
      </c>
      <c r="BC8" s="145">
        <f>IF(BB$6&gt;0,BB8/BB$6,0)</f>
        <v>0</v>
      </c>
      <c r="BD8" s="140">
        <f>COUNTIFS(   TOI!$V$2:$V$500,BD$2,TOI!$AA$2:$AA$500,$A$8)+COUNTIFS(   TOI!$W$2:$W$500,BD$2,TOI!$AA$2:$AA$500,$A$8)+COUNTIFS(   TOI!$X$2:$X$500,BD$2,TOI!$AA$2:$AA$500,$A$8)</f>
        <v>0</v>
      </c>
      <c r="BE8" s="141">
        <f>IF(BD$6&gt;0,BD8/BD$6,0)</f>
        <v>0</v>
      </c>
      <c r="BF8" s="140">
        <f>COUNTIFS(   TOI!$V$2:$V$500,BF$2,TOI!$AA$2:$AA$500,$A$8)+COUNTIFS(   TOI!$W$2:$W$500,BF$2,TOI!$AA$2:$AA$500,$A$8)+COUNTIFS(   TOI!$X$2:$X$500,BF$2,TOI!$AA$2:$AA$500,$A$8)</f>
        <v>0</v>
      </c>
      <c r="BG8" s="141">
        <f>IF(BF$6&gt;0,BF8/BF$6,0)</f>
        <v>0</v>
      </c>
      <c r="BH8" s="140">
        <f>COUNTIFS(   TOI!$V$2:$V$500,BH$2,TOI!$AA$2:$AA$500,$A$8)+COUNTIFS(   TOI!$W$2:$W$500,BH$2,TOI!$AA$2:$AA$500,$A$8)+COUNTIFS(   TOI!$X$2:$X$500,BH$2,TOI!$AA$2:$AA$500,$A$8)</f>
        <v>0</v>
      </c>
      <c r="BI8" s="141">
        <f>IF(BH$6&gt;0,BH8/BH$6,0)</f>
        <v>0</v>
      </c>
      <c r="BJ8" s="140">
        <f>COUNTIFS(   TOI!$V$2:$V$500,BJ$2,TOI!$AA$2:$AA$500,$A$8)+COUNTIFS(   TOI!$W$2:$W$500,BJ$2,TOI!$AA$2:$AA$500,$A$8)+COUNTIFS(   TOI!$X$2:$X$500,BJ$2,TOI!$AA$2:$AA$500,$A$8)</f>
        <v>0</v>
      </c>
      <c r="BK8" s="141">
        <f>IF(BJ$6&gt;0,BJ8/BJ$6,0)</f>
        <v>0</v>
      </c>
      <c r="BL8" s="140">
        <f>COUNTIFS(   TOI!$V$2:$V$500,BL$2,TOI!$AA$2:$AA$500,$A$8)+COUNTIFS(   TOI!$W$2:$W$500,BL$2,TOI!$AA$2:$AA$500,$A$8)+COUNTIFS(   TOI!$X$2:$X$500,BL$2,TOI!$AA$2:$AA$500,$A$8)</f>
        <v>0</v>
      </c>
      <c r="BM8" s="141">
        <f>IF(BL$6&gt;0,BL8/BL$6,0)</f>
        <v>0</v>
      </c>
      <c r="BN8" s="144">
        <f>COUNTIFS(   TOI!$V$2:$V$500,BN$2,TOI!$AA$2:$AA$500,$A$8)+COUNTIFS(   TOI!$W$2:$W$500,BN$2,TOI!$AA$2:$AA$500,$A$8)+COUNTIFS(   TOI!$X$2:$X$500,BN$2,TOI!$AA$2:$AA$500,$A$8)</f>
        <v>0</v>
      </c>
      <c r="BO8" s="145">
        <f>IF(BN$6&gt;0,BN8/BN$6,0)</f>
        <v>0</v>
      </c>
      <c r="BP8" s="144">
        <f>COUNTIFS(   TOI!$V$2:$V$500,BP$2,TOI!$AA$2:$AA$500,$A$8)+COUNTIFS(   TOI!$W$2:$W$500,BP$2,TOI!$AA$2:$AA$500,$A$8)+COUNTIFS(   TOI!$X$2:$X$500,BP$2,TOI!$AA$2:$AA$500,$A$8)</f>
        <v>0</v>
      </c>
      <c r="BQ8" s="145">
        <f>IF(BP$6&gt;0,BP8/BP$6,0)</f>
        <v>0</v>
      </c>
      <c r="BR8" s="140">
        <f>COUNTIFS(   TOI!$V$2:$V$500,BR$2,TOI!$AA$2:$AA$500,$A$8)+COUNTIFS(   TOI!$W$2:$W$500,BR$2,TOI!$AA$2:$AA$500,$A$8)+COUNTIFS(   TOI!$X$2:$X$500,BR$2,TOI!$AA$2:$AA$500,$A$8)</f>
        <v>0</v>
      </c>
      <c r="BS8" s="141">
        <f>IF(BR$6&gt;0,BR8/BR$6,0)</f>
        <v>0</v>
      </c>
      <c r="BT8" s="140">
        <f>COUNTIFS(   TOI!$V$2:$V$500,BT$2,TOI!$AA$2:$AA$500,$A$8)+COUNTIFS(   TOI!$W$2:$W$500,BT$2,TOI!$AA$2:$AA$500,$A$8)+COUNTIFS(   TOI!$X$2:$X$500,BT$2,TOI!$AA$2:$AA$500,$A$8)</f>
        <v>0</v>
      </c>
      <c r="BU8" s="141">
        <f>IF(BT$6&gt;0,BT8/BT$6,0)</f>
        <v>0</v>
      </c>
      <c r="BV8" s="140">
        <f>COUNTIFS(   TOI!$V$2:$V$500,BV$2,TOI!$AA$2:$AA$500,$A$8)+COUNTIFS(   TOI!$W$2:$W$500,BV$2,TOI!$AA$2:$AA$500,$A$8)+COUNTIFS(   TOI!$X$2:$X$500,BV$2,TOI!$AA$2:$AA$500,$A$8)</f>
        <v>0</v>
      </c>
      <c r="BW8" s="141">
        <f>IF(BV$6&gt;0,BV8/BV$6,0)</f>
        <v>0</v>
      </c>
      <c r="BX8" s="140">
        <f>COUNTIFS(   TOI!$V$2:$V$500,BX$2,TOI!$AA$2:$AA$500,$A$8)+COUNTIFS(   TOI!$W$2:$W$500,BX$2,TOI!$AA$2:$AA$500,$A$8)+COUNTIFS(   TOI!$X$2:$X$500,BX$2,TOI!$AA$2:$AA$500,$A$8)</f>
        <v>0</v>
      </c>
      <c r="BY8" s="141">
        <f>IF(BX$6&gt;0,BX8/BX$6,0)</f>
        <v>0</v>
      </c>
      <c r="BZ8" s="140">
        <f>COUNTIFS(   TOI!$V$2:$V$500,BZ$2,TOI!$AA$2:$AA$500,$A$8)+COUNTIFS(   TOI!$W$2:$W$500,BZ$2,TOI!$AA$2:$AA$500,$A$8)+COUNTIFS(   TOI!$X$2:$X$500,BZ$2,TOI!$AA$2:$AA$500,$A$8)</f>
        <v>0</v>
      </c>
      <c r="CA8" s="141">
        <f>IF(BZ$6&gt;0,BZ8/BZ$6,0)</f>
        <v>0</v>
      </c>
      <c r="CB8" s="144">
        <f>COUNTIFS(   TOI!$V$2:$V$500,CB$2,TOI!$AA$2:$AA$500,$A$8)+COUNTIFS(   TOI!$W$2:$W$500,CB$2,TOI!$AA$2:$AA$500,$A$8)+COUNTIFS(   TOI!$X$2:$X$500,CB$2,TOI!$AA$2:$AA$500,$A$8)</f>
        <v>0</v>
      </c>
      <c r="CC8" s="145">
        <f>IF(CB$6&gt;0,CB8/CB$6,0)</f>
        <v>0</v>
      </c>
      <c r="CD8" s="144">
        <f>COUNTIFS(   TOI!$V$2:$V$500,CD$2,TOI!$AA$2:$AA$500,$A$8)+COUNTIFS(   TOI!$W$2:$W$500,CD$2,TOI!$AA$2:$AA$500,$A$8)+COUNTIFS(   TOI!$X$2:$X$500,CD$2,TOI!$AA$2:$AA$500,$A$8)</f>
        <v>0</v>
      </c>
      <c r="CE8" s="145">
        <f>IF(CD$6&gt;0,CD8/CD$6,0)</f>
        <v>0</v>
      </c>
      <c r="CF8" s="140">
        <f>COUNTIFS(   TOI!$V$2:$V$500,CF$2,TOI!$AA$2:$AA$500,$A$8)+COUNTIFS(   TOI!$W$2:$W$500,CF$2,TOI!$AA$2:$AA$500,$A$8)+COUNTIFS(   TOI!$X$2:$X$500,CF$2,TOI!$AA$2:$AA$500,$A$8)</f>
        <v>0</v>
      </c>
      <c r="CG8" s="141">
        <f>IF(CF$6&gt;0,CF8/CF$6,0)</f>
        <v>0</v>
      </c>
      <c r="CH8" s="140">
        <f>COUNTIFS(   TOI!$V$2:$V$500,CH$2,TOI!$AA$2:$AA$500,$A$8)+COUNTIFS(   TOI!$W$2:$W$500,CH$2,TOI!$AA$2:$AA$500,$A$8)+COUNTIFS(   TOI!$X$2:$X$500,CH$2,TOI!$AA$2:$AA$500,$A$8)</f>
        <v>0</v>
      </c>
      <c r="CI8" s="141">
        <f>IF(CH$6&gt;0,CH8/CH$6,0)</f>
        <v>0</v>
      </c>
      <c r="CJ8" s="140">
        <f>COUNTIFS(   TOI!$V$2:$V$500,CJ$2,TOI!$AA$2:$AA$500,$A$8)+COUNTIFS(   TOI!$W$2:$W$500,CJ$2,TOI!$AA$2:$AA$500,$A$8)+COUNTIFS(   TOI!$X$2:$X$500,CJ$2,TOI!$AA$2:$AA$500,$A$8)</f>
        <v>0</v>
      </c>
      <c r="CK8" s="141">
        <f>IF(CJ$6&gt;0,CJ8/CJ$6,0)</f>
        <v>0</v>
      </c>
      <c r="CL8" s="140">
        <f>COUNTIFS(   TOI!$V$2:$V$500,CL$2,TOI!$AA$2:$AA$500,$A$8)+COUNTIFS(   TOI!$W$2:$W$500,CL$2,TOI!$AA$2:$AA$500,$A$8)+COUNTIFS(   TOI!$X$2:$X$500,CL$2,TOI!$AA$2:$AA$500,$A$8)</f>
        <v>0</v>
      </c>
      <c r="CM8" s="141">
        <f>IF(CL$6&gt;0,CL8/CL$6,0)</f>
        <v>0</v>
      </c>
      <c r="CN8" s="140">
        <f>COUNTIFS(   TOI!$V$2:$V$500,CN$2,TOI!$AA$2:$AA$500,$A$8)+COUNTIFS(   TOI!$W$2:$W$500,CN$2,TOI!$AA$2:$AA$500,$A$8)+COUNTIFS(   TOI!$X$2:$X$500,CN$2,TOI!$AA$2:$AA$500,$A$8)</f>
        <v>0</v>
      </c>
      <c r="CO8" s="141">
        <f>IF(CN$6&gt;0,CN8/CN$6,0)</f>
        <v>0</v>
      </c>
      <c r="CP8" s="144">
        <f>COUNTIFS(   TOI!$V$2:$V$500,CP$2,TOI!$AA$2:$AA$500,$A$8)+COUNTIFS(   TOI!$W$2:$W$500,CP$2,TOI!$AA$2:$AA$500,$A$8)+COUNTIFS(   TOI!$X$2:$X$500,CP$2,TOI!$AA$2:$AA$500,$A$8)</f>
        <v>0</v>
      </c>
      <c r="CQ8" s="145">
        <f>IF(CP$6&gt;0,CP8/CP$6,0)</f>
        <v>0</v>
      </c>
      <c r="CR8" s="144">
        <f>COUNTIFS(   TOI!$V$2:$V$500,CR$2,TOI!$AA$2:$AA$500,$A$8)+COUNTIFS(   TOI!$W$2:$W$500,CR$2,TOI!$AA$2:$AA$500,$A$8)+COUNTIFS(   TOI!$X$2:$X$500,CR$2,TOI!$AA$2:$AA$500,$A$8)</f>
        <v>0</v>
      </c>
      <c r="CS8" s="145">
        <f>IF(CR$6&gt;0,CR8/CR$6,0)</f>
        <v>0</v>
      </c>
      <c r="CT8" s="140">
        <f>COUNTIFS(   TOI!$V$2:$V$500,CT$2,TOI!$AA$2:$AA$500,$A$8)+COUNTIFS(   TOI!$W$2:$W$500,CT$2,TOI!$AA$2:$AA$500,$A$8)+COUNTIFS(   TOI!$X$2:$X$500,CT$2,TOI!$AA$2:$AA$500,$A$8)</f>
        <v>0</v>
      </c>
      <c r="CU8" s="141">
        <f>IF(CT$6&gt;0,CT8/CT$6,0)</f>
        <v>0</v>
      </c>
      <c r="CV8" s="140">
        <f>COUNTIFS(   TOI!$V$2:$V$500,CV$2,TOI!$AA$2:$AA$500,$A$8)+COUNTIFS(   TOI!$W$2:$W$500,CV$2,TOI!$AA$2:$AA$500,$A$8)+COUNTIFS(   TOI!$X$2:$X$500,CV$2,TOI!$AA$2:$AA$500,$A$8)</f>
        <v>0</v>
      </c>
      <c r="CW8" s="141">
        <f>IF(CV$6&gt;0,CV8/CV$6,0)</f>
        <v>0</v>
      </c>
      <c r="CX8" s="140">
        <f>COUNTIFS(   TOI!$V$2:$V$500,CX$2,TOI!$AA$2:$AA$500,$A$8)+COUNTIFS(   TOI!$W$2:$W$500,CX$2,TOI!$AA$2:$AA$500,$A$8)+COUNTIFS(   TOI!$X$2:$X$500,CX$2,TOI!$AA$2:$AA$500,$A$8)</f>
        <v>0</v>
      </c>
      <c r="CY8" s="141">
        <f>IF(CX$6&gt;0,CX8/CX$6,0)</f>
        <v>0</v>
      </c>
      <c r="CZ8" s="140">
        <f>COUNTIFS(   TOI!$V$2:$V$500,CZ$2,TOI!$AA$2:$AA$500,$A$8)+COUNTIFS(   TOI!$W$2:$W$500,CZ$2,TOI!$AA$2:$AA$500,$A$8)+COUNTIFS(   TOI!$X$2:$X$500,CZ$2,TOI!$AA$2:$AA$500,$A$8)</f>
        <v>0</v>
      </c>
      <c r="DA8" s="141">
        <f>IF(CZ$6&gt;0,CZ8/CZ$6,0)</f>
        <v>0</v>
      </c>
      <c r="DB8" s="140">
        <f>COUNTIFS(   TOI!$V$2:$V$500,DB$2,TOI!$AA$2:$AA$500,$A$8)+COUNTIFS(   TOI!$W$2:$W$500,DB$2,TOI!$AA$2:$AA$500,$A$8)+COUNTIFS(   TOI!$X$2:$X$500,DB$2,TOI!$AA$2:$AA$500,$A$8)</f>
        <v>0</v>
      </c>
      <c r="DC8" s="141">
        <f>IF(DB$6&gt;0,DB8/DB$6,0)</f>
        <v>0</v>
      </c>
      <c r="DD8" s="144">
        <f>COUNTIFS(   TOI!$V$2:$V$500,DD$2,TOI!$AA$2:$AA$500,$A$8)+COUNTIFS(   TOI!$W$2:$W$500,DD$2,TOI!$AA$2:$AA$500,$A$8)+COUNTIFS(   TOI!$X$2:$X$500,DD$2,TOI!$AA$2:$AA$500,$A$8)</f>
        <v>0</v>
      </c>
      <c r="DE8" s="145">
        <f>IF(DD$6&gt;0,DD8/DD$6,0)</f>
        <v>0</v>
      </c>
      <c r="DF8" s="144">
        <f>COUNTIFS(   TOI!$V$2:$V$500,DF$2,TOI!$AA$2:$AA$500,$A$8)+COUNTIFS(   TOI!$W$2:$W$500,DF$2,TOI!$AA$2:$AA$500,$A$8)+COUNTIFS(   TOI!$X$2:$X$500,DF$2,TOI!$AA$2:$AA$500,$A$8)</f>
        <v>0</v>
      </c>
      <c r="DG8" s="145">
        <f>IF(DF$6&gt;0,DF8/DF$6,0)</f>
        <v>0</v>
      </c>
      <c r="DH8" s="140">
        <f>COUNTIFS(   TOI!$V$2:$V$500,DH$2,TOI!$AA$2:$AA$500,$A$8)+COUNTIFS(   TOI!$W$2:$W$500,DH$2,TOI!$AA$2:$AA$500,$A$8)+COUNTIFS(   TOI!$X$2:$X$500,DH$2,TOI!$AA$2:$AA$500,$A$8)</f>
        <v>0</v>
      </c>
      <c r="DI8" s="141">
        <f>IF(DH$6&gt;0,DH8/DH$6,0)</f>
        <v>0</v>
      </c>
      <c r="DJ8" s="140">
        <f>COUNTIFS(   TOI!$V$2:$V$500,DJ$2,TOI!$AA$2:$AA$500,$A$8)+COUNTIFS(   TOI!$W$2:$W$500,DJ$2,TOI!$AA$2:$AA$500,$A$8)+COUNTIFS(   TOI!$X$2:$X$500,DJ$2,TOI!$AA$2:$AA$500,$A$8)</f>
        <v>0</v>
      </c>
      <c r="DK8" s="141">
        <f>IF(DJ$6&gt;0,DJ8/DJ$6,0)</f>
        <v>0</v>
      </c>
      <c r="DL8" s="140">
        <f>COUNTIFS(   TOI!$V$2:$V$500,DL$2,TOI!$AA$2:$AA$500,$A$8)+COUNTIFS(   TOI!$W$2:$W$500,DL$2,TOI!$AA$2:$AA$500,$A$8)+COUNTIFS(   TOI!$X$2:$X$500,DL$2,TOI!$AA$2:$AA$500,$A$8)</f>
        <v>0</v>
      </c>
      <c r="DM8" s="141">
        <f>IF(DL$6&gt;0,DL8/DL$6,0)</f>
        <v>0</v>
      </c>
      <c r="DN8" s="140">
        <f>COUNTIFS(   TOI!$V$2:$V$500,DN$2,TOI!$AA$2:$AA$500,$A$8)+COUNTIFS(   TOI!$W$2:$W$500,DN$2,TOI!$AA$2:$AA$500,$A$8)+COUNTIFS(   TOI!$X$2:$X$500,DN$2,TOI!$AA$2:$AA$500,$A$8)</f>
        <v>0</v>
      </c>
      <c r="DO8" s="141">
        <f>IF(DN$6&gt;0,DN8/DN$6,0)</f>
        <v>0</v>
      </c>
      <c r="DP8" s="140">
        <f>COUNTIFS(   TOI!$V$2:$V$500,DP$2,TOI!$AA$2:$AA$500,$A$8)+COUNTIFS(   TOI!$W$2:$W$500,DP$2,TOI!$AA$2:$AA$500,$A$8)+COUNTIFS(   TOI!$X$2:$X$500,DP$2,TOI!$AA$2:$AA$500,$A$8)</f>
        <v>0</v>
      </c>
      <c r="DQ8" s="141">
        <f>IF(DP$6&gt;0,DP8/DP$6,0)</f>
        <v>0</v>
      </c>
      <c r="DR8" s="144">
        <f>COUNTIFS(   TOI!$V$2:$V$500,DR$2,TOI!$AA$2:$AA$500,$A$8)+COUNTIFS(   TOI!$W$2:$W$500,DR$2,TOI!$AA$2:$AA$500,$A$8)+COUNTIFS(   TOI!$X$2:$X$500,DR$2,TOI!$AA$2:$AA$500,$A$8)</f>
        <v>0</v>
      </c>
      <c r="DS8" s="145">
        <f>IF(DR$6&gt;0,DR8/DR$6,0)</f>
        <v>0</v>
      </c>
      <c r="DT8" s="144">
        <f>COUNTIFS(   TOI!$V$2:$V$500,DT$2,TOI!$AA$2:$AA$500,$A$8)+COUNTIFS(   TOI!$W$2:$W$500,DT$2,TOI!$AA$2:$AA$500,$A$8)+COUNTIFS(   TOI!$X$2:$X$500,DT$2,TOI!$AA$2:$AA$500,$A$8)</f>
        <v>0</v>
      </c>
      <c r="DU8" s="145">
        <f>IF(DT$6&gt;0,DT8/DT$6,0)</f>
        <v>0</v>
      </c>
      <c r="DV8" s="140">
        <f>COUNTIFS(   TOI!$V$2:$V$500,DV$2,TOI!$AA$2:$AA$500,$A$8)+COUNTIFS(   TOI!$W$2:$W$500,DV$2,TOI!$AA$2:$AA$500,$A$8)+COUNTIFS(   TOI!$X$2:$X$500,DV$2,TOI!$AA$2:$AA$500,$A$8)</f>
        <v>0</v>
      </c>
      <c r="DW8" s="141">
        <f>IF(DV$6&gt;0,DV8/DV$6,0)</f>
        <v>0</v>
      </c>
      <c r="DX8" s="140">
        <f>COUNTIFS(   TOI!$V$2:$V$500,DX$2,TOI!$AA$2:$AA$500,$A$8)+COUNTIFS(   TOI!$W$2:$W$500,DX$2,TOI!$AA$2:$AA$500,$A$8)+COUNTIFS(   TOI!$X$2:$X$500,DX$2,TOI!$AA$2:$AA$500,$A$8)</f>
        <v>0</v>
      </c>
      <c r="DY8" s="141">
        <f>IF(DX$6&gt;0,DX8/DX$6,0)</f>
        <v>0</v>
      </c>
      <c r="DZ8" s="140">
        <f>COUNTIFS(   TOI!$V$2:$V$500,DZ$2,TOI!$AA$2:$AA$500,$A$8)+COUNTIFS(   TOI!$W$2:$W$500,DZ$2,TOI!$AA$2:$AA$500,$A$8)+COUNTIFS(   TOI!$X$2:$X$500,DZ$2,TOI!$AA$2:$AA$500,$A$8)</f>
        <v>0</v>
      </c>
      <c r="EA8" s="141">
        <f>IF(DZ$6&gt;0,DZ8/DZ$6,0)</f>
        <v>0</v>
      </c>
      <c r="EB8" s="140">
        <f>COUNTIFS(   TOI!$V$2:$V$500,EB$2,TOI!$AA$2:$AA$500,$A$8)+COUNTIFS(   TOI!$W$2:$W$500,EB$2,TOI!$AA$2:$AA$500,$A$8)+COUNTIFS(   TOI!$X$2:$X$500,EB$2,TOI!$AA$2:$AA$500,$A$8)</f>
        <v>0</v>
      </c>
      <c r="EC8" s="141">
        <f>IF(EB$6&gt;0,EB8/EB$6,0)</f>
        <v>0</v>
      </c>
      <c r="ED8" s="140">
        <f>COUNTIFS(   TOI!$V$2:$V$500,ED$2,TOI!$AA$2:$AA$500,$A$8)+COUNTIFS(   TOI!$W$2:$W$500,ED$2,TOI!$AA$2:$AA$500,$A$8)+COUNTIFS(   TOI!$X$2:$X$500,ED$2,TOI!$AA$2:$AA$500,$A$8)</f>
        <v>0</v>
      </c>
      <c r="EE8" s="141">
        <f>IF(ED$6&gt;0,ED8/ED$6,0)</f>
        <v>0</v>
      </c>
      <c r="EF8" s="144">
        <f>COUNTIFS(   TOI!$V$2:$V$500,EF$2,TOI!$AA$2:$AA$500,$A$8)+COUNTIFS(   TOI!$W$2:$W$500,EF$2,TOI!$AA$2:$AA$500,$A$8)+COUNTIFS(   TOI!$X$2:$X$500,EF$2,TOI!$AA$2:$AA$500,$A$8)</f>
        <v>0</v>
      </c>
      <c r="EG8" s="145">
        <f>IF(EF$6&gt;0,EF8/EF$6,0)</f>
        <v>0</v>
      </c>
      <c r="EH8" s="144">
        <f>COUNTIFS(   TOI!$V$2:$V$500,EH$2,TOI!$AA$2:$AA$500,$A$8)+COUNTIFS(   TOI!$W$2:$W$500,EH$2,TOI!$AA$2:$AA$500,$A$8)+COUNTIFS(   TOI!$X$2:$X$500,EH$2,TOI!$AA$2:$AA$500,$A$8)</f>
        <v>0</v>
      </c>
      <c r="EI8" s="145">
        <f>IF(EH$6&gt;0,EH8/EH$6,0)</f>
        <v>0</v>
      </c>
      <c r="EJ8" s="140">
        <f>COUNTIFS(   TOI!$V$2:$V$500,EJ$2,TOI!$AA$2:$AA$500,$A$8)+COUNTIFS(   TOI!$W$2:$W$500,EJ$2,TOI!$AA$2:$AA$500,$A$8)+COUNTIFS(   TOI!$X$2:$X$500,EJ$2,TOI!$AA$2:$AA$500,$A$8)</f>
        <v>0</v>
      </c>
      <c r="EK8" s="141">
        <f>IF(EJ$6&gt;0,EJ8/EJ$6,0)</f>
        <v>0</v>
      </c>
      <c r="EL8" s="140">
        <f>COUNTIFS(   TOI!$V$2:$V$500,EL$2,TOI!$AA$2:$AA$500,$A$8)+COUNTIFS(   TOI!$W$2:$W$500,EL$2,TOI!$AA$2:$AA$500,$A$8)+COUNTIFS(   TOI!$X$2:$X$500,EL$2,TOI!$AA$2:$AA$500,$A$8)</f>
        <v>0</v>
      </c>
      <c r="EM8" s="141">
        <f>IF(EL$6&gt;0,EL8/EL$6,0)</f>
        <v>0</v>
      </c>
      <c r="EN8" s="140">
        <f>COUNTIFS(   TOI!$V$2:$V$500,EN$2,TOI!$AA$2:$AA$500,$A$8)+COUNTIFS(   TOI!$W$2:$W$500,EN$2,TOI!$AA$2:$AA$500,$A$8)+COUNTIFS(   TOI!$X$2:$X$500,EN$2,TOI!$AA$2:$AA$500,$A$8)</f>
        <v>0</v>
      </c>
      <c r="EO8" s="141">
        <f>IF(EN$6&gt;0,EN8/EN$6,0)</f>
        <v>0</v>
      </c>
      <c r="EP8" s="140">
        <f>COUNTIFS(   TOI!$V$2:$V$500,EP$2,TOI!$AA$2:$AA$500,$A$8)+COUNTIFS(   TOI!$W$2:$W$500,EP$2,TOI!$AA$2:$AA$500,$A$8)+COUNTIFS(   TOI!$X$2:$X$500,EP$2,TOI!$AA$2:$AA$500,$A$8)</f>
        <v>0</v>
      </c>
      <c r="EQ8" s="141">
        <f>IF(EP$6&gt;0,EP8/EP$6,0)</f>
        <v>0</v>
      </c>
      <c r="ER8" s="140">
        <f>COUNTIFS(   TOI!$V$2:$V$500,ER$2,TOI!$AA$2:$AA$500,$A$8)+COUNTIFS(   TOI!$W$2:$W$500,ER$2,TOI!$AA$2:$AA$500,$A$8)+COUNTIFS(   TOI!$X$2:$X$500,ER$2,TOI!$AA$2:$AA$500,$A$8)</f>
        <v>0</v>
      </c>
      <c r="ES8" s="141">
        <f>IF(ER$6&gt;0,ER8/ER$6,0)</f>
        <v>0</v>
      </c>
      <c r="ET8" s="144">
        <f>COUNTIFS(   TOI!$V$2:$V$500,ET$2,TOI!$AA$2:$AA$500,$A$8)+COUNTIFS(   TOI!$W$2:$W$500,ET$2,TOI!$AA$2:$AA$500,$A$8)+COUNTIFS(   TOI!$X$2:$X$500,ET$2,TOI!$AA$2:$AA$500,$A$8)</f>
        <v>0</v>
      </c>
      <c r="EU8" s="145">
        <f>IF(ET$6&gt;0,ET8/ET$6,0)</f>
        <v>0</v>
      </c>
      <c r="EV8" s="144">
        <f>COUNTIFS(   TOI!$V$2:$V$500,EV$2,TOI!$AA$2:$AA$500,$A$8)+COUNTIFS(   TOI!$W$2:$W$500,EV$2,TOI!$AA$2:$AA$500,$A$8)+COUNTIFS(   TOI!$X$2:$X$500,EV$2,TOI!$AA$2:$AA$500,$A$8)</f>
        <v>0</v>
      </c>
      <c r="EW8" s="145">
        <f>IF(EV$6&gt;0,EV8/EV$6,0)</f>
        <v>0</v>
      </c>
      <c r="EX8" s="140">
        <f>COUNTIFS(   TOI!$V$2:$V$500,EX$2,TOI!$AA$2:$AA$500,$A$8)+COUNTIFS(   TOI!$W$2:$W$500,EX$2,TOI!$AA$2:$AA$500,$A$8)+COUNTIFS(   TOI!$X$2:$X$500,EX$2,TOI!$AA$2:$AA$500,$A$8)</f>
        <v>0</v>
      </c>
      <c r="EY8" s="141">
        <f>IF(EX$6&gt;0,EX8/EX$6,0)</f>
        <v>0</v>
      </c>
      <c r="EZ8" s="140">
        <f>COUNTIFS(   TOI!$V$2:$V$500,EZ$2,TOI!$AA$2:$AA$500,$A$8)+COUNTIFS(   TOI!$W$2:$W$500,EZ$2,TOI!$AA$2:$AA$500,$A$8)+COUNTIFS(   TOI!$X$2:$X$500,EZ$2,TOI!$AA$2:$AA$500,$A$8)</f>
        <v>0</v>
      </c>
      <c r="FA8" s="141">
        <f>IF(EZ$6&gt;0,EZ8/EZ$6,0)</f>
        <v>0</v>
      </c>
      <c r="FB8" s="140">
        <f>COUNTIFS(   TOI!$V$2:$V$500,FB$2,TOI!$AA$2:$AA$500,$A$8)+COUNTIFS(   TOI!$W$2:$W$500,FB$2,TOI!$AA$2:$AA$500,$A$8)+COUNTIFS(   TOI!$X$2:$X$500,FB$2,TOI!$AA$2:$AA$500,$A$8)</f>
        <v>0</v>
      </c>
      <c r="FC8" s="141">
        <f>IF(FB$6&gt;0,FB8/FB$6,0)</f>
        <v>0</v>
      </c>
      <c r="FD8" s="140">
        <f>COUNTIFS(   TOI!$V$2:$V$500,FD$2,TOI!$AA$2:$AA$500,$A$8)+COUNTIFS(   TOI!$W$2:$W$500,FD$2,TOI!$AA$2:$AA$500,$A$8)+COUNTIFS(   TOI!$X$2:$X$500,FD$2,TOI!$AA$2:$AA$500,$A$8)</f>
        <v>0</v>
      </c>
      <c r="FE8" s="141">
        <f>IF(FD$6&gt;0,FD8/FD$6,0)</f>
        <v>0</v>
      </c>
      <c r="FF8" s="140">
        <f>COUNTIFS(   TOI!$V$2:$V$500,FF$2,TOI!$AA$2:$AA$500,$A$8)+COUNTIFS(   TOI!$W$2:$W$500,FF$2,TOI!$AA$2:$AA$500,$A$8)+COUNTIFS(   TOI!$X$2:$X$500,FF$2,TOI!$AA$2:$AA$500,$A$8)</f>
        <v>0</v>
      </c>
      <c r="FG8" s="141">
        <f>IF(FF$6&gt;0,FF8/FF$6,0)</f>
        <v>0</v>
      </c>
      <c r="FH8" s="144">
        <f>COUNTIFS(   TOI!$V$2:$V$500,FH$2,TOI!$AA$2:$AA$500,$A$8)+COUNTIFS(   TOI!$W$2:$W$500,FH$2,TOI!$AA$2:$AA$500,$A$8)+COUNTIFS(   TOI!$X$2:$X$500,FH$2,TOI!$AA$2:$AA$500,$A$8)</f>
        <v>0</v>
      </c>
      <c r="FI8" s="145">
        <f>IF(FH$6&gt;0,FH8/FH$6,0)</f>
        <v>0</v>
      </c>
      <c r="FJ8" s="144">
        <f>COUNTIFS(   TOI!$V$2:$V$500,FJ$2,TOI!$AA$2:$AA$500,$A$8)+COUNTIFS(   TOI!$W$2:$W$500,FJ$2,TOI!$AA$2:$AA$500,$A$8)+COUNTIFS(   TOI!$X$2:$X$500,FJ$2,TOI!$AA$2:$AA$500,$A$8)</f>
        <v>0</v>
      </c>
      <c r="FK8" s="145">
        <f>IF(FJ$6&gt;0,FJ8/FJ$6,0)</f>
        <v>0</v>
      </c>
      <c r="FL8" s="140">
        <f>COUNTIFS(   TOI!$V$2:$V$500,FL$2,TOI!$AA$2:$AA$500,$A$8)+COUNTIFS(   TOI!$W$2:$W$500,FL$2,TOI!$AA$2:$AA$500,$A$8)+COUNTIFS(   TOI!$X$2:$X$500,FL$2,TOI!$AA$2:$AA$500,$A$8)</f>
        <v>0</v>
      </c>
      <c r="FM8" s="141">
        <f>IF(FL$6&gt;0,FL8/FL$6,0)</f>
        <v>0</v>
      </c>
      <c r="FN8" s="140">
        <f>COUNTIFS(   TOI!$V$2:$V$500,FN$2,TOI!$AA$2:$AA$500,$A$8)+COUNTIFS(   TOI!$W$2:$W$500,FN$2,TOI!$AA$2:$AA$500,$A$8)+COUNTIFS(   TOI!$X$2:$X$500,FN$2,TOI!$AA$2:$AA$500,$A$8)</f>
        <v>0</v>
      </c>
      <c r="FO8" s="141">
        <f>IF(FN$6&gt;0,FN8/FN$6,0)</f>
        <v>0</v>
      </c>
      <c r="FP8" s="140">
        <f>COUNTIFS(   TOI!$V$2:$V$500,FP$2,TOI!$AA$2:$AA$500,$A$8)+COUNTIFS(   TOI!$W$2:$W$500,FP$2,TOI!$AA$2:$AA$500,$A$8)+COUNTIFS(   TOI!$X$2:$X$500,FP$2,TOI!$AA$2:$AA$500,$A$8)</f>
        <v>0</v>
      </c>
      <c r="FQ8" s="141">
        <f>IF(FP$6&gt;0,FP8/FP$6,0)</f>
        <v>0</v>
      </c>
      <c r="FR8" s="140">
        <f>COUNTIFS(   TOI!$V$2:$V$500,FR$2,TOI!$AA$2:$AA$500,$A$8)+COUNTIFS(   TOI!$W$2:$W$500,FR$2,TOI!$AA$2:$AA$500,$A$8)+COUNTIFS(   TOI!$X$2:$X$500,FR$2,TOI!$AA$2:$AA$500,$A$8)</f>
        <v>0</v>
      </c>
      <c r="FS8" s="141">
        <f>IF(FR$6&gt;0,FR8/FR$6,0)</f>
        <v>0</v>
      </c>
      <c r="FT8" s="140">
        <f>COUNTIFS(   TOI!$V$2:$V$500,FT$2,TOI!$AA$2:$AA$500,$A$8)+COUNTIFS(   TOI!$W$2:$W$500,FT$2,TOI!$AA$2:$AA$500,$A$8)+COUNTIFS(   TOI!$X$2:$X$500,FT$2,TOI!$AA$2:$AA$500,$A$8)</f>
        <v>0</v>
      </c>
      <c r="FU8" s="141">
        <f>IF(FT$6&gt;0,FT8/FT$6,0)</f>
        <v>0</v>
      </c>
      <c r="FV8" s="144">
        <f>COUNTIFS(   TOI!$V$2:$V$500,FV$2,TOI!$AA$2:$AA$500,$A$8)+COUNTIFS(   TOI!$W$2:$W$500,FV$2,TOI!$AA$2:$AA$500,$A$8)+COUNTIFS(   TOI!$X$2:$X$500,FV$2,TOI!$AA$2:$AA$500,$A$8)</f>
        <v>0</v>
      </c>
      <c r="FW8" s="145">
        <f>IF(FV$6&gt;0,FV8/FV$6,0)</f>
        <v>0</v>
      </c>
      <c r="FX8" s="144">
        <f>COUNTIFS(   TOI!$V$2:$V$500,FX$2,TOI!$AA$2:$AA$500,$A$8)+COUNTIFS(   TOI!$W$2:$W$500,FX$2,TOI!$AA$2:$AA$500,$A$8)+COUNTIFS(   TOI!$X$2:$X$500,FX$2,TOI!$AA$2:$AA$500,$A$8)</f>
        <v>0</v>
      </c>
      <c r="FY8" s="145">
        <f>IF(FX$6&gt;0,FX8/FX$6,0)</f>
        <v>0</v>
      </c>
      <c r="FZ8" s="140">
        <f>COUNTIFS(   TOI!$V$2:$V$500,FZ$2,TOI!$AA$2:$AA$500,$A$8)+COUNTIFS(   TOI!$W$2:$W$500,FZ$2,TOI!$AA$2:$AA$500,$A$8)+COUNTIFS(   TOI!$X$2:$X$500,FZ$2,TOI!$AA$2:$AA$500,$A$8)</f>
        <v>0</v>
      </c>
      <c r="GA8" s="141">
        <f>IF(FZ$6&gt;0,FZ8/FZ$6,0)</f>
        <v>0</v>
      </c>
      <c r="GB8" s="140">
        <f>COUNTIFS(   TOI!$V$2:$V$500,GB$2,TOI!$AA$2:$AA$500,$A$8)+COUNTIFS(   TOI!$W$2:$W$500,GB$2,TOI!$AA$2:$AA$500,$A$8)+COUNTIFS(   TOI!$X$2:$X$500,GB$2,TOI!$AA$2:$AA$500,$A$8)</f>
        <v>0</v>
      </c>
      <c r="GC8" s="141">
        <f>IF(GB$6&gt;0,GB8/GB$6,0)</f>
        <v>0</v>
      </c>
    </row>
    <row r="9" spans="1:185" s="127" customFormat="1" ht="15.75" thickBot="1" x14ac:dyDescent="0.3">
      <c r="A9" s="139" t="s">
        <v>80</v>
      </c>
      <c r="B9" s="142">
        <f>COUNTIFS(   TOI!$V$2:$V$500,B$2,TOI!$AA$2:$AA$500,$A$11)+COUNTIFS(   TOI!$V$2:$V$500,B$2,TOI!$AA$2:$AA$500,$A$12)+ COUNTIFS(   TOI!$W$2:$W$500,B$2,TOI!$AA$2:$AA$500,$A$11)+COUNTIFS(   TOI!$W$2:$W$500,B$2,TOI!$AA$2:$AA$500,$A$12)+COUNTIFS(   TOI!$X$2:$X$500,B$2,TOI!$AA$2:$AA$500,$A$11)+COUNTIFS(   TOI!$X$2:$X$500,B$2,TOI!$AA$2:$AA$500,$A$12)</f>
        <v>0</v>
      </c>
      <c r="C9" s="143">
        <f>IF(B$6&gt;0,B9/B$6,0)</f>
        <v>0</v>
      </c>
      <c r="D9" s="142">
        <f>COUNTIFS(   TOI!$V$2:$V$500,D$2,TOI!$AA$2:$AA$500,$A$11)+COUNTIFS(   TOI!$V$2:$V$500,D$2,TOI!$AA$2:$AA$500,$A$12)+ COUNTIFS(   TOI!$W$2:$W$500,D$2,TOI!$AA$2:$AA$500,$A$11)+COUNTIFS(   TOI!$W$2:$W$500,D$2,TOI!$AA$2:$AA$500,$A$12)+COUNTIFS(   TOI!$X$2:$X$500,D$2,TOI!$AA$2:$AA$500,$A$11)+COUNTIFS(   TOI!$X$2:$X$500,D$2,TOI!$AA$2:$AA$500,$A$12)</f>
        <v>0</v>
      </c>
      <c r="E9" s="143">
        <f>IF(D$6&gt;0,D9/D$6,0)</f>
        <v>0</v>
      </c>
      <c r="F9" s="142">
        <f>COUNTIFS(   TOI!$V$2:$V$500,F$2,TOI!$AA$2:$AA$500,$A$11)+COUNTIFS(   TOI!$V$2:$V$500,F$2,TOI!$AA$2:$AA$500,$A$12)+ COUNTIFS(   TOI!$W$2:$W$500,F$2,TOI!$AA$2:$AA$500,$A$11)+COUNTIFS(   TOI!$W$2:$W$500,F$2,TOI!$AA$2:$AA$500,$A$12)+COUNTIFS(   TOI!$X$2:$X$500,F$2,TOI!$AA$2:$AA$500,$A$11)+COUNTIFS(   TOI!$X$2:$X$500,F$2,TOI!$AA$2:$AA$500,$A$12)</f>
        <v>0</v>
      </c>
      <c r="G9" s="143">
        <f>IF(F$6&gt;0,F9/F$6,0)</f>
        <v>0</v>
      </c>
      <c r="H9" s="142">
        <f>COUNTIFS(   TOI!$V$2:$V$500,H$2,TOI!$AA$2:$AA$500,$A$11)+COUNTIFS(   TOI!$V$2:$V$500,H$2,TOI!$AA$2:$AA$500,$A$12)+ COUNTIFS(   TOI!$W$2:$W$500,H$2,TOI!$AA$2:$AA$500,$A$11)+COUNTIFS(   TOI!$W$2:$W$500,H$2,TOI!$AA$2:$AA$500,$A$12)+COUNTIFS(   TOI!$X$2:$X$500,H$2,TOI!$AA$2:$AA$500,$A$11)+COUNTIFS(   TOI!$X$2:$X$500,H$2,TOI!$AA$2:$AA$500,$A$12)</f>
        <v>0</v>
      </c>
      <c r="I9" s="143">
        <f>IF(H$6&gt;0,H9/H$6,0)</f>
        <v>0</v>
      </c>
      <c r="J9" s="150">
        <f>COUNTIFS(   TOI!$V$2:$V$500,J$2,TOI!$AA$2:$AA$500,$A$11)+COUNTIFS(   TOI!$V$2:$V$500,J$2,TOI!$AA$2:$AA$500,$A$12)+ COUNTIFS(   TOI!$W$2:$W$500,J$2,TOI!$AA$2:$AA$500,$A$11)+COUNTIFS(   TOI!$W$2:$W$500,J$2,TOI!$AA$2:$AA$500,$A$12)+COUNTIFS(   TOI!$X$2:$X$500,J$2,TOI!$AA$2:$AA$500,$A$11)+COUNTIFS(   TOI!$X$2:$X$500,J$2,TOI!$AA$2:$AA$500,$A$12)</f>
        <v>0</v>
      </c>
      <c r="K9" s="151">
        <f>IF(J$6&gt;0,J9/J$6,0)</f>
        <v>0</v>
      </c>
      <c r="L9" s="150">
        <f>COUNTIFS(   TOI!$V$2:$V$500,L$2,TOI!$AA$2:$AA$500,$A$11)+COUNTIFS(   TOI!$V$2:$V$500,L$2,TOI!$AA$2:$AA$500,$A$12)+ COUNTIFS(   TOI!$W$2:$W$500,L$2,TOI!$AA$2:$AA$500,$A$11)+COUNTIFS(   TOI!$W$2:$W$500,L$2,TOI!$AA$2:$AA$500,$A$12)+COUNTIFS(   TOI!$X$2:$X$500,L$2,TOI!$AA$2:$AA$500,$A$11)+COUNTIFS(   TOI!$X$2:$X$500,L$2,TOI!$AA$2:$AA$500,$A$12)</f>
        <v>0</v>
      </c>
      <c r="M9" s="151">
        <f>IF(L$6&gt;0,L9/L$6,0)</f>
        <v>0</v>
      </c>
      <c r="N9" s="142">
        <f>COUNTIFS(   TOI!$V$2:$V$500,N$2,TOI!$AA$2:$AA$500,$A$11)+COUNTIFS(   TOI!$V$2:$V$500,N$2,TOI!$AA$2:$AA$500,$A$12)+ COUNTIFS(   TOI!$W$2:$W$500,N$2,TOI!$AA$2:$AA$500,$A$11)+COUNTIFS(   TOI!$W$2:$W$500,N$2,TOI!$AA$2:$AA$500,$A$12)+COUNTIFS(   TOI!$X$2:$X$500,N$2,TOI!$AA$2:$AA$500,$A$11)+COUNTIFS(   TOI!$X$2:$X$500,N$2,TOI!$AA$2:$AA$500,$A$12)</f>
        <v>0</v>
      </c>
      <c r="O9" s="143">
        <f>IF(N$6&gt;0,N9/N$6,0)</f>
        <v>0</v>
      </c>
      <c r="P9" s="142">
        <f>COUNTIFS(   TOI!$V$2:$V$500,P$2,TOI!$AA$2:$AA$500,$A$11)+COUNTIFS(   TOI!$V$2:$V$500,P$2,TOI!$AA$2:$AA$500,$A$12)+ COUNTIFS(   TOI!$W$2:$W$500,P$2,TOI!$AA$2:$AA$500,$A$11)+COUNTIFS(   TOI!$W$2:$W$500,P$2,TOI!$AA$2:$AA$500,$A$12)+COUNTIFS(   TOI!$X$2:$X$500,P$2,TOI!$AA$2:$AA$500,$A$11)+COUNTIFS(   TOI!$X$2:$X$500,P$2,TOI!$AA$2:$AA$500,$A$12)</f>
        <v>0</v>
      </c>
      <c r="Q9" s="143">
        <f>IF(P$6&gt;0,P9/P$6,0)</f>
        <v>0</v>
      </c>
      <c r="R9" s="142">
        <f>COUNTIFS(   TOI!$V$2:$V$500,R$2,TOI!$AA$2:$AA$500,$A$11)+COUNTIFS(   TOI!$V$2:$V$500,R$2,TOI!$AA$2:$AA$500,$A$12)+ COUNTIFS(   TOI!$W$2:$W$500,R$2,TOI!$AA$2:$AA$500,$A$11)+COUNTIFS(   TOI!$W$2:$W$500,R$2,TOI!$AA$2:$AA$500,$A$12)+COUNTIFS(   TOI!$X$2:$X$500,R$2,TOI!$AA$2:$AA$500,$A$11)+COUNTIFS(   TOI!$X$2:$X$500,R$2,TOI!$AA$2:$AA$500,$A$12)</f>
        <v>0</v>
      </c>
      <c r="S9" s="143">
        <f>IF(R$6&gt;0,R9/R$6,0)</f>
        <v>0</v>
      </c>
      <c r="T9" s="142">
        <f>COUNTIFS(   TOI!$V$2:$V$500,T$2,TOI!$AA$2:$AA$500,$A$11)+COUNTIFS(   TOI!$V$2:$V$500,T$2,TOI!$AA$2:$AA$500,$A$12)+ COUNTIFS(   TOI!$W$2:$W$500,T$2,TOI!$AA$2:$AA$500,$A$11)+COUNTIFS(   TOI!$W$2:$W$500,T$2,TOI!$AA$2:$AA$500,$A$12)+COUNTIFS(   TOI!$X$2:$X$500,T$2,TOI!$AA$2:$AA$500,$A$11)+COUNTIFS(   TOI!$X$2:$X$500,T$2,TOI!$AA$2:$AA$500,$A$12)</f>
        <v>0</v>
      </c>
      <c r="U9" s="143">
        <f>IF(T$6&gt;0,T9/T$6,0)</f>
        <v>0</v>
      </c>
      <c r="V9" s="142">
        <f>COUNTIFS(   TOI!$V$2:$V$500,V$2,TOI!$AA$2:$AA$500,$A$11)+COUNTIFS(   TOI!$V$2:$V$500,V$2,TOI!$AA$2:$AA$500,$A$12)+ COUNTIFS(   TOI!$W$2:$W$500,V$2,TOI!$AA$2:$AA$500,$A$11)+COUNTIFS(   TOI!$W$2:$W$500,V$2,TOI!$AA$2:$AA$500,$A$12)+COUNTIFS(   TOI!$X$2:$X$500,V$2,TOI!$AA$2:$AA$500,$A$11)+COUNTIFS(   TOI!$X$2:$X$500,V$2,TOI!$AA$2:$AA$500,$A$12)</f>
        <v>0</v>
      </c>
      <c r="W9" s="143">
        <f>IF(V$6&gt;0,V9/V$6,0)</f>
        <v>0</v>
      </c>
      <c r="X9" s="150">
        <f>COUNTIFS(   TOI!$V$2:$V$500,X$2,TOI!$AA$2:$AA$500,$A$11)+COUNTIFS(   TOI!$V$2:$V$500,X$2,TOI!$AA$2:$AA$500,$A$12)+ COUNTIFS(   TOI!$W$2:$W$500,X$2,TOI!$AA$2:$AA$500,$A$11)+COUNTIFS(   TOI!$W$2:$W$500,X$2,TOI!$AA$2:$AA$500,$A$12)+COUNTIFS(   TOI!$X$2:$X$500,X$2,TOI!$AA$2:$AA$500,$A$11)+COUNTIFS(   TOI!$X$2:$X$500,X$2,TOI!$AA$2:$AA$500,$A$12)</f>
        <v>0</v>
      </c>
      <c r="Y9" s="151">
        <f>IF(X$6&gt;0,X9/X$6,0)</f>
        <v>0</v>
      </c>
      <c r="Z9" s="150">
        <f>COUNTIFS(   TOI!$V$2:$V$500,Z$2,TOI!$AA$2:$AA$500,$A$11)+COUNTIFS(   TOI!$V$2:$V$500,Z$2,TOI!$AA$2:$AA$500,$A$12)+ COUNTIFS(   TOI!$W$2:$W$500,Z$2,TOI!$AA$2:$AA$500,$A$11)+COUNTIFS(   TOI!$W$2:$W$500,Z$2,TOI!$AA$2:$AA$500,$A$12)+COUNTIFS(   TOI!$X$2:$X$500,Z$2,TOI!$AA$2:$AA$500,$A$11)+COUNTIFS(   TOI!$X$2:$X$500,Z$2,TOI!$AA$2:$AA$500,$A$12)</f>
        <v>0</v>
      </c>
      <c r="AA9" s="151">
        <f>IF(Z$6&gt;0,Z9/Z$6,0)</f>
        <v>0</v>
      </c>
      <c r="AB9" s="142">
        <f>COUNTIFS(   TOI!$V$2:$V$500,AB$2,TOI!$AA$2:$AA$500,$A$11)+COUNTIFS(   TOI!$V$2:$V$500,AB$2,TOI!$AA$2:$AA$500,$A$12)+ COUNTIFS(   TOI!$W$2:$W$500,AB$2,TOI!$AA$2:$AA$500,$A$11)+COUNTIFS(   TOI!$W$2:$W$500,AB$2,TOI!$AA$2:$AA$500,$A$12)+COUNTIFS(   TOI!$X$2:$X$500,AB$2,TOI!$AA$2:$AA$500,$A$11)+COUNTIFS(   TOI!$X$2:$X$500,AB$2,TOI!$AA$2:$AA$500,$A$12)</f>
        <v>0</v>
      </c>
      <c r="AC9" s="143">
        <f>IF(AB$6&gt;0,AB9/AB$6,0)</f>
        <v>0</v>
      </c>
      <c r="AD9" s="142">
        <f>COUNTIFS(   TOI!$V$2:$V$500,AD$2,TOI!$AA$2:$AA$500,$A$11)+COUNTIFS(   TOI!$V$2:$V$500,AD$2,TOI!$AA$2:$AA$500,$A$12)+ COUNTIFS(   TOI!$W$2:$W$500,AD$2,TOI!$AA$2:$AA$500,$A$11)+COUNTIFS(   TOI!$W$2:$W$500,AD$2,TOI!$AA$2:$AA$500,$A$12)+COUNTIFS(   TOI!$X$2:$X$500,AD$2,TOI!$AA$2:$AA$500,$A$11)+COUNTIFS(   TOI!$X$2:$X$500,AD$2,TOI!$AA$2:$AA$500,$A$12)</f>
        <v>0</v>
      </c>
      <c r="AE9" s="143">
        <f>IF(AD$6&gt;0,AD9/AD$6,0)</f>
        <v>0</v>
      </c>
      <c r="AF9" s="142">
        <f>COUNTIFS(   TOI!$V$2:$V$500,AF$2,TOI!$AA$2:$AA$500,$A$11)+COUNTIFS(   TOI!$V$2:$V$500,AF$2,TOI!$AA$2:$AA$500,$A$12)+ COUNTIFS(   TOI!$W$2:$W$500,AF$2,TOI!$AA$2:$AA$500,$A$11)+COUNTIFS(   TOI!$W$2:$W$500,AF$2,TOI!$AA$2:$AA$500,$A$12)+COUNTIFS(   TOI!$X$2:$X$500,AF$2,TOI!$AA$2:$AA$500,$A$11)+COUNTIFS(   TOI!$X$2:$X$500,AF$2,TOI!$AA$2:$AA$500,$A$12)</f>
        <v>0</v>
      </c>
      <c r="AG9" s="143">
        <f>IF(AF$6&gt;0,AF9/AF$6,0)</f>
        <v>0</v>
      </c>
      <c r="AH9" s="142">
        <f>COUNTIFS(   TOI!$V$2:$V$500,AH$2,TOI!$AA$2:$AA$500,$A$11)+COUNTIFS(   TOI!$V$2:$V$500,AH$2,TOI!$AA$2:$AA$500,$A$12)+ COUNTIFS(   TOI!$W$2:$W$500,AH$2,TOI!$AA$2:$AA$500,$A$11)+COUNTIFS(   TOI!$W$2:$W$500,AH$2,TOI!$AA$2:$AA$500,$A$12)+COUNTIFS(   TOI!$X$2:$X$500,AH$2,TOI!$AA$2:$AA$500,$A$11)+COUNTIFS(   TOI!$X$2:$X$500,AH$2,TOI!$AA$2:$AA$500,$A$12)</f>
        <v>0</v>
      </c>
      <c r="AI9" s="143">
        <f>IF(AH$6&gt;0,AH9/AH$6,0)</f>
        <v>0</v>
      </c>
      <c r="AJ9" s="142">
        <f>COUNTIFS(   TOI!$V$2:$V$500,AJ$2,TOI!$AA$2:$AA$500,$A$11)+COUNTIFS(   TOI!$V$2:$V$500,AJ$2,TOI!$AA$2:$AA$500,$A$12)+ COUNTIFS(   TOI!$W$2:$W$500,AJ$2,TOI!$AA$2:$AA$500,$A$11)+COUNTIFS(   TOI!$W$2:$W$500,AJ$2,TOI!$AA$2:$AA$500,$A$12)+COUNTIFS(   TOI!$X$2:$X$500,AJ$2,TOI!$AA$2:$AA$500,$A$11)+COUNTIFS(   TOI!$X$2:$X$500,AJ$2,TOI!$AA$2:$AA$500,$A$12)</f>
        <v>0</v>
      </c>
      <c r="AK9" s="143">
        <f>IF(AJ$6&gt;0,AJ9/AJ$6,0)</f>
        <v>0</v>
      </c>
      <c r="AL9" s="150">
        <f>COUNTIFS(   TOI!$V$2:$V$500,AL$2,TOI!$AA$2:$AA$500,$A$11)+COUNTIFS(   TOI!$V$2:$V$500,AL$2,TOI!$AA$2:$AA$500,$A$12)+ COUNTIFS(   TOI!$W$2:$W$500,AL$2,TOI!$AA$2:$AA$500,$A$11)+COUNTIFS(   TOI!$W$2:$W$500,AL$2,TOI!$AA$2:$AA$500,$A$12)+COUNTIFS(   TOI!$X$2:$X$500,AL$2,TOI!$AA$2:$AA$500,$A$11)+COUNTIFS(   TOI!$X$2:$X$500,AL$2,TOI!$AA$2:$AA$500,$A$12)</f>
        <v>0</v>
      </c>
      <c r="AM9" s="151">
        <f>IF(AL$6&gt;0,AL9/AL$6,0)</f>
        <v>0</v>
      </c>
      <c r="AN9" s="150">
        <f>COUNTIFS(   TOI!$V$2:$V$500,AN$2,TOI!$AA$2:$AA$500,$A$11)+COUNTIFS(   TOI!$V$2:$V$500,AN$2,TOI!$AA$2:$AA$500,$A$12)+ COUNTIFS(   TOI!$W$2:$W$500,AN$2,TOI!$AA$2:$AA$500,$A$11)+COUNTIFS(   TOI!$W$2:$W$500,AN$2,TOI!$AA$2:$AA$500,$A$12)+COUNTIFS(   TOI!$X$2:$X$500,AN$2,TOI!$AA$2:$AA$500,$A$11)+COUNTIFS(   TOI!$X$2:$X$500,AN$2,TOI!$AA$2:$AA$500,$A$12)</f>
        <v>0</v>
      </c>
      <c r="AO9" s="151">
        <f>IF(AN$6&gt;0,AN9/AN$6,0)</f>
        <v>0</v>
      </c>
      <c r="AP9" s="142">
        <f>COUNTIFS(   TOI!$V$2:$V$500,AP$2,TOI!$AA$2:$AA$500,$A$11)+COUNTIFS(   TOI!$V$2:$V$500,AP$2,TOI!$AA$2:$AA$500,$A$12)+ COUNTIFS(   TOI!$W$2:$W$500,AP$2,TOI!$AA$2:$AA$500,$A$11)+COUNTIFS(   TOI!$W$2:$W$500,AP$2,TOI!$AA$2:$AA$500,$A$12)+COUNTIFS(   TOI!$X$2:$X$500,AP$2,TOI!$AA$2:$AA$500,$A$11)+COUNTIFS(   TOI!$X$2:$X$500,AP$2,TOI!$AA$2:$AA$500,$A$12)</f>
        <v>0</v>
      </c>
      <c r="AQ9" s="143">
        <f>IF(AP$6&gt;0,AP9/AP$6,0)</f>
        <v>0</v>
      </c>
      <c r="AR9" s="142">
        <f>COUNTIFS(   TOI!$V$2:$V$500,AR$2,TOI!$AA$2:$AA$500,$A$11)+COUNTIFS(   TOI!$V$2:$V$500,AR$2,TOI!$AA$2:$AA$500,$A$12)+ COUNTIFS(   TOI!$W$2:$W$500,AR$2,TOI!$AA$2:$AA$500,$A$11)+COUNTIFS(   TOI!$W$2:$W$500,AR$2,TOI!$AA$2:$AA$500,$A$12)+COUNTIFS(   TOI!$X$2:$X$500,AR$2,TOI!$AA$2:$AA$500,$A$11)+COUNTIFS(   TOI!$X$2:$X$500,AR$2,TOI!$AA$2:$AA$500,$A$12)</f>
        <v>0</v>
      </c>
      <c r="AS9" s="143">
        <f>IF(AR$6&gt;0,AR9/AR$6,0)</f>
        <v>0</v>
      </c>
      <c r="AT9" s="142">
        <f>COUNTIFS(   TOI!$V$2:$V$500,AT$2,TOI!$AA$2:$AA$500,$A$11)+COUNTIFS(   TOI!$V$2:$V$500,AT$2,TOI!$AA$2:$AA$500,$A$12)+ COUNTIFS(   TOI!$W$2:$W$500,AT$2,TOI!$AA$2:$AA$500,$A$11)+COUNTIFS(   TOI!$W$2:$W$500,AT$2,TOI!$AA$2:$AA$500,$A$12)+COUNTIFS(   TOI!$X$2:$X$500,AT$2,TOI!$AA$2:$AA$500,$A$11)+COUNTIFS(   TOI!$X$2:$X$500,AT$2,TOI!$AA$2:$AA$500,$A$12)</f>
        <v>0</v>
      </c>
      <c r="AU9" s="143">
        <f>IF(AT$6&gt;0,AT9/AT$6,0)</f>
        <v>0</v>
      </c>
      <c r="AV9" s="142">
        <f>COUNTIFS(   TOI!$V$2:$V$500,AV$2,TOI!$AA$2:$AA$500,$A$11)+COUNTIFS(   TOI!$V$2:$V$500,AV$2,TOI!$AA$2:$AA$500,$A$12)+ COUNTIFS(   TOI!$W$2:$W$500,AV$2,TOI!$AA$2:$AA$500,$A$11)+COUNTIFS(   TOI!$W$2:$W$500,AV$2,TOI!$AA$2:$AA$500,$A$12)+COUNTIFS(   TOI!$X$2:$X$500,AV$2,TOI!$AA$2:$AA$500,$A$11)+COUNTIFS(   TOI!$X$2:$X$500,AV$2,TOI!$AA$2:$AA$500,$A$12)</f>
        <v>0</v>
      </c>
      <c r="AW9" s="143">
        <f>IF(AV$6&gt;0,AV9/AV$6,0)</f>
        <v>0</v>
      </c>
      <c r="AX9" s="142">
        <f>COUNTIFS(   TOI!$V$2:$V$500,AX$2,TOI!$AA$2:$AA$500,$A$11)+COUNTIFS(   TOI!$V$2:$V$500,AX$2,TOI!$AA$2:$AA$500,$A$12)+ COUNTIFS(   TOI!$W$2:$W$500,AX$2,TOI!$AA$2:$AA$500,$A$11)+COUNTIFS(   TOI!$W$2:$W$500,AX$2,TOI!$AA$2:$AA$500,$A$12)+COUNTIFS(   TOI!$X$2:$X$500,AX$2,TOI!$AA$2:$AA$500,$A$11)+COUNTIFS(   TOI!$X$2:$X$500,AX$2,TOI!$AA$2:$AA$500,$A$12)</f>
        <v>0</v>
      </c>
      <c r="AY9" s="143">
        <f>IF(AX$6&gt;0,AX9/AX$6,0)</f>
        <v>0</v>
      </c>
      <c r="AZ9" s="150">
        <f>COUNTIFS(   TOI!$V$2:$V$500,AZ$2,TOI!$AA$2:$AA$500,$A$11)+COUNTIFS(   TOI!$V$2:$V$500,AZ$2,TOI!$AA$2:$AA$500,$A$12)+ COUNTIFS(   TOI!$W$2:$W$500,AZ$2,TOI!$AA$2:$AA$500,$A$11)+COUNTIFS(   TOI!$W$2:$W$500,AZ$2,TOI!$AA$2:$AA$500,$A$12)+COUNTIFS(   TOI!$X$2:$X$500,AZ$2,TOI!$AA$2:$AA$500,$A$11)+COUNTIFS(   TOI!$X$2:$X$500,AZ$2,TOI!$AA$2:$AA$500,$A$12)</f>
        <v>0</v>
      </c>
      <c r="BA9" s="151">
        <f>IF(AZ$6&gt;0,AZ9/AZ$6,0)</f>
        <v>0</v>
      </c>
      <c r="BB9" s="150">
        <f>COUNTIFS(   TOI!$V$2:$V$500,BB$2,TOI!$AA$2:$AA$500,$A$11)+COUNTIFS(   TOI!$V$2:$V$500,BB$2,TOI!$AA$2:$AA$500,$A$12)+ COUNTIFS(   TOI!$W$2:$W$500,BB$2,TOI!$AA$2:$AA$500,$A$11)+COUNTIFS(   TOI!$W$2:$W$500,BB$2,TOI!$AA$2:$AA$500,$A$12)+COUNTIFS(   TOI!$X$2:$X$500,BB$2,TOI!$AA$2:$AA$500,$A$11)+COUNTIFS(   TOI!$X$2:$X$500,BB$2,TOI!$AA$2:$AA$500,$A$12)</f>
        <v>0</v>
      </c>
      <c r="BC9" s="151">
        <f>IF(BB$6&gt;0,BB9/BB$6,0)</f>
        <v>0</v>
      </c>
      <c r="BD9" s="142">
        <f>COUNTIFS(   TOI!$V$2:$V$500,BD$2,TOI!$AA$2:$AA$500,$A$11)+COUNTIFS(   TOI!$V$2:$V$500,BD$2,TOI!$AA$2:$AA$500,$A$12)+ COUNTIFS(   TOI!$W$2:$W$500,BD$2,TOI!$AA$2:$AA$500,$A$11)+COUNTIFS(   TOI!$W$2:$W$500,BD$2,TOI!$AA$2:$AA$500,$A$12)+COUNTIFS(   TOI!$X$2:$X$500,BD$2,TOI!$AA$2:$AA$500,$A$11)+COUNTIFS(   TOI!$X$2:$X$500,BD$2,TOI!$AA$2:$AA$500,$A$12)</f>
        <v>0</v>
      </c>
      <c r="BE9" s="143">
        <f>IF(BD$6&gt;0,BD9/BD$6,0)</f>
        <v>0</v>
      </c>
      <c r="BF9" s="142">
        <f>COUNTIFS(   TOI!$V$2:$V$500,BF$2,TOI!$AA$2:$AA$500,$A$11)+COUNTIFS(   TOI!$V$2:$V$500,BF$2,TOI!$AA$2:$AA$500,$A$12)+ COUNTIFS(   TOI!$W$2:$W$500,BF$2,TOI!$AA$2:$AA$500,$A$11)+COUNTIFS(   TOI!$W$2:$W$500,BF$2,TOI!$AA$2:$AA$500,$A$12)+COUNTIFS(   TOI!$X$2:$X$500,BF$2,TOI!$AA$2:$AA$500,$A$11)+COUNTIFS(   TOI!$X$2:$X$500,BF$2,TOI!$AA$2:$AA$500,$A$12)</f>
        <v>0</v>
      </c>
      <c r="BG9" s="143">
        <f>IF(BF$6&gt;0,BF9/BF$6,0)</f>
        <v>0</v>
      </c>
      <c r="BH9" s="142">
        <f>COUNTIFS(   TOI!$V$2:$V$500,BH$2,TOI!$AA$2:$AA$500,$A$11)+COUNTIFS(   TOI!$V$2:$V$500,BH$2,TOI!$AA$2:$AA$500,$A$12)+ COUNTIFS(   TOI!$W$2:$W$500,BH$2,TOI!$AA$2:$AA$500,$A$11)+COUNTIFS(   TOI!$W$2:$W$500,BH$2,TOI!$AA$2:$AA$500,$A$12)+COUNTIFS(   TOI!$X$2:$X$500,BH$2,TOI!$AA$2:$AA$500,$A$11)+COUNTIFS(   TOI!$X$2:$X$500,BH$2,TOI!$AA$2:$AA$500,$A$12)</f>
        <v>0</v>
      </c>
      <c r="BI9" s="143">
        <f>IF(BH$6&gt;0,BH9/BH$6,0)</f>
        <v>0</v>
      </c>
      <c r="BJ9" s="142">
        <f>COUNTIFS(   TOI!$V$2:$V$500,BJ$2,TOI!$AA$2:$AA$500,$A$11)+COUNTIFS(   TOI!$V$2:$V$500,BJ$2,TOI!$AA$2:$AA$500,$A$12)+ COUNTIFS(   TOI!$W$2:$W$500,BJ$2,TOI!$AA$2:$AA$500,$A$11)+COUNTIFS(   TOI!$W$2:$W$500,BJ$2,TOI!$AA$2:$AA$500,$A$12)+COUNTIFS(   TOI!$X$2:$X$500,BJ$2,TOI!$AA$2:$AA$500,$A$11)+COUNTIFS(   TOI!$X$2:$X$500,BJ$2,TOI!$AA$2:$AA$500,$A$12)</f>
        <v>0</v>
      </c>
      <c r="BK9" s="143">
        <f>IF(BJ$6&gt;0,BJ9/BJ$6,0)</f>
        <v>0</v>
      </c>
      <c r="BL9" s="142">
        <f>COUNTIFS(   TOI!$V$2:$V$500,BL$2,TOI!$AA$2:$AA$500,$A$11)+COUNTIFS(   TOI!$V$2:$V$500,BL$2,TOI!$AA$2:$AA$500,$A$12)+ COUNTIFS(   TOI!$W$2:$W$500,BL$2,TOI!$AA$2:$AA$500,$A$11)+COUNTIFS(   TOI!$W$2:$W$500,BL$2,TOI!$AA$2:$AA$500,$A$12)+COUNTIFS(   TOI!$X$2:$X$500,BL$2,TOI!$AA$2:$AA$500,$A$11)+COUNTIFS(   TOI!$X$2:$X$500,BL$2,TOI!$AA$2:$AA$500,$A$12)</f>
        <v>0</v>
      </c>
      <c r="BM9" s="143">
        <f>IF(BL$6&gt;0,BL9/BL$6,0)</f>
        <v>0</v>
      </c>
      <c r="BN9" s="150">
        <f>COUNTIFS(   TOI!$V$2:$V$500,BN$2,TOI!$AA$2:$AA$500,$A$11)+COUNTIFS(   TOI!$V$2:$V$500,BN$2,TOI!$AA$2:$AA$500,$A$12)+ COUNTIFS(   TOI!$W$2:$W$500,BN$2,TOI!$AA$2:$AA$500,$A$11)+COUNTIFS(   TOI!$W$2:$W$500,BN$2,TOI!$AA$2:$AA$500,$A$12)+COUNTIFS(   TOI!$X$2:$X$500,BN$2,TOI!$AA$2:$AA$500,$A$11)+COUNTIFS(   TOI!$X$2:$X$500,BN$2,TOI!$AA$2:$AA$500,$A$12)</f>
        <v>0</v>
      </c>
      <c r="BO9" s="151">
        <f>IF(BN$6&gt;0,BN9/BN$6,0)</f>
        <v>0</v>
      </c>
      <c r="BP9" s="150">
        <f>COUNTIFS(   TOI!$V$2:$V$500,BP$2,TOI!$AA$2:$AA$500,$A$11)+COUNTIFS(   TOI!$V$2:$V$500,BP$2,TOI!$AA$2:$AA$500,$A$12)+ COUNTIFS(   TOI!$W$2:$W$500,BP$2,TOI!$AA$2:$AA$500,$A$11)+COUNTIFS(   TOI!$W$2:$W$500,BP$2,TOI!$AA$2:$AA$500,$A$12)+COUNTIFS(   TOI!$X$2:$X$500,BP$2,TOI!$AA$2:$AA$500,$A$11)+COUNTIFS(   TOI!$X$2:$X$500,BP$2,TOI!$AA$2:$AA$500,$A$12)</f>
        <v>0</v>
      </c>
      <c r="BQ9" s="151">
        <f>IF(BP$6&gt;0,BP9/BP$6,0)</f>
        <v>0</v>
      </c>
      <c r="BR9" s="142">
        <f>COUNTIFS(   TOI!$V$2:$V$500,BR$2,TOI!$AA$2:$AA$500,$A$11)+COUNTIFS(   TOI!$V$2:$V$500,BR$2,TOI!$AA$2:$AA$500,$A$12)+ COUNTIFS(   TOI!$W$2:$W$500,BR$2,TOI!$AA$2:$AA$500,$A$11)+COUNTIFS(   TOI!$W$2:$W$500,BR$2,TOI!$AA$2:$AA$500,$A$12)+COUNTIFS(   TOI!$X$2:$X$500,BR$2,TOI!$AA$2:$AA$500,$A$11)+COUNTIFS(   TOI!$X$2:$X$500,BR$2,TOI!$AA$2:$AA$500,$A$12)</f>
        <v>0</v>
      </c>
      <c r="BS9" s="143">
        <f>IF(BR$6&gt;0,BR9/BR$6,0)</f>
        <v>0</v>
      </c>
      <c r="BT9" s="142">
        <f>COUNTIFS(   TOI!$V$2:$V$500,BT$2,TOI!$AA$2:$AA$500,$A$11)+COUNTIFS(   TOI!$V$2:$V$500,BT$2,TOI!$AA$2:$AA$500,$A$12)+ COUNTIFS(   TOI!$W$2:$W$500,BT$2,TOI!$AA$2:$AA$500,$A$11)+COUNTIFS(   TOI!$W$2:$W$500,BT$2,TOI!$AA$2:$AA$500,$A$12)+COUNTIFS(   TOI!$X$2:$X$500,BT$2,TOI!$AA$2:$AA$500,$A$11)+COUNTIFS(   TOI!$X$2:$X$500,BT$2,TOI!$AA$2:$AA$500,$A$12)</f>
        <v>0</v>
      </c>
      <c r="BU9" s="143">
        <f>IF(BT$6&gt;0,BT9/BT$6,0)</f>
        <v>0</v>
      </c>
      <c r="BV9" s="142">
        <f>COUNTIFS(   TOI!$V$2:$V$500,BV$2,TOI!$AA$2:$AA$500,$A$11)+COUNTIFS(   TOI!$V$2:$V$500,BV$2,TOI!$AA$2:$AA$500,$A$12)+ COUNTIFS(   TOI!$W$2:$W$500,BV$2,TOI!$AA$2:$AA$500,$A$11)+COUNTIFS(   TOI!$W$2:$W$500,BV$2,TOI!$AA$2:$AA$500,$A$12)+COUNTIFS(   TOI!$X$2:$X$500,BV$2,TOI!$AA$2:$AA$500,$A$11)+COUNTIFS(   TOI!$X$2:$X$500,BV$2,TOI!$AA$2:$AA$500,$A$12)</f>
        <v>0</v>
      </c>
      <c r="BW9" s="143">
        <f>IF(BV$6&gt;0,BV9/BV$6,0)</f>
        <v>0</v>
      </c>
      <c r="BX9" s="142">
        <f>COUNTIFS(   TOI!$V$2:$V$500,BX$2,TOI!$AA$2:$AA$500,$A$11)+COUNTIFS(   TOI!$V$2:$V$500,BX$2,TOI!$AA$2:$AA$500,$A$12)+ COUNTIFS(   TOI!$W$2:$W$500,BX$2,TOI!$AA$2:$AA$500,$A$11)+COUNTIFS(   TOI!$W$2:$W$500,BX$2,TOI!$AA$2:$AA$500,$A$12)+COUNTIFS(   TOI!$X$2:$X$500,BX$2,TOI!$AA$2:$AA$500,$A$11)+COUNTIFS(   TOI!$X$2:$X$500,BX$2,TOI!$AA$2:$AA$500,$A$12)</f>
        <v>0</v>
      </c>
      <c r="BY9" s="143">
        <f>IF(BX$6&gt;0,BX9/BX$6,0)</f>
        <v>0</v>
      </c>
      <c r="BZ9" s="142">
        <f>COUNTIFS(   TOI!$V$2:$V$500,BZ$2,TOI!$AA$2:$AA$500,$A$11)+COUNTIFS(   TOI!$V$2:$V$500,BZ$2,TOI!$AA$2:$AA$500,$A$12)+ COUNTIFS(   TOI!$W$2:$W$500,BZ$2,TOI!$AA$2:$AA$500,$A$11)+COUNTIFS(   TOI!$W$2:$W$500,BZ$2,TOI!$AA$2:$AA$500,$A$12)+COUNTIFS(   TOI!$X$2:$X$500,BZ$2,TOI!$AA$2:$AA$500,$A$11)+COUNTIFS(   TOI!$X$2:$X$500,BZ$2,TOI!$AA$2:$AA$500,$A$12)</f>
        <v>0</v>
      </c>
      <c r="CA9" s="143">
        <f>IF(BZ$6&gt;0,BZ9/BZ$6,0)</f>
        <v>0</v>
      </c>
      <c r="CB9" s="150">
        <f>COUNTIFS(   TOI!$V$2:$V$500,CB$2,TOI!$AA$2:$AA$500,$A$11)+COUNTIFS(   TOI!$V$2:$V$500,CB$2,TOI!$AA$2:$AA$500,$A$12)+ COUNTIFS(   TOI!$W$2:$W$500,CB$2,TOI!$AA$2:$AA$500,$A$11)+COUNTIFS(   TOI!$W$2:$W$500,CB$2,TOI!$AA$2:$AA$500,$A$12)+COUNTIFS(   TOI!$X$2:$X$500,CB$2,TOI!$AA$2:$AA$500,$A$11)+COUNTIFS(   TOI!$X$2:$X$500,CB$2,TOI!$AA$2:$AA$500,$A$12)</f>
        <v>0</v>
      </c>
      <c r="CC9" s="151">
        <f>IF(CB$6&gt;0,CB9/CB$6,0)</f>
        <v>0</v>
      </c>
      <c r="CD9" s="150">
        <f>COUNTIFS(   TOI!$V$2:$V$500,CD$2,TOI!$AA$2:$AA$500,$A$11)+COUNTIFS(   TOI!$V$2:$V$500,CD$2,TOI!$AA$2:$AA$500,$A$12)+ COUNTIFS(   TOI!$W$2:$W$500,CD$2,TOI!$AA$2:$AA$500,$A$11)+COUNTIFS(   TOI!$W$2:$W$500,CD$2,TOI!$AA$2:$AA$500,$A$12)+COUNTIFS(   TOI!$X$2:$X$500,CD$2,TOI!$AA$2:$AA$500,$A$11)+COUNTIFS(   TOI!$X$2:$X$500,CD$2,TOI!$AA$2:$AA$500,$A$12)</f>
        <v>0</v>
      </c>
      <c r="CE9" s="151">
        <f>IF(CD$6&gt;0,CD9/CD$6,0)</f>
        <v>0</v>
      </c>
      <c r="CF9" s="142">
        <f>COUNTIFS(   TOI!$V$2:$V$500,CF$2,TOI!$AA$2:$AA$500,$A$11)+COUNTIFS(   TOI!$V$2:$V$500,CF$2,TOI!$AA$2:$AA$500,$A$12)+ COUNTIFS(   TOI!$W$2:$W$500,CF$2,TOI!$AA$2:$AA$500,$A$11)+COUNTIFS(   TOI!$W$2:$W$500,CF$2,TOI!$AA$2:$AA$500,$A$12)+COUNTIFS(   TOI!$X$2:$X$500,CF$2,TOI!$AA$2:$AA$500,$A$11)+COUNTIFS(   TOI!$X$2:$X$500,CF$2,TOI!$AA$2:$AA$500,$A$12)</f>
        <v>0</v>
      </c>
      <c r="CG9" s="143">
        <f>IF(CF$6&gt;0,CF9/CF$6,0)</f>
        <v>0</v>
      </c>
      <c r="CH9" s="142">
        <f>COUNTIFS(   TOI!$V$2:$V$500,CH$2,TOI!$AA$2:$AA$500,$A$11)+COUNTIFS(   TOI!$V$2:$V$500,CH$2,TOI!$AA$2:$AA$500,$A$12)+ COUNTIFS(   TOI!$W$2:$W$500,CH$2,TOI!$AA$2:$AA$500,$A$11)+COUNTIFS(   TOI!$W$2:$W$500,CH$2,TOI!$AA$2:$AA$500,$A$12)+COUNTIFS(   TOI!$X$2:$X$500,CH$2,TOI!$AA$2:$AA$500,$A$11)+COUNTIFS(   TOI!$X$2:$X$500,CH$2,TOI!$AA$2:$AA$500,$A$12)</f>
        <v>0</v>
      </c>
      <c r="CI9" s="143">
        <f>IF(CH$6&gt;0,CH9/CH$6,0)</f>
        <v>0</v>
      </c>
      <c r="CJ9" s="142">
        <f>COUNTIFS(   TOI!$V$2:$V$500,CJ$2,TOI!$AA$2:$AA$500,$A$11)+COUNTIFS(   TOI!$V$2:$V$500,CJ$2,TOI!$AA$2:$AA$500,$A$12)+ COUNTIFS(   TOI!$W$2:$W$500,CJ$2,TOI!$AA$2:$AA$500,$A$11)+COUNTIFS(   TOI!$W$2:$W$500,CJ$2,TOI!$AA$2:$AA$500,$A$12)+COUNTIFS(   TOI!$X$2:$X$500,CJ$2,TOI!$AA$2:$AA$500,$A$11)+COUNTIFS(   TOI!$X$2:$X$500,CJ$2,TOI!$AA$2:$AA$500,$A$12)</f>
        <v>0</v>
      </c>
      <c r="CK9" s="143">
        <f>IF(CJ$6&gt;0,CJ9/CJ$6,0)</f>
        <v>0</v>
      </c>
      <c r="CL9" s="142">
        <f>COUNTIFS(   TOI!$V$2:$V$500,CL$2,TOI!$AA$2:$AA$500,$A$11)+COUNTIFS(   TOI!$V$2:$V$500,CL$2,TOI!$AA$2:$AA$500,$A$12)+ COUNTIFS(   TOI!$W$2:$W$500,CL$2,TOI!$AA$2:$AA$500,$A$11)+COUNTIFS(   TOI!$W$2:$W$500,CL$2,TOI!$AA$2:$AA$500,$A$12)+COUNTIFS(   TOI!$X$2:$X$500,CL$2,TOI!$AA$2:$AA$500,$A$11)+COUNTIFS(   TOI!$X$2:$X$500,CL$2,TOI!$AA$2:$AA$500,$A$12)</f>
        <v>0</v>
      </c>
      <c r="CM9" s="143">
        <f>IF(CL$6&gt;0,CL9/CL$6,0)</f>
        <v>0</v>
      </c>
      <c r="CN9" s="142">
        <f>COUNTIFS(   TOI!$V$2:$V$500,CN$2,TOI!$AA$2:$AA$500,$A$11)+COUNTIFS(   TOI!$V$2:$V$500,CN$2,TOI!$AA$2:$AA$500,$A$12)+ COUNTIFS(   TOI!$W$2:$W$500,CN$2,TOI!$AA$2:$AA$500,$A$11)+COUNTIFS(   TOI!$W$2:$W$500,CN$2,TOI!$AA$2:$AA$500,$A$12)+COUNTIFS(   TOI!$X$2:$X$500,CN$2,TOI!$AA$2:$AA$500,$A$11)+COUNTIFS(   TOI!$X$2:$X$500,CN$2,TOI!$AA$2:$AA$500,$A$12)</f>
        <v>0</v>
      </c>
      <c r="CO9" s="143">
        <f>IF(CN$6&gt;0,CN9/CN$6,0)</f>
        <v>0</v>
      </c>
      <c r="CP9" s="150">
        <f>COUNTIFS(   TOI!$V$2:$V$500,CP$2,TOI!$AA$2:$AA$500,$A$11)+COUNTIFS(   TOI!$V$2:$V$500,CP$2,TOI!$AA$2:$AA$500,$A$12)+ COUNTIFS(   TOI!$W$2:$W$500,CP$2,TOI!$AA$2:$AA$500,$A$11)+COUNTIFS(   TOI!$W$2:$W$500,CP$2,TOI!$AA$2:$AA$500,$A$12)+COUNTIFS(   TOI!$X$2:$X$500,CP$2,TOI!$AA$2:$AA$500,$A$11)+COUNTIFS(   TOI!$X$2:$X$500,CP$2,TOI!$AA$2:$AA$500,$A$12)</f>
        <v>0</v>
      </c>
      <c r="CQ9" s="151">
        <f>IF(CP$6&gt;0,CP9/CP$6,0)</f>
        <v>0</v>
      </c>
      <c r="CR9" s="150">
        <f>COUNTIFS(   TOI!$V$2:$V$500,CR$2,TOI!$AA$2:$AA$500,$A$11)+COUNTIFS(   TOI!$V$2:$V$500,CR$2,TOI!$AA$2:$AA$500,$A$12)+ COUNTIFS(   TOI!$W$2:$W$500,CR$2,TOI!$AA$2:$AA$500,$A$11)+COUNTIFS(   TOI!$W$2:$W$500,CR$2,TOI!$AA$2:$AA$500,$A$12)+COUNTIFS(   TOI!$X$2:$X$500,CR$2,TOI!$AA$2:$AA$500,$A$11)+COUNTIFS(   TOI!$X$2:$X$500,CR$2,TOI!$AA$2:$AA$500,$A$12)</f>
        <v>0</v>
      </c>
      <c r="CS9" s="151">
        <f>IF(CR$6&gt;0,CR9/CR$6,0)</f>
        <v>0</v>
      </c>
      <c r="CT9" s="142">
        <f>COUNTIFS(   TOI!$V$2:$V$500,CT$2,TOI!$AA$2:$AA$500,$A$11)+COUNTIFS(   TOI!$V$2:$V$500,CT$2,TOI!$AA$2:$AA$500,$A$12)+ COUNTIFS(   TOI!$W$2:$W$500,CT$2,TOI!$AA$2:$AA$500,$A$11)+COUNTIFS(   TOI!$W$2:$W$500,CT$2,TOI!$AA$2:$AA$500,$A$12)+COUNTIFS(   TOI!$X$2:$X$500,CT$2,TOI!$AA$2:$AA$500,$A$11)+COUNTIFS(   TOI!$X$2:$X$500,CT$2,TOI!$AA$2:$AA$500,$A$12)</f>
        <v>0</v>
      </c>
      <c r="CU9" s="143">
        <f>IF(CT$6&gt;0,CT9/CT$6,0)</f>
        <v>0</v>
      </c>
      <c r="CV9" s="142">
        <f>COUNTIFS(   TOI!$V$2:$V$500,CV$2,TOI!$AA$2:$AA$500,$A$11)+COUNTIFS(   TOI!$V$2:$V$500,CV$2,TOI!$AA$2:$AA$500,$A$12)+ COUNTIFS(   TOI!$W$2:$W$500,CV$2,TOI!$AA$2:$AA$500,$A$11)+COUNTIFS(   TOI!$W$2:$W$500,CV$2,TOI!$AA$2:$AA$500,$A$12)+COUNTIFS(   TOI!$X$2:$X$500,CV$2,TOI!$AA$2:$AA$500,$A$11)+COUNTIFS(   TOI!$X$2:$X$500,CV$2,TOI!$AA$2:$AA$500,$A$12)</f>
        <v>0</v>
      </c>
      <c r="CW9" s="143">
        <f>IF(CV$6&gt;0,CV9/CV$6,0)</f>
        <v>0</v>
      </c>
      <c r="CX9" s="142">
        <f>COUNTIFS(   TOI!$V$2:$V$500,CX$2,TOI!$AA$2:$AA$500,$A$11)+COUNTIFS(   TOI!$V$2:$V$500,CX$2,TOI!$AA$2:$AA$500,$A$12)+ COUNTIFS(   TOI!$W$2:$W$500,CX$2,TOI!$AA$2:$AA$500,$A$11)+COUNTIFS(   TOI!$W$2:$W$500,CX$2,TOI!$AA$2:$AA$500,$A$12)+COUNTIFS(   TOI!$X$2:$X$500,CX$2,TOI!$AA$2:$AA$500,$A$11)+COUNTIFS(   TOI!$X$2:$X$500,CX$2,TOI!$AA$2:$AA$500,$A$12)</f>
        <v>0</v>
      </c>
      <c r="CY9" s="143">
        <f>IF(CX$6&gt;0,CX9/CX$6,0)</f>
        <v>0</v>
      </c>
      <c r="CZ9" s="142">
        <f>COUNTIFS(   TOI!$V$2:$V$500,CZ$2,TOI!$AA$2:$AA$500,$A$11)+COUNTIFS(   TOI!$V$2:$V$500,CZ$2,TOI!$AA$2:$AA$500,$A$12)+ COUNTIFS(   TOI!$W$2:$W$500,CZ$2,TOI!$AA$2:$AA$500,$A$11)+COUNTIFS(   TOI!$W$2:$W$500,CZ$2,TOI!$AA$2:$AA$500,$A$12)+COUNTIFS(   TOI!$X$2:$X$500,CZ$2,TOI!$AA$2:$AA$500,$A$11)+COUNTIFS(   TOI!$X$2:$X$500,CZ$2,TOI!$AA$2:$AA$500,$A$12)</f>
        <v>0</v>
      </c>
      <c r="DA9" s="143">
        <f>IF(CZ$6&gt;0,CZ9/CZ$6,0)</f>
        <v>0</v>
      </c>
      <c r="DB9" s="142">
        <f>COUNTIFS(   TOI!$V$2:$V$500,DB$2,TOI!$AA$2:$AA$500,$A$11)+COUNTIFS(   TOI!$V$2:$V$500,DB$2,TOI!$AA$2:$AA$500,$A$12)+ COUNTIFS(   TOI!$W$2:$W$500,DB$2,TOI!$AA$2:$AA$500,$A$11)+COUNTIFS(   TOI!$W$2:$W$500,DB$2,TOI!$AA$2:$AA$500,$A$12)+COUNTIFS(   TOI!$X$2:$X$500,DB$2,TOI!$AA$2:$AA$500,$A$11)+COUNTIFS(   TOI!$X$2:$X$500,DB$2,TOI!$AA$2:$AA$500,$A$12)</f>
        <v>0</v>
      </c>
      <c r="DC9" s="143">
        <f>IF(DB$6&gt;0,DB9/DB$6,0)</f>
        <v>0</v>
      </c>
      <c r="DD9" s="150">
        <f>COUNTIFS(   TOI!$V$2:$V$500,DD$2,TOI!$AA$2:$AA$500,$A$11)+COUNTIFS(   TOI!$V$2:$V$500,DD$2,TOI!$AA$2:$AA$500,$A$12)+ COUNTIFS(   TOI!$W$2:$W$500,DD$2,TOI!$AA$2:$AA$500,$A$11)+COUNTIFS(   TOI!$W$2:$W$500,DD$2,TOI!$AA$2:$AA$500,$A$12)+COUNTIFS(   TOI!$X$2:$X$500,DD$2,TOI!$AA$2:$AA$500,$A$11)+COUNTIFS(   TOI!$X$2:$X$500,DD$2,TOI!$AA$2:$AA$500,$A$12)</f>
        <v>0</v>
      </c>
      <c r="DE9" s="151">
        <f>IF(DD$6&gt;0,DD9/DD$6,0)</f>
        <v>0</v>
      </c>
      <c r="DF9" s="150">
        <f>COUNTIFS(   TOI!$V$2:$V$500,DF$2,TOI!$AA$2:$AA$500,$A$11)+COUNTIFS(   TOI!$V$2:$V$500,DF$2,TOI!$AA$2:$AA$500,$A$12)+ COUNTIFS(   TOI!$W$2:$W$500,DF$2,TOI!$AA$2:$AA$500,$A$11)+COUNTIFS(   TOI!$W$2:$W$500,DF$2,TOI!$AA$2:$AA$500,$A$12)+COUNTIFS(   TOI!$X$2:$X$500,DF$2,TOI!$AA$2:$AA$500,$A$11)+COUNTIFS(   TOI!$X$2:$X$500,DF$2,TOI!$AA$2:$AA$500,$A$12)</f>
        <v>0</v>
      </c>
      <c r="DG9" s="151">
        <f>IF(DF$6&gt;0,DF9/DF$6,0)</f>
        <v>0</v>
      </c>
      <c r="DH9" s="142">
        <f>COUNTIFS(   TOI!$V$2:$V$500,DH$2,TOI!$AA$2:$AA$500,$A$11)+COUNTIFS(   TOI!$V$2:$V$500,DH$2,TOI!$AA$2:$AA$500,$A$12)+ COUNTIFS(   TOI!$W$2:$W$500,DH$2,TOI!$AA$2:$AA$500,$A$11)+COUNTIFS(   TOI!$W$2:$W$500,DH$2,TOI!$AA$2:$AA$500,$A$12)+COUNTIFS(   TOI!$X$2:$X$500,DH$2,TOI!$AA$2:$AA$500,$A$11)+COUNTIFS(   TOI!$X$2:$X$500,DH$2,TOI!$AA$2:$AA$500,$A$12)</f>
        <v>0</v>
      </c>
      <c r="DI9" s="143">
        <f>IF(DH$6&gt;0,DH9/DH$6,0)</f>
        <v>0</v>
      </c>
      <c r="DJ9" s="142">
        <f>COUNTIFS(   TOI!$V$2:$V$500,DJ$2,TOI!$AA$2:$AA$500,$A$11)+COUNTIFS(   TOI!$V$2:$V$500,DJ$2,TOI!$AA$2:$AA$500,$A$12)+ COUNTIFS(   TOI!$W$2:$W$500,DJ$2,TOI!$AA$2:$AA$500,$A$11)+COUNTIFS(   TOI!$W$2:$W$500,DJ$2,TOI!$AA$2:$AA$500,$A$12)+COUNTIFS(   TOI!$X$2:$X$500,DJ$2,TOI!$AA$2:$AA$500,$A$11)+COUNTIFS(   TOI!$X$2:$X$500,DJ$2,TOI!$AA$2:$AA$500,$A$12)</f>
        <v>0</v>
      </c>
      <c r="DK9" s="143">
        <f>IF(DJ$6&gt;0,DJ9/DJ$6,0)</f>
        <v>0</v>
      </c>
      <c r="DL9" s="142">
        <f>COUNTIFS(   TOI!$V$2:$V$500,DL$2,TOI!$AA$2:$AA$500,$A$11)+COUNTIFS(   TOI!$V$2:$V$500,DL$2,TOI!$AA$2:$AA$500,$A$12)+ COUNTIFS(   TOI!$W$2:$W$500,DL$2,TOI!$AA$2:$AA$500,$A$11)+COUNTIFS(   TOI!$W$2:$W$500,DL$2,TOI!$AA$2:$AA$500,$A$12)+COUNTIFS(   TOI!$X$2:$X$500,DL$2,TOI!$AA$2:$AA$500,$A$11)+COUNTIFS(   TOI!$X$2:$X$500,DL$2,TOI!$AA$2:$AA$500,$A$12)</f>
        <v>0</v>
      </c>
      <c r="DM9" s="143">
        <f>IF(DL$6&gt;0,DL9/DL$6,0)</f>
        <v>0</v>
      </c>
      <c r="DN9" s="142">
        <f>COUNTIFS(   TOI!$V$2:$V$500,DN$2,TOI!$AA$2:$AA$500,$A$11)+COUNTIFS(   TOI!$V$2:$V$500,DN$2,TOI!$AA$2:$AA$500,$A$12)+ COUNTIFS(   TOI!$W$2:$W$500,DN$2,TOI!$AA$2:$AA$500,$A$11)+COUNTIFS(   TOI!$W$2:$W$500,DN$2,TOI!$AA$2:$AA$500,$A$12)+COUNTIFS(   TOI!$X$2:$X$500,DN$2,TOI!$AA$2:$AA$500,$A$11)+COUNTIFS(   TOI!$X$2:$X$500,DN$2,TOI!$AA$2:$AA$500,$A$12)</f>
        <v>0</v>
      </c>
      <c r="DO9" s="143">
        <f>IF(DN$6&gt;0,DN9/DN$6,0)</f>
        <v>0</v>
      </c>
      <c r="DP9" s="142">
        <f>COUNTIFS(   TOI!$V$2:$V$500,DP$2,TOI!$AA$2:$AA$500,$A$11)+COUNTIFS(   TOI!$V$2:$V$500,DP$2,TOI!$AA$2:$AA$500,$A$12)+ COUNTIFS(   TOI!$W$2:$W$500,DP$2,TOI!$AA$2:$AA$500,$A$11)+COUNTIFS(   TOI!$W$2:$W$500,DP$2,TOI!$AA$2:$AA$500,$A$12)+COUNTIFS(   TOI!$X$2:$X$500,DP$2,TOI!$AA$2:$AA$500,$A$11)+COUNTIFS(   TOI!$X$2:$X$500,DP$2,TOI!$AA$2:$AA$500,$A$12)</f>
        <v>0</v>
      </c>
      <c r="DQ9" s="143">
        <f>IF(DP$6&gt;0,DP9/DP$6,0)</f>
        <v>0</v>
      </c>
      <c r="DR9" s="150">
        <f>COUNTIFS(   TOI!$V$2:$V$500,DR$2,TOI!$AA$2:$AA$500,$A$11)+COUNTIFS(   TOI!$V$2:$V$500,DR$2,TOI!$AA$2:$AA$500,$A$12)+ COUNTIFS(   TOI!$W$2:$W$500,DR$2,TOI!$AA$2:$AA$500,$A$11)+COUNTIFS(   TOI!$W$2:$W$500,DR$2,TOI!$AA$2:$AA$500,$A$12)+COUNTIFS(   TOI!$X$2:$X$500,DR$2,TOI!$AA$2:$AA$500,$A$11)+COUNTIFS(   TOI!$X$2:$X$500,DR$2,TOI!$AA$2:$AA$500,$A$12)</f>
        <v>0</v>
      </c>
      <c r="DS9" s="151">
        <f>IF(DR$6&gt;0,DR9/DR$6,0)</f>
        <v>0</v>
      </c>
      <c r="DT9" s="150">
        <f>COUNTIFS(   TOI!$V$2:$V$500,DT$2,TOI!$AA$2:$AA$500,$A$11)+COUNTIFS(   TOI!$V$2:$V$500,DT$2,TOI!$AA$2:$AA$500,$A$12)+ COUNTIFS(   TOI!$W$2:$W$500,DT$2,TOI!$AA$2:$AA$500,$A$11)+COUNTIFS(   TOI!$W$2:$W$500,DT$2,TOI!$AA$2:$AA$500,$A$12)+COUNTIFS(   TOI!$X$2:$X$500,DT$2,TOI!$AA$2:$AA$500,$A$11)+COUNTIFS(   TOI!$X$2:$X$500,DT$2,TOI!$AA$2:$AA$500,$A$12)</f>
        <v>0</v>
      </c>
      <c r="DU9" s="151">
        <f>IF(DT$6&gt;0,DT9/DT$6,0)</f>
        <v>0</v>
      </c>
      <c r="DV9" s="142">
        <f>COUNTIFS(   TOI!$V$2:$V$500,DV$2,TOI!$AA$2:$AA$500,$A$11)+COUNTIFS(   TOI!$V$2:$V$500,DV$2,TOI!$AA$2:$AA$500,$A$12)+ COUNTIFS(   TOI!$W$2:$W$500,DV$2,TOI!$AA$2:$AA$500,$A$11)+COUNTIFS(   TOI!$W$2:$W$500,DV$2,TOI!$AA$2:$AA$500,$A$12)+COUNTIFS(   TOI!$X$2:$X$500,DV$2,TOI!$AA$2:$AA$500,$A$11)+COUNTIFS(   TOI!$X$2:$X$500,DV$2,TOI!$AA$2:$AA$500,$A$12)</f>
        <v>0</v>
      </c>
      <c r="DW9" s="143">
        <f>IF(DV$6&gt;0,DV9/DV$6,0)</f>
        <v>0</v>
      </c>
      <c r="DX9" s="142">
        <f>COUNTIFS(   TOI!$V$2:$V$500,DX$2,TOI!$AA$2:$AA$500,$A$11)+COUNTIFS(   TOI!$V$2:$V$500,DX$2,TOI!$AA$2:$AA$500,$A$12)+ COUNTIFS(   TOI!$W$2:$W$500,DX$2,TOI!$AA$2:$AA$500,$A$11)+COUNTIFS(   TOI!$W$2:$W$500,DX$2,TOI!$AA$2:$AA$500,$A$12)+COUNTIFS(   TOI!$X$2:$X$500,DX$2,TOI!$AA$2:$AA$500,$A$11)+COUNTIFS(   TOI!$X$2:$X$500,DX$2,TOI!$AA$2:$AA$500,$A$12)</f>
        <v>0</v>
      </c>
      <c r="DY9" s="143">
        <f>IF(DX$6&gt;0,DX9/DX$6,0)</f>
        <v>0</v>
      </c>
      <c r="DZ9" s="142">
        <f>COUNTIFS(   TOI!$V$2:$V$500,DZ$2,TOI!$AA$2:$AA$500,$A$11)+COUNTIFS(   TOI!$V$2:$V$500,DZ$2,TOI!$AA$2:$AA$500,$A$12)+ COUNTIFS(   TOI!$W$2:$W$500,DZ$2,TOI!$AA$2:$AA$500,$A$11)+COUNTIFS(   TOI!$W$2:$W$500,DZ$2,TOI!$AA$2:$AA$500,$A$12)+COUNTIFS(   TOI!$X$2:$X$500,DZ$2,TOI!$AA$2:$AA$500,$A$11)+COUNTIFS(   TOI!$X$2:$X$500,DZ$2,TOI!$AA$2:$AA$500,$A$12)</f>
        <v>0</v>
      </c>
      <c r="EA9" s="143">
        <f>IF(DZ$6&gt;0,DZ9/DZ$6,0)</f>
        <v>0</v>
      </c>
      <c r="EB9" s="142">
        <f>COUNTIFS(   TOI!$V$2:$V$500,EB$2,TOI!$AA$2:$AA$500,$A$11)+COUNTIFS(   TOI!$V$2:$V$500,EB$2,TOI!$AA$2:$AA$500,$A$12)+ COUNTIFS(   TOI!$W$2:$W$500,EB$2,TOI!$AA$2:$AA$500,$A$11)+COUNTIFS(   TOI!$W$2:$W$500,EB$2,TOI!$AA$2:$AA$500,$A$12)+COUNTIFS(   TOI!$X$2:$X$500,EB$2,TOI!$AA$2:$AA$500,$A$11)+COUNTIFS(   TOI!$X$2:$X$500,EB$2,TOI!$AA$2:$AA$500,$A$12)</f>
        <v>0</v>
      </c>
      <c r="EC9" s="143">
        <f>IF(EB$6&gt;0,EB9/EB$6,0)</f>
        <v>0</v>
      </c>
      <c r="ED9" s="142">
        <f>COUNTIFS(   TOI!$V$2:$V$500,ED$2,TOI!$AA$2:$AA$500,$A$11)+COUNTIFS(   TOI!$V$2:$V$500,ED$2,TOI!$AA$2:$AA$500,$A$12)+ COUNTIFS(   TOI!$W$2:$W$500,ED$2,TOI!$AA$2:$AA$500,$A$11)+COUNTIFS(   TOI!$W$2:$W$500,ED$2,TOI!$AA$2:$AA$500,$A$12)+COUNTIFS(   TOI!$X$2:$X$500,ED$2,TOI!$AA$2:$AA$500,$A$11)+COUNTIFS(   TOI!$X$2:$X$500,ED$2,TOI!$AA$2:$AA$500,$A$12)</f>
        <v>0</v>
      </c>
      <c r="EE9" s="143">
        <f>IF(ED$6&gt;0,ED9/ED$6,0)</f>
        <v>0</v>
      </c>
      <c r="EF9" s="150">
        <f>COUNTIFS(   TOI!$V$2:$V$500,EF$2,TOI!$AA$2:$AA$500,$A$11)+COUNTIFS(   TOI!$V$2:$V$500,EF$2,TOI!$AA$2:$AA$500,$A$12)+ COUNTIFS(   TOI!$W$2:$W$500,EF$2,TOI!$AA$2:$AA$500,$A$11)+COUNTIFS(   TOI!$W$2:$W$500,EF$2,TOI!$AA$2:$AA$500,$A$12)+COUNTIFS(   TOI!$X$2:$X$500,EF$2,TOI!$AA$2:$AA$500,$A$11)+COUNTIFS(   TOI!$X$2:$X$500,EF$2,TOI!$AA$2:$AA$500,$A$12)</f>
        <v>0</v>
      </c>
      <c r="EG9" s="151">
        <f>IF(EF$6&gt;0,EF9/EF$6,0)</f>
        <v>0</v>
      </c>
      <c r="EH9" s="150">
        <f>COUNTIFS(   TOI!$V$2:$V$500,EH$2,TOI!$AA$2:$AA$500,$A$11)+COUNTIFS(   TOI!$V$2:$V$500,EH$2,TOI!$AA$2:$AA$500,$A$12)+ COUNTIFS(   TOI!$W$2:$W$500,EH$2,TOI!$AA$2:$AA$500,$A$11)+COUNTIFS(   TOI!$W$2:$W$500,EH$2,TOI!$AA$2:$AA$500,$A$12)+COUNTIFS(   TOI!$X$2:$X$500,EH$2,TOI!$AA$2:$AA$500,$A$11)+COUNTIFS(   TOI!$X$2:$X$500,EH$2,TOI!$AA$2:$AA$500,$A$12)</f>
        <v>0</v>
      </c>
      <c r="EI9" s="151">
        <f>IF(EH$6&gt;0,EH9/EH$6,0)</f>
        <v>0</v>
      </c>
      <c r="EJ9" s="142">
        <f>COUNTIFS(   TOI!$V$2:$V$500,EJ$2,TOI!$AA$2:$AA$500,$A$11)+COUNTIFS(   TOI!$V$2:$V$500,EJ$2,TOI!$AA$2:$AA$500,$A$12)+ COUNTIFS(   TOI!$W$2:$W$500,EJ$2,TOI!$AA$2:$AA$500,$A$11)+COUNTIFS(   TOI!$W$2:$W$500,EJ$2,TOI!$AA$2:$AA$500,$A$12)+COUNTIFS(   TOI!$X$2:$X$500,EJ$2,TOI!$AA$2:$AA$500,$A$11)+COUNTIFS(   TOI!$X$2:$X$500,EJ$2,TOI!$AA$2:$AA$500,$A$12)</f>
        <v>0</v>
      </c>
      <c r="EK9" s="143">
        <f>IF(EJ$6&gt;0,EJ9/EJ$6,0)</f>
        <v>0</v>
      </c>
      <c r="EL9" s="142">
        <f>COUNTIFS(   TOI!$V$2:$V$500,EL$2,TOI!$AA$2:$AA$500,$A$11)+COUNTIFS(   TOI!$V$2:$V$500,EL$2,TOI!$AA$2:$AA$500,$A$12)+ COUNTIFS(   TOI!$W$2:$W$500,EL$2,TOI!$AA$2:$AA$500,$A$11)+COUNTIFS(   TOI!$W$2:$W$500,EL$2,TOI!$AA$2:$AA$500,$A$12)+COUNTIFS(   TOI!$X$2:$X$500,EL$2,TOI!$AA$2:$AA$500,$A$11)+COUNTIFS(   TOI!$X$2:$X$500,EL$2,TOI!$AA$2:$AA$500,$A$12)</f>
        <v>0</v>
      </c>
      <c r="EM9" s="143">
        <f>IF(EL$6&gt;0,EL9/EL$6,0)</f>
        <v>0</v>
      </c>
      <c r="EN9" s="142">
        <f>COUNTIFS(   TOI!$V$2:$V$500,EN$2,TOI!$AA$2:$AA$500,$A$11)+COUNTIFS(   TOI!$V$2:$V$500,EN$2,TOI!$AA$2:$AA$500,$A$12)+ COUNTIFS(   TOI!$W$2:$W$500,EN$2,TOI!$AA$2:$AA$500,$A$11)+COUNTIFS(   TOI!$W$2:$W$500,EN$2,TOI!$AA$2:$AA$500,$A$12)+COUNTIFS(   TOI!$X$2:$X$500,EN$2,TOI!$AA$2:$AA$500,$A$11)+COUNTIFS(   TOI!$X$2:$X$500,EN$2,TOI!$AA$2:$AA$500,$A$12)</f>
        <v>0</v>
      </c>
      <c r="EO9" s="143">
        <f>IF(EN$6&gt;0,EN9/EN$6,0)</f>
        <v>0</v>
      </c>
      <c r="EP9" s="142">
        <f>COUNTIFS(   TOI!$V$2:$V$500,EP$2,TOI!$AA$2:$AA$500,$A$11)+COUNTIFS(   TOI!$V$2:$V$500,EP$2,TOI!$AA$2:$AA$500,$A$12)+ COUNTIFS(   TOI!$W$2:$W$500,EP$2,TOI!$AA$2:$AA$500,$A$11)+COUNTIFS(   TOI!$W$2:$W$500,EP$2,TOI!$AA$2:$AA$500,$A$12)+COUNTIFS(   TOI!$X$2:$X$500,EP$2,TOI!$AA$2:$AA$500,$A$11)+COUNTIFS(   TOI!$X$2:$X$500,EP$2,TOI!$AA$2:$AA$500,$A$12)</f>
        <v>0</v>
      </c>
      <c r="EQ9" s="143">
        <f>IF(EP$6&gt;0,EP9/EP$6,0)</f>
        <v>0</v>
      </c>
      <c r="ER9" s="142">
        <f>COUNTIFS(   TOI!$V$2:$V$500,ER$2,TOI!$AA$2:$AA$500,$A$11)+COUNTIFS(   TOI!$V$2:$V$500,ER$2,TOI!$AA$2:$AA$500,$A$12)+ COUNTIFS(   TOI!$W$2:$W$500,ER$2,TOI!$AA$2:$AA$500,$A$11)+COUNTIFS(   TOI!$W$2:$W$500,ER$2,TOI!$AA$2:$AA$500,$A$12)+COUNTIFS(   TOI!$X$2:$X$500,ER$2,TOI!$AA$2:$AA$500,$A$11)+COUNTIFS(   TOI!$X$2:$X$500,ER$2,TOI!$AA$2:$AA$500,$A$12)</f>
        <v>0</v>
      </c>
      <c r="ES9" s="143">
        <f>IF(ER$6&gt;0,ER9/ER$6,0)</f>
        <v>0</v>
      </c>
      <c r="ET9" s="150">
        <f>COUNTIFS(   TOI!$V$2:$V$500,ET$2,TOI!$AA$2:$AA$500,$A$11)+COUNTIFS(   TOI!$V$2:$V$500,ET$2,TOI!$AA$2:$AA$500,$A$12)+ COUNTIFS(   TOI!$W$2:$W$500,ET$2,TOI!$AA$2:$AA$500,$A$11)+COUNTIFS(   TOI!$W$2:$W$500,ET$2,TOI!$AA$2:$AA$500,$A$12)+COUNTIFS(   TOI!$X$2:$X$500,ET$2,TOI!$AA$2:$AA$500,$A$11)+COUNTIFS(   TOI!$X$2:$X$500,ET$2,TOI!$AA$2:$AA$500,$A$12)</f>
        <v>0</v>
      </c>
      <c r="EU9" s="151">
        <f>IF(ET$6&gt;0,ET9/ET$6,0)</f>
        <v>0</v>
      </c>
      <c r="EV9" s="150">
        <f>COUNTIFS(   TOI!$V$2:$V$500,EV$2,TOI!$AA$2:$AA$500,$A$11)+COUNTIFS(   TOI!$V$2:$V$500,EV$2,TOI!$AA$2:$AA$500,$A$12)+ COUNTIFS(   TOI!$W$2:$W$500,EV$2,TOI!$AA$2:$AA$500,$A$11)+COUNTIFS(   TOI!$W$2:$W$500,EV$2,TOI!$AA$2:$AA$500,$A$12)+COUNTIFS(   TOI!$X$2:$X$500,EV$2,TOI!$AA$2:$AA$500,$A$11)+COUNTIFS(   TOI!$X$2:$X$500,EV$2,TOI!$AA$2:$AA$500,$A$12)</f>
        <v>0</v>
      </c>
      <c r="EW9" s="151">
        <f>IF(EV$6&gt;0,EV9/EV$6,0)</f>
        <v>0</v>
      </c>
      <c r="EX9" s="142">
        <f>COUNTIFS(   TOI!$V$2:$V$500,EX$2,TOI!$AA$2:$AA$500,$A$11)+COUNTIFS(   TOI!$V$2:$V$500,EX$2,TOI!$AA$2:$AA$500,$A$12)+ COUNTIFS(   TOI!$W$2:$W$500,EX$2,TOI!$AA$2:$AA$500,$A$11)+COUNTIFS(   TOI!$W$2:$W$500,EX$2,TOI!$AA$2:$AA$500,$A$12)+COUNTIFS(   TOI!$X$2:$X$500,EX$2,TOI!$AA$2:$AA$500,$A$11)+COUNTIFS(   TOI!$X$2:$X$500,EX$2,TOI!$AA$2:$AA$500,$A$12)</f>
        <v>0</v>
      </c>
      <c r="EY9" s="143">
        <f>IF(EX$6&gt;0,EX9/EX$6,0)</f>
        <v>0</v>
      </c>
      <c r="EZ9" s="142">
        <f>COUNTIFS(   TOI!$V$2:$V$500,EZ$2,TOI!$AA$2:$AA$500,$A$11)+COUNTIFS(   TOI!$V$2:$V$500,EZ$2,TOI!$AA$2:$AA$500,$A$12)+ COUNTIFS(   TOI!$W$2:$W$500,EZ$2,TOI!$AA$2:$AA$500,$A$11)+COUNTIFS(   TOI!$W$2:$W$500,EZ$2,TOI!$AA$2:$AA$500,$A$12)+COUNTIFS(   TOI!$X$2:$X$500,EZ$2,TOI!$AA$2:$AA$500,$A$11)+COUNTIFS(   TOI!$X$2:$X$500,EZ$2,TOI!$AA$2:$AA$500,$A$12)</f>
        <v>0</v>
      </c>
      <c r="FA9" s="143">
        <f>IF(EZ$6&gt;0,EZ9/EZ$6,0)</f>
        <v>0</v>
      </c>
      <c r="FB9" s="142">
        <f>COUNTIFS(   TOI!$V$2:$V$500,FB$2,TOI!$AA$2:$AA$500,$A$11)+COUNTIFS(   TOI!$V$2:$V$500,FB$2,TOI!$AA$2:$AA$500,$A$12)+ COUNTIFS(   TOI!$W$2:$W$500,FB$2,TOI!$AA$2:$AA$500,$A$11)+COUNTIFS(   TOI!$W$2:$W$500,FB$2,TOI!$AA$2:$AA$500,$A$12)+COUNTIFS(   TOI!$X$2:$X$500,FB$2,TOI!$AA$2:$AA$500,$A$11)+COUNTIFS(   TOI!$X$2:$X$500,FB$2,TOI!$AA$2:$AA$500,$A$12)</f>
        <v>0</v>
      </c>
      <c r="FC9" s="143">
        <f>IF(FB$6&gt;0,FB9/FB$6,0)</f>
        <v>0</v>
      </c>
      <c r="FD9" s="142">
        <f>COUNTIFS(   TOI!$V$2:$V$500,FD$2,TOI!$AA$2:$AA$500,$A$11)+COUNTIFS(   TOI!$V$2:$V$500,FD$2,TOI!$AA$2:$AA$500,$A$12)+ COUNTIFS(   TOI!$W$2:$W$500,FD$2,TOI!$AA$2:$AA$500,$A$11)+COUNTIFS(   TOI!$W$2:$W$500,FD$2,TOI!$AA$2:$AA$500,$A$12)+COUNTIFS(   TOI!$X$2:$X$500,FD$2,TOI!$AA$2:$AA$500,$A$11)+COUNTIFS(   TOI!$X$2:$X$500,FD$2,TOI!$AA$2:$AA$500,$A$12)</f>
        <v>0</v>
      </c>
      <c r="FE9" s="143">
        <f>IF(FD$6&gt;0,FD9/FD$6,0)</f>
        <v>0</v>
      </c>
      <c r="FF9" s="142">
        <f>COUNTIFS(   TOI!$V$2:$V$500,FF$2,TOI!$AA$2:$AA$500,$A$11)+COUNTIFS(   TOI!$V$2:$V$500,FF$2,TOI!$AA$2:$AA$500,$A$12)+ COUNTIFS(   TOI!$W$2:$W$500,FF$2,TOI!$AA$2:$AA$500,$A$11)+COUNTIFS(   TOI!$W$2:$W$500,FF$2,TOI!$AA$2:$AA$500,$A$12)+COUNTIFS(   TOI!$X$2:$X$500,FF$2,TOI!$AA$2:$AA$500,$A$11)+COUNTIFS(   TOI!$X$2:$X$500,FF$2,TOI!$AA$2:$AA$500,$A$12)</f>
        <v>0</v>
      </c>
      <c r="FG9" s="143">
        <f>IF(FF$6&gt;0,FF9/FF$6,0)</f>
        <v>0</v>
      </c>
      <c r="FH9" s="150">
        <f>COUNTIFS(   TOI!$V$2:$V$500,FH$2,TOI!$AA$2:$AA$500,$A$11)+COUNTIFS(   TOI!$V$2:$V$500,FH$2,TOI!$AA$2:$AA$500,$A$12)+ COUNTIFS(   TOI!$W$2:$W$500,FH$2,TOI!$AA$2:$AA$500,$A$11)+COUNTIFS(   TOI!$W$2:$W$500,FH$2,TOI!$AA$2:$AA$500,$A$12)+COUNTIFS(   TOI!$X$2:$X$500,FH$2,TOI!$AA$2:$AA$500,$A$11)+COUNTIFS(   TOI!$X$2:$X$500,FH$2,TOI!$AA$2:$AA$500,$A$12)</f>
        <v>0</v>
      </c>
      <c r="FI9" s="151">
        <f>IF(FH$6&gt;0,FH9/FH$6,0)</f>
        <v>0</v>
      </c>
      <c r="FJ9" s="150">
        <f>COUNTIFS(   TOI!$V$2:$V$500,FJ$2,TOI!$AA$2:$AA$500,$A$11)+COUNTIFS(   TOI!$V$2:$V$500,FJ$2,TOI!$AA$2:$AA$500,$A$12)+ COUNTIFS(   TOI!$W$2:$W$500,FJ$2,TOI!$AA$2:$AA$500,$A$11)+COUNTIFS(   TOI!$W$2:$W$500,FJ$2,TOI!$AA$2:$AA$500,$A$12)+COUNTIFS(   TOI!$X$2:$X$500,FJ$2,TOI!$AA$2:$AA$500,$A$11)+COUNTIFS(   TOI!$X$2:$X$500,FJ$2,TOI!$AA$2:$AA$500,$A$12)</f>
        <v>0</v>
      </c>
      <c r="FK9" s="151">
        <f>IF(FJ$6&gt;0,FJ9/FJ$6,0)</f>
        <v>0</v>
      </c>
      <c r="FL9" s="142">
        <f>COUNTIFS(   TOI!$V$2:$V$500,FL$2,TOI!$AA$2:$AA$500,$A$11)+COUNTIFS(   TOI!$V$2:$V$500,FL$2,TOI!$AA$2:$AA$500,$A$12)+ COUNTIFS(   TOI!$W$2:$W$500,FL$2,TOI!$AA$2:$AA$500,$A$11)+COUNTIFS(   TOI!$W$2:$W$500,FL$2,TOI!$AA$2:$AA$500,$A$12)+COUNTIFS(   TOI!$X$2:$X$500,FL$2,TOI!$AA$2:$AA$500,$A$11)+COUNTIFS(   TOI!$X$2:$X$500,FL$2,TOI!$AA$2:$AA$500,$A$12)</f>
        <v>0</v>
      </c>
      <c r="FM9" s="143">
        <f>IF(FL$6&gt;0,FL9/FL$6,0)</f>
        <v>0</v>
      </c>
      <c r="FN9" s="142">
        <f>COUNTIFS(   TOI!$V$2:$V$500,FN$2,TOI!$AA$2:$AA$500,$A$11)+COUNTIFS(   TOI!$V$2:$V$500,FN$2,TOI!$AA$2:$AA$500,$A$12)+ COUNTIFS(   TOI!$W$2:$W$500,FN$2,TOI!$AA$2:$AA$500,$A$11)+COUNTIFS(   TOI!$W$2:$W$500,FN$2,TOI!$AA$2:$AA$500,$A$12)+COUNTIFS(   TOI!$X$2:$X$500,FN$2,TOI!$AA$2:$AA$500,$A$11)+COUNTIFS(   TOI!$X$2:$X$500,FN$2,TOI!$AA$2:$AA$500,$A$12)</f>
        <v>0</v>
      </c>
      <c r="FO9" s="143">
        <f>IF(FN$6&gt;0,FN9/FN$6,0)</f>
        <v>0</v>
      </c>
      <c r="FP9" s="142">
        <f>COUNTIFS(   TOI!$V$2:$V$500,FP$2,TOI!$AA$2:$AA$500,$A$11)+COUNTIFS(   TOI!$V$2:$V$500,FP$2,TOI!$AA$2:$AA$500,$A$12)+ COUNTIFS(   TOI!$W$2:$W$500,FP$2,TOI!$AA$2:$AA$500,$A$11)+COUNTIFS(   TOI!$W$2:$W$500,FP$2,TOI!$AA$2:$AA$500,$A$12)+COUNTIFS(   TOI!$X$2:$X$500,FP$2,TOI!$AA$2:$AA$500,$A$11)+COUNTIFS(   TOI!$X$2:$X$500,FP$2,TOI!$AA$2:$AA$500,$A$12)</f>
        <v>0</v>
      </c>
      <c r="FQ9" s="143">
        <f>IF(FP$6&gt;0,FP9/FP$6,0)</f>
        <v>0</v>
      </c>
      <c r="FR9" s="142">
        <f>COUNTIFS(   TOI!$V$2:$V$500,FR$2,TOI!$AA$2:$AA$500,$A$11)+COUNTIFS(   TOI!$V$2:$V$500,FR$2,TOI!$AA$2:$AA$500,$A$12)+ COUNTIFS(   TOI!$W$2:$W$500,FR$2,TOI!$AA$2:$AA$500,$A$11)+COUNTIFS(   TOI!$W$2:$W$500,FR$2,TOI!$AA$2:$AA$500,$A$12)+COUNTIFS(   TOI!$X$2:$X$500,FR$2,TOI!$AA$2:$AA$500,$A$11)+COUNTIFS(   TOI!$X$2:$X$500,FR$2,TOI!$AA$2:$AA$500,$A$12)</f>
        <v>0</v>
      </c>
      <c r="FS9" s="143">
        <f>IF(FR$6&gt;0,FR9/FR$6,0)</f>
        <v>0</v>
      </c>
      <c r="FT9" s="142">
        <f>COUNTIFS(   TOI!$V$2:$V$500,FT$2,TOI!$AA$2:$AA$500,$A$11)+COUNTIFS(   TOI!$V$2:$V$500,FT$2,TOI!$AA$2:$AA$500,$A$12)+ COUNTIFS(   TOI!$W$2:$W$500,FT$2,TOI!$AA$2:$AA$500,$A$11)+COUNTIFS(   TOI!$W$2:$W$500,FT$2,TOI!$AA$2:$AA$500,$A$12)+COUNTIFS(   TOI!$X$2:$X$500,FT$2,TOI!$AA$2:$AA$500,$A$11)+COUNTIFS(   TOI!$X$2:$X$500,FT$2,TOI!$AA$2:$AA$500,$A$12)</f>
        <v>0</v>
      </c>
      <c r="FU9" s="143">
        <f>IF(FT$6&gt;0,FT9/FT$6,0)</f>
        <v>0</v>
      </c>
      <c r="FV9" s="150">
        <f>COUNTIFS(   TOI!$V$2:$V$500,FV$2,TOI!$AA$2:$AA$500,$A$11)+COUNTIFS(   TOI!$V$2:$V$500,FV$2,TOI!$AA$2:$AA$500,$A$12)+ COUNTIFS(   TOI!$W$2:$W$500,FV$2,TOI!$AA$2:$AA$500,$A$11)+COUNTIFS(   TOI!$W$2:$W$500,FV$2,TOI!$AA$2:$AA$500,$A$12)+COUNTIFS(   TOI!$X$2:$X$500,FV$2,TOI!$AA$2:$AA$500,$A$11)+COUNTIFS(   TOI!$X$2:$X$500,FV$2,TOI!$AA$2:$AA$500,$A$12)</f>
        <v>0</v>
      </c>
      <c r="FW9" s="151">
        <f>IF(FV$6&gt;0,FV9/FV$6,0)</f>
        <v>0</v>
      </c>
      <c r="FX9" s="150">
        <f>COUNTIFS(   TOI!$V$2:$V$500,FX$2,TOI!$AA$2:$AA$500,$A$11)+COUNTIFS(   TOI!$V$2:$V$500,FX$2,TOI!$AA$2:$AA$500,$A$12)+ COUNTIFS(   TOI!$W$2:$W$500,FX$2,TOI!$AA$2:$AA$500,$A$11)+COUNTIFS(   TOI!$W$2:$W$500,FX$2,TOI!$AA$2:$AA$500,$A$12)+COUNTIFS(   TOI!$X$2:$X$500,FX$2,TOI!$AA$2:$AA$500,$A$11)+COUNTIFS(   TOI!$X$2:$X$500,FX$2,TOI!$AA$2:$AA$500,$A$12)</f>
        <v>0</v>
      </c>
      <c r="FY9" s="151">
        <f>IF(FX$6&gt;0,FX9/FX$6,0)</f>
        <v>0</v>
      </c>
      <c r="FZ9" s="142">
        <f>COUNTIFS(   TOI!$V$2:$V$500,FZ$2,TOI!$AA$2:$AA$500,$A$11)+COUNTIFS(   TOI!$V$2:$V$500,FZ$2,TOI!$AA$2:$AA$500,$A$12)+ COUNTIFS(   TOI!$W$2:$W$500,FZ$2,TOI!$AA$2:$AA$500,$A$11)+COUNTIFS(   TOI!$W$2:$W$500,FZ$2,TOI!$AA$2:$AA$500,$A$12)+COUNTIFS(   TOI!$X$2:$X$500,FZ$2,TOI!$AA$2:$AA$500,$A$11)+COUNTIFS(   TOI!$X$2:$X$500,FZ$2,TOI!$AA$2:$AA$500,$A$12)</f>
        <v>0</v>
      </c>
      <c r="GA9" s="143">
        <f>IF(FZ$6&gt;0,FZ9/FZ$6,0)</f>
        <v>0</v>
      </c>
      <c r="GB9" s="142">
        <f>COUNTIFS(   TOI!$V$2:$V$500,GB$2,TOI!$AA$2:$AA$500,$A$11)+COUNTIFS(   TOI!$V$2:$V$500,GB$2,TOI!$AA$2:$AA$500,$A$12)+ COUNTIFS(   TOI!$W$2:$W$500,GB$2,TOI!$AA$2:$AA$500,$A$11)+COUNTIFS(   TOI!$W$2:$W$500,GB$2,TOI!$AA$2:$AA$500,$A$12)+COUNTIFS(   TOI!$X$2:$X$500,GB$2,TOI!$AA$2:$AA$500,$A$11)+COUNTIFS(   TOI!$X$2:$X$500,GB$2,TOI!$AA$2:$AA$500,$A$12)</f>
        <v>0</v>
      </c>
      <c r="GC9" s="143">
        <f>IF(GB$6&gt;0,GB9/GB$6,0)</f>
        <v>0</v>
      </c>
    </row>
    <row r="10" spans="1:185" s="128" customFormat="1" ht="7.5" customHeight="1" thickBot="1" x14ac:dyDescent="0.3">
      <c r="B10" s="135"/>
      <c r="C10" s="131"/>
      <c r="D10" s="135"/>
      <c r="E10" s="131"/>
      <c r="F10" s="135"/>
      <c r="G10" s="131"/>
      <c r="H10" s="135"/>
      <c r="I10" s="131"/>
      <c r="J10" s="152"/>
      <c r="K10" s="153"/>
      <c r="L10" s="152"/>
      <c r="M10" s="153"/>
      <c r="N10" s="135"/>
      <c r="O10" s="131"/>
      <c r="P10" s="135"/>
      <c r="Q10" s="131"/>
      <c r="R10" s="135"/>
      <c r="S10" s="131"/>
      <c r="T10" s="135"/>
      <c r="U10" s="131"/>
      <c r="V10" s="135"/>
      <c r="W10" s="131"/>
      <c r="X10" s="152"/>
      <c r="Y10" s="153"/>
      <c r="Z10" s="152"/>
      <c r="AA10" s="153"/>
      <c r="AB10" s="135"/>
      <c r="AC10" s="131"/>
      <c r="AD10" s="135"/>
      <c r="AE10" s="131"/>
      <c r="AF10" s="135"/>
      <c r="AG10" s="131"/>
      <c r="AH10" s="135"/>
      <c r="AI10" s="131"/>
      <c r="AJ10" s="135"/>
      <c r="AK10" s="131"/>
      <c r="AL10" s="152"/>
      <c r="AM10" s="153"/>
      <c r="AN10" s="152"/>
      <c r="AO10" s="153"/>
      <c r="AP10" s="135"/>
      <c r="AQ10" s="131"/>
      <c r="AR10" s="135"/>
      <c r="AS10" s="131"/>
      <c r="AT10" s="135"/>
      <c r="AU10" s="131"/>
      <c r="AV10" s="135"/>
      <c r="AW10" s="131"/>
      <c r="AX10" s="135"/>
      <c r="AY10" s="131"/>
      <c r="AZ10" s="152"/>
      <c r="BA10" s="153"/>
      <c r="BB10" s="152"/>
      <c r="BC10" s="153"/>
      <c r="BD10" s="135"/>
      <c r="BE10" s="131"/>
      <c r="BF10" s="135"/>
      <c r="BG10" s="131"/>
      <c r="BH10" s="135"/>
      <c r="BI10" s="131"/>
      <c r="BJ10" s="135"/>
      <c r="BK10" s="131"/>
      <c r="BL10" s="135"/>
      <c r="BM10" s="131"/>
      <c r="BN10" s="152"/>
      <c r="BO10" s="153"/>
      <c r="BP10" s="152"/>
      <c r="BQ10" s="153"/>
      <c r="BR10" s="135"/>
      <c r="BS10" s="131"/>
      <c r="BT10" s="135"/>
      <c r="BU10" s="131"/>
      <c r="BV10" s="135"/>
      <c r="BW10" s="131"/>
      <c r="BX10" s="135"/>
      <c r="BY10" s="131"/>
      <c r="BZ10" s="135"/>
      <c r="CA10" s="131"/>
      <c r="CB10" s="152"/>
      <c r="CC10" s="153"/>
      <c r="CD10" s="152"/>
      <c r="CE10" s="153"/>
      <c r="CF10" s="135"/>
      <c r="CG10" s="131"/>
      <c r="CH10" s="135"/>
      <c r="CI10" s="131"/>
      <c r="CJ10" s="135"/>
      <c r="CK10" s="131"/>
      <c r="CL10" s="135"/>
      <c r="CM10" s="131"/>
      <c r="CN10" s="135"/>
      <c r="CO10" s="131"/>
      <c r="CP10" s="152"/>
      <c r="CQ10" s="153"/>
      <c r="CR10" s="152"/>
      <c r="CS10" s="153"/>
      <c r="CT10" s="135"/>
      <c r="CU10" s="131"/>
      <c r="CV10" s="135"/>
      <c r="CW10" s="131"/>
      <c r="CX10" s="135"/>
      <c r="CY10" s="131"/>
      <c r="CZ10" s="135"/>
      <c r="DA10" s="131"/>
      <c r="DB10" s="135"/>
      <c r="DC10" s="131"/>
      <c r="DD10" s="152"/>
      <c r="DE10" s="153"/>
      <c r="DF10" s="152"/>
      <c r="DG10" s="153"/>
      <c r="DH10" s="135"/>
      <c r="DI10" s="131"/>
      <c r="DJ10" s="135"/>
      <c r="DK10" s="131"/>
      <c r="DL10" s="135"/>
      <c r="DM10" s="131"/>
      <c r="DN10" s="135"/>
      <c r="DO10" s="131"/>
      <c r="DP10" s="135"/>
      <c r="DQ10" s="131"/>
      <c r="DR10" s="152"/>
      <c r="DS10" s="153"/>
      <c r="DT10" s="152"/>
      <c r="DU10" s="153"/>
      <c r="DV10" s="135"/>
      <c r="DW10" s="131"/>
      <c r="DX10" s="135"/>
      <c r="DY10" s="131"/>
      <c r="DZ10" s="135"/>
      <c r="EA10" s="131"/>
      <c r="EB10" s="135"/>
      <c r="EC10" s="131"/>
      <c r="ED10" s="135"/>
      <c r="EE10" s="131"/>
      <c r="EF10" s="152"/>
      <c r="EG10" s="153"/>
      <c r="EH10" s="152"/>
      <c r="EI10" s="153"/>
      <c r="EJ10" s="135"/>
      <c r="EK10" s="131"/>
      <c r="EL10" s="135"/>
      <c r="EM10" s="131"/>
      <c r="EN10" s="135"/>
      <c r="EO10" s="131"/>
      <c r="EP10" s="135"/>
      <c r="EQ10" s="131"/>
      <c r="ER10" s="135"/>
      <c r="ES10" s="131"/>
      <c r="ET10" s="152"/>
      <c r="EU10" s="153"/>
      <c r="EV10" s="152"/>
      <c r="EW10" s="153"/>
      <c r="EX10" s="135"/>
      <c r="EY10" s="131"/>
      <c r="EZ10" s="135"/>
      <c r="FA10" s="131"/>
      <c r="FB10" s="135"/>
      <c r="FC10" s="131"/>
      <c r="FD10" s="135"/>
      <c r="FE10" s="131"/>
      <c r="FF10" s="135"/>
      <c r="FG10" s="131"/>
      <c r="FH10" s="152"/>
      <c r="FI10" s="153"/>
      <c r="FJ10" s="152"/>
      <c r="FK10" s="153"/>
      <c r="FL10" s="135"/>
      <c r="FM10" s="131"/>
      <c r="FN10" s="135"/>
      <c r="FO10" s="131"/>
      <c r="FP10" s="135"/>
      <c r="FQ10" s="131"/>
      <c r="FR10" s="135"/>
      <c r="FS10" s="131"/>
      <c r="FT10" s="135"/>
      <c r="FU10" s="131"/>
      <c r="FV10" s="152"/>
      <c r="FW10" s="153"/>
      <c r="FX10" s="152"/>
      <c r="FY10" s="153"/>
      <c r="FZ10" s="135"/>
      <c r="GA10" s="131"/>
      <c r="GB10" s="135"/>
      <c r="GC10" s="131"/>
    </row>
    <row r="11" spans="1:185" s="127" customFormat="1" x14ac:dyDescent="0.25">
      <c r="A11" s="137" t="s">
        <v>2</v>
      </c>
      <c r="B11" s="140">
        <f>COUNTIFS(   TOI!$V$2:$V$500,B$2,TOI!$AA$2:$AA$500,$A$11)+COUNTIFS(   TOI!$W$2:$W$500,B$2,TOI!$AA$2:$AA$500,$A$11)+COUNTIFS(   TOI!$X$2:$X$500,B$2,TOI!$AA$2:$AA$500,$A$11)</f>
        <v>0</v>
      </c>
      <c r="C11" s="141">
        <f>IF(B$9&gt;0,B11/B$9,0)</f>
        <v>0</v>
      </c>
      <c r="D11" s="140">
        <f>COUNTIFS(   TOI!$V$2:$V$500,D$2,TOI!$AA$2:$AA$500,$A$11)+COUNTIFS(   TOI!$W$2:$W$500,D$2,TOI!$AA$2:$AA$500,$A$11)+COUNTIFS(   TOI!$X$2:$X$500,D$2,TOI!$AA$2:$AA$500,$A$11)</f>
        <v>0</v>
      </c>
      <c r="E11" s="141">
        <f>IF(D$9&gt;0,D11/D$9,0)</f>
        <v>0</v>
      </c>
      <c r="F11" s="140">
        <f>COUNTIFS(   TOI!$V$2:$V$500,F$2,TOI!$AA$2:$AA$500,$A$11)+COUNTIFS(   TOI!$W$2:$W$500,F$2,TOI!$AA$2:$AA$500,$A$11)+COUNTIFS(   TOI!$X$2:$X$500,F$2,TOI!$AA$2:$AA$500,$A$11)</f>
        <v>0</v>
      </c>
      <c r="G11" s="141">
        <f>IF(F$9&gt;0,F11/F$9,0)</f>
        <v>0</v>
      </c>
      <c r="H11" s="140">
        <f>COUNTIFS(   TOI!$V$2:$V$500,H$2,TOI!$AA$2:$AA$500,$A$11)+COUNTIFS(   TOI!$W$2:$W$500,H$2,TOI!$AA$2:$AA$500,$A$11)+COUNTIFS(   TOI!$X$2:$X$500,H$2,TOI!$AA$2:$AA$500,$A$11)</f>
        <v>0</v>
      </c>
      <c r="I11" s="141">
        <f>IF(H$9&gt;0,H11/H$9,0)</f>
        <v>0</v>
      </c>
      <c r="J11" s="144">
        <f>COUNTIFS(   TOI!$V$2:$V$500,J$2,TOI!$AA$2:$AA$500,$A$11)+COUNTIFS(   TOI!$W$2:$W$500,J$2,TOI!$AA$2:$AA$500,$A$11)+COUNTIFS(   TOI!$X$2:$X$500,J$2,TOI!$AA$2:$AA$500,$A$11)</f>
        <v>0</v>
      </c>
      <c r="K11" s="145">
        <f>IF(J$9&gt;0,J11/J$9,0)</f>
        <v>0</v>
      </c>
      <c r="L11" s="144">
        <f>COUNTIFS(   TOI!$V$2:$V$500,L$2,TOI!$AA$2:$AA$500,$A$11)+COUNTIFS(   TOI!$W$2:$W$500,L$2,TOI!$AA$2:$AA$500,$A$11)+COUNTIFS(   TOI!$X$2:$X$500,L$2,TOI!$AA$2:$AA$500,$A$11)</f>
        <v>0</v>
      </c>
      <c r="M11" s="145">
        <f>IF(L$9&gt;0,L11/L$9,0)</f>
        <v>0</v>
      </c>
      <c r="N11" s="140">
        <f>COUNTIFS(   TOI!$V$2:$V$500,N$2,TOI!$AA$2:$AA$500,$A$11)+COUNTIFS(   TOI!$W$2:$W$500,N$2,TOI!$AA$2:$AA$500,$A$11)+COUNTIFS(   TOI!$X$2:$X$500,N$2,TOI!$AA$2:$AA$500,$A$11)</f>
        <v>0</v>
      </c>
      <c r="O11" s="141">
        <f>IF(N$9&gt;0,N11/N$9,0)</f>
        <v>0</v>
      </c>
      <c r="P11" s="140">
        <f>COUNTIFS(   TOI!$V$2:$V$500,P$2,TOI!$AA$2:$AA$500,$A$11)+COUNTIFS(   TOI!$W$2:$W$500,P$2,TOI!$AA$2:$AA$500,$A$11)+COUNTIFS(   TOI!$X$2:$X$500,P$2,TOI!$AA$2:$AA$500,$A$11)</f>
        <v>0</v>
      </c>
      <c r="Q11" s="141">
        <f>IF(P$9&gt;0,P11/P$9,0)</f>
        <v>0</v>
      </c>
      <c r="R11" s="140">
        <f>COUNTIFS(   TOI!$V$2:$V$500,R$2,TOI!$AA$2:$AA$500,$A$11)+COUNTIFS(   TOI!$W$2:$W$500,R$2,TOI!$AA$2:$AA$500,$A$11)+COUNTIFS(   TOI!$X$2:$X$500,R$2,TOI!$AA$2:$AA$500,$A$11)</f>
        <v>0</v>
      </c>
      <c r="S11" s="141">
        <f>IF(R$9&gt;0,R11/R$9,0)</f>
        <v>0</v>
      </c>
      <c r="T11" s="140">
        <f>COUNTIFS(   TOI!$V$2:$V$500,T$2,TOI!$AA$2:$AA$500,$A$11)+COUNTIFS(   TOI!$W$2:$W$500,T$2,TOI!$AA$2:$AA$500,$A$11)+COUNTIFS(   TOI!$X$2:$X$500,T$2,TOI!$AA$2:$AA$500,$A$11)</f>
        <v>0</v>
      </c>
      <c r="U11" s="141">
        <f>IF(T$9&gt;0,T11/T$9,0)</f>
        <v>0</v>
      </c>
      <c r="V11" s="140">
        <f>COUNTIFS(   TOI!$V$2:$V$500,V$2,TOI!$AA$2:$AA$500,$A$11)+COUNTIFS(   TOI!$W$2:$W$500,V$2,TOI!$AA$2:$AA$500,$A$11)+COUNTIFS(   TOI!$X$2:$X$500,V$2,TOI!$AA$2:$AA$500,$A$11)</f>
        <v>0</v>
      </c>
      <c r="W11" s="141">
        <f>IF(V$9&gt;0,V11/V$9,0)</f>
        <v>0</v>
      </c>
      <c r="X11" s="144">
        <f>COUNTIFS(   TOI!$V$2:$V$500,X$2,TOI!$AA$2:$AA$500,$A$11)+COUNTIFS(   TOI!$W$2:$W$500,X$2,TOI!$AA$2:$AA$500,$A$11)+COUNTIFS(   TOI!$X$2:$X$500,X$2,TOI!$AA$2:$AA$500,$A$11)</f>
        <v>0</v>
      </c>
      <c r="Y11" s="145">
        <f>IF(X$9&gt;0,X11/X$9,0)</f>
        <v>0</v>
      </c>
      <c r="Z11" s="144">
        <f>COUNTIFS(   TOI!$V$2:$V$500,Z$2,TOI!$AA$2:$AA$500,$A$11)+COUNTIFS(   TOI!$W$2:$W$500,Z$2,TOI!$AA$2:$AA$500,$A$11)+COUNTIFS(   TOI!$X$2:$X$500,Z$2,TOI!$AA$2:$AA$500,$A$11)</f>
        <v>0</v>
      </c>
      <c r="AA11" s="145">
        <f>IF(Z$9&gt;0,Z11/Z$9,0)</f>
        <v>0</v>
      </c>
      <c r="AB11" s="140">
        <f>COUNTIFS(   TOI!$V$2:$V$500,AB$2,TOI!$AA$2:$AA$500,$A$11)+COUNTIFS(   TOI!$W$2:$W$500,AB$2,TOI!$AA$2:$AA$500,$A$11)+COUNTIFS(   TOI!$X$2:$X$500,AB$2,TOI!$AA$2:$AA$500,$A$11)</f>
        <v>0</v>
      </c>
      <c r="AC11" s="141">
        <f>IF(AB$9&gt;0,AB11/AB$9,0)</f>
        <v>0</v>
      </c>
      <c r="AD11" s="140">
        <f>COUNTIFS(   TOI!$V$2:$V$500,AD$2,TOI!$AA$2:$AA$500,$A$11)+COUNTIFS(   TOI!$W$2:$W$500,AD$2,TOI!$AA$2:$AA$500,$A$11)+COUNTIFS(   TOI!$X$2:$X$500,AD$2,TOI!$AA$2:$AA$500,$A$11)</f>
        <v>0</v>
      </c>
      <c r="AE11" s="141">
        <f>IF(AD$9&gt;0,AD11/AD$9,0)</f>
        <v>0</v>
      </c>
      <c r="AF11" s="140">
        <f>COUNTIFS(   TOI!$V$2:$V$500,AF$2,TOI!$AA$2:$AA$500,$A$11)+COUNTIFS(   TOI!$W$2:$W$500,AF$2,TOI!$AA$2:$AA$500,$A$11)+COUNTIFS(   TOI!$X$2:$X$500,AF$2,TOI!$AA$2:$AA$500,$A$11)</f>
        <v>0</v>
      </c>
      <c r="AG11" s="141">
        <f>IF(AF$9&gt;0,AF11/AF$9,0)</f>
        <v>0</v>
      </c>
      <c r="AH11" s="140">
        <f>COUNTIFS(   TOI!$V$2:$V$500,AH$2,TOI!$AA$2:$AA$500,$A$11)+COUNTIFS(   TOI!$W$2:$W$500,AH$2,TOI!$AA$2:$AA$500,$A$11)+COUNTIFS(   TOI!$X$2:$X$500,AH$2,TOI!$AA$2:$AA$500,$A$11)</f>
        <v>0</v>
      </c>
      <c r="AI11" s="141">
        <f>IF(AH$9&gt;0,AH11/AH$9,0)</f>
        <v>0</v>
      </c>
      <c r="AJ11" s="140">
        <f>COUNTIFS(   TOI!$V$2:$V$500,AJ$2,TOI!$AA$2:$AA$500,$A$11)+COUNTIFS(   TOI!$W$2:$W$500,AJ$2,TOI!$AA$2:$AA$500,$A$11)+COUNTIFS(   TOI!$X$2:$X$500,AJ$2,TOI!$AA$2:$AA$500,$A$11)</f>
        <v>0</v>
      </c>
      <c r="AK11" s="141">
        <f>IF(AJ$9&gt;0,AJ11/AJ$9,0)</f>
        <v>0</v>
      </c>
      <c r="AL11" s="144">
        <f>COUNTIFS(   TOI!$V$2:$V$500,AL$2,TOI!$AA$2:$AA$500,$A$11)+COUNTIFS(   TOI!$W$2:$W$500,AL$2,TOI!$AA$2:$AA$500,$A$11)+COUNTIFS(   TOI!$X$2:$X$500,AL$2,TOI!$AA$2:$AA$500,$A$11)</f>
        <v>0</v>
      </c>
      <c r="AM11" s="145">
        <f>IF(AL$9&gt;0,AL11/AL$9,0)</f>
        <v>0</v>
      </c>
      <c r="AN11" s="144">
        <f>COUNTIFS(   TOI!$V$2:$V$500,AN$2,TOI!$AA$2:$AA$500,$A$11)+COUNTIFS(   TOI!$W$2:$W$500,AN$2,TOI!$AA$2:$AA$500,$A$11)+COUNTIFS(   TOI!$X$2:$X$500,AN$2,TOI!$AA$2:$AA$500,$A$11)</f>
        <v>0</v>
      </c>
      <c r="AO11" s="145">
        <f>IF(AN$9&gt;0,AN11/AN$9,0)</f>
        <v>0</v>
      </c>
      <c r="AP11" s="140">
        <f>COUNTIFS(   TOI!$V$2:$V$500,AP$2,TOI!$AA$2:$AA$500,$A$11)+COUNTIFS(   TOI!$W$2:$W$500,AP$2,TOI!$AA$2:$AA$500,$A$11)+COUNTIFS(   TOI!$X$2:$X$500,AP$2,TOI!$AA$2:$AA$500,$A$11)</f>
        <v>0</v>
      </c>
      <c r="AQ11" s="141">
        <f>IF(AP$9&gt;0,AP11/AP$9,0)</f>
        <v>0</v>
      </c>
      <c r="AR11" s="140">
        <f>COUNTIFS(   TOI!$V$2:$V$500,AR$2,TOI!$AA$2:$AA$500,$A$11)+COUNTIFS(   TOI!$W$2:$W$500,AR$2,TOI!$AA$2:$AA$500,$A$11)+COUNTIFS(   TOI!$X$2:$X$500,AR$2,TOI!$AA$2:$AA$500,$A$11)</f>
        <v>0</v>
      </c>
      <c r="AS11" s="141">
        <f>IF(AR$9&gt;0,AR11/AR$9,0)</f>
        <v>0</v>
      </c>
      <c r="AT11" s="140">
        <f>COUNTIFS(   TOI!$V$2:$V$500,AT$2,TOI!$AA$2:$AA$500,$A$11)+COUNTIFS(   TOI!$W$2:$W$500,AT$2,TOI!$AA$2:$AA$500,$A$11)+COUNTIFS(   TOI!$X$2:$X$500,AT$2,TOI!$AA$2:$AA$500,$A$11)</f>
        <v>0</v>
      </c>
      <c r="AU11" s="141">
        <f>IF(AT$9&gt;0,AT11/AT$9,0)</f>
        <v>0</v>
      </c>
      <c r="AV11" s="140">
        <f>COUNTIFS(   TOI!$V$2:$V$500,AV$2,TOI!$AA$2:$AA$500,$A$11)+COUNTIFS(   TOI!$W$2:$W$500,AV$2,TOI!$AA$2:$AA$500,$A$11)+COUNTIFS(   TOI!$X$2:$X$500,AV$2,TOI!$AA$2:$AA$500,$A$11)</f>
        <v>0</v>
      </c>
      <c r="AW11" s="141">
        <f>IF(AV$9&gt;0,AV11/AV$9,0)</f>
        <v>0</v>
      </c>
      <c r="AX11" s="140">
        <f>COUNTIFS(   TOI!$V$2:$V$500,AX$2,TOI!$AA$2:$AA$500,$A$11)+COUNTIFS(   TOI!$W$2:$W$500,AX$2,TOI!$AA$2:$AA$500,$A$11)+COUNTIFS(   TOI!$X$2:$X$500,AX$2,TOI!$AA$2:$AA$500,$A$11)</f>
        <v>0</v>
      </c>
      <c r="AY11" s="141">
        <f>IF(AX$9&gt;0,AX11/AX$9,0)</f>
        <v>0</v>
      </c>
      <c r="AZ11" s="144">
        <f>COUNTIFS(   TOI!$V$2:$V$500,AZ$2,TOI!$AA$2:$AA$500,$A$11)+COUNTIFS(   TOI!$W$2:$W$500,AZ$2,TOI!$AA$2:$AA$500,$A$11)+COUNTIFS(   TOI!$X$2:$X$500,AZ$2,TOI!$AA$2:$AA$500,$A$11)</f>
        <v>0</v>
      </c>
      <c r="BA11" s="145">
        <f>IF(AZ$9&gt;0,AZ11/AZ$9,0)</f>
        <v>0</v>
      </c>
      <c r="BB11" s="144">
        <f>COUNTIFS(   TOI!$V$2:$V$500,BB$2,TOI!$AA$2:$AA$500,$A$11)+COUNTIFS(   TOI!$W$2:$W$500,BB$2,TOI!$AA$2:$AA$500,$A$11)+COUNTIFS(   TOI!$X$2:$X$500,BB$2,TOI!$AA$2:$AA$500,$A$11)</f>
        <v>0</v>
      </c>
      <c r="BC11" s="145">
        <f>IF(BB$9&gt;0,BB11/BB$9,0)</f>
        <v>0</v>
      </c>
      <c r="BD11" s="140">
        <f>COUNTIFS(   TOI!$V$2:$V$500,BD$2,TOI!$AA$2:$AA$500,$A$11)+COUNTIFS(   TOI!$W$2:$W$500,BD$2,TOI!$AA$2:$AA$500,$A$11)+COUNTIFS(   TOI!$X$2:$X$500,BD$2,TOI!$AA$2:$AA$500,$A$11)</f>
        <v>0</v>
      </c>
      <c r="BE11" s="141">
        <f>IF(BD$9&gt;0,BD11/BD$9,0)</f>
        <v>0</v>
      </c>
      <c r="BF11" s="140">
        <f>COUNTIFS(   TOI!$V$2:$V$500,BF$2,TOI!$AA$2:$AA$500,$A$11)+COUNTIFS(   TOI!$W$2:$W$500,BF$2,TOI!$AA$2:$AA$500,$A$11)+COUNTIFS(   TOI!$X$2:$X$500,BF$2,TOI!$AA$2:$AA$500,$A$11)</f>
        <v>0</v>
      </c>
      <c r="BG11" s="141">
        <f>IF(BF$9&gt;0,BF11/BF$9,0)</f>
        <v>0</v>
      </c>
      <c r="BH11" s="140">
        <f>COUNTIFS(   TOI!$V$2:$V$500,BH$2,TOI!$AA$2:$AA$500,$A$11)+COUNTIFS(   TOI!$W$2:$W$500,BH$2,TOI!$AA$2:$AA$500,$A$11)+COUNTIFS(   TOI!$X$2:$X$500,BH$2,TOI!$AA$2:$AA$500,$A$11)</f>
        <v>0</v>
      </c>
      <c r="BI11" s="141">
        <f>IF(BH$9&gt;0,BH11/BH$9,0)</f>
        <v>0</v>
      </c>
      <c r="BJ11" s="140">
        <f>COUNTIFS(   TOI!$V$2:$V$500,BJ$2,TOI!$AA$2:$AA$500,$A$11)+COUNTIFS(   TOI!$W$2:$W$500,BJ$2,TOI!$AA$2:$AA$500,$A$11)+COUNTIFS(   TOI!$X$2:$X$500,BJ$2,TOI!$AA$2:$AA$500,$A$11)</f>
        <v>0</v>
      </c>
      <c r="BK11" s="141">
        <f>IF(BJ$9&gt;0,BJ11/BJ$9,0)</f>
        <v>0</v>
      </c>
      <c r="BL11" s="140">
        <f>COUNTIFS(   TOI!$V$2:$V$500,BL$2,TOI!$AA$2:$AA$500,$A$11)+COUNTIFS(   TOI!$W$2:$W$500,BL$2,TOI!$AA$2:$AA$500,$A$11)+COUNTIFS(   TOI!$X$2:$X$500,BL$2,TOI!$AA$2:$AA$500,$A$11)</f>
        <v>0</v>
      </c>
      <c r="BM11" s="141">
        <f>IF(BL$9&gt;0,BL11/BL$9,0)</f>
        <v>0</v>
      </c>
      <c r="BN11" s="144">
        <f>COUNTIFS(   TOI!$V$2:$V$500,BN$2,TOI!$AA$2:$AA$500,$A$11)+COUNTIFS(   TOI!$W$2:$W$500,BN$2,TOI!$AA$2:$AA$500,$A$11)+COUNTIFS(   TOI!$X$2:$X$500,BN$2,TOI!$AA$2:$AA$500,$A$11)</f>
        <v>0</v>
      </c>
      <c r="BO11" s="145">
        <f>IF(BN$9&gt;0,BN11/BN$9,0)</f>
        <v>0</v>
      </c>
      <c r="BP11" s="144">
        <f>COUNTIFS(   TOI!$V$2:$V$500,BP$2,TOI!$AA$2:$AA$500,$A$11)+COUNTIFS(   TOI!$W$2:$W$500,BP$2,TOI!$AA$2:$AA$500,$A$11)+COUNTIFS(   TOI!$X$2:$X$500,BP$2,TOI!$AA$2:$AA$500,$A$11)</f>
        <v>0</v>
      </c>
      <c r="BQ11" s="145">
        <f>IF(BP$9&gt;0,BP11/BP$9,0)</f>
        <v>0</v>
      </c>
      <c r="BR11" s="140">
        <f>COUNTIFS(   TOI!$V$2:$V$500,BR$2,TOI!$AA$2:$AA$500,$A$11)+COUNTIFS(   TOI!$W$2:$W$500,BR$2,TOI!$AA$2:$AA$500,$A$11)+COUNTIFS(   TOI!$X$2:$X$500,BR$2,TOI!$AA$2:$AA$500,$A$11)</f>
        <v>0</v>
      </c>
      <c r="BS11" s="141">
        <f>IF(BR$9&gt;0,BR11/BR$9,0)</f>
        <v>0</v>
      </c>
      <c r="BT11" s="140">
        <f>COUNTIFS(   TOI!$V$2:$V$500,BT$2,TOI!$AA$2:$AA$500,$A$11)+COUNTIFS(   TOI!$W$2:$W$500,BT$2,TOI!$AA$2:$AA$500,$A$11)+COUNTIFS(   TOI!$X$2:$X$500,BT$2,TOI!$AA$2:$AA$500,$A$11)</f>
        <v>0</v>
      </c>
      <c r="BU11" s="141">
        <f>IF(BT$9&gt;0,BT11/BT$9,0)</f>
        <v>0</v>
      </c>
      <c r="BV11" s="140">
        <f>COUNTIFS(   TOI!$V$2:$V$500,BV$2,TOI!$AA$2:$AA$500,$A$11)+COUNTIFS(   TOI!$W$2:$W$500,BV$2,TOI!$AA$2:$AA$500,$A$11)+COUNTIFS(   TOI!$X$2:$X$500,BV$2,TOI!$AA$2:$AA$500,$A$11)</f>
        <v>0</v>
      </c>
      <c r="BW11" s="141">
        <f>IF(BV$9&gt;0,BV11/BV$9,0)</f>
        <v>0</v>
      </c>
      <c r="BX11" s="140">
        <f>COUNTIFS(   TOI!$V$2:$V$500,BX$2,TOI!$AA$2:$AA$500,$A$11)+COUNTIFS(   TOI!$W$2:$W$500,BX$2,TOI!$AA$2:$AA$500,$A$11)+COUNTIFS(   TOI!$X$2:$X$500,BX$2,TOI!$AA$2:$AA$500,$A$11)</f>
        <v>0</v>
      </c>
      <c r="BY11" s="141">
        <f>IF(BX$9&gt;0,BX11/BX$9,0)</f>
        <v>0</v>
      </c>
      <c r="BZ11" s="140">
        <f>COUNTIFS(   TOI!$V$2:$V$500,BZ$2,TOI!$AA$2:$AA$500,$A$11)+COUNTIFS(   TOI!$W$2:$W$500,BZ$2,TOI!$AA$2:$AA$500,$A$11)+COUNTIFS(   TOI!$X$2:$X$500,BZ$2,TOI!$AA$2:$AA$500,$A$11)</f>
        <v>0</v>
      </c>
      <c r="CA11" s="141">
        <f>IF(BZ$9&gt;0,BZ11/BZ$9,0)</f>
        <v>0</v>
      </c>
      <c r="CB11" s="144">
        <f>COUNTIFS(   TOI!$V$2:$V$500,CB$2,TOI!$AA$2:$AA$500,$A$11)+COUNTIFS(   TOI!$W$2:$W$500,CB$2,TOI!$AA$2:$AA$500,$A$11)+COUNTIFS(   TOI!$X$2:$X$500,CB$2,TOI!$AA$2:$AA$500,$A$11)</f>
        <v>0</v>
      </c>
      <c r="CC11" s="145">
        <f>IF(CB$9&gt;0,CB11/CB$9,0)</f>
        <v>0</v>
      </c>
      <c r="CD11" s="144">
        <f>COUNTIFS(   TOI!$V$2:$V$500,CD$2,TOI!$AA$2:$AA$500,$A$11)+COUNTIFS(   TOI!$W$2:$W$500,CD$2,TOI!$AA$2:$AA$500,$A$11)+COUNTIFS(   TOI!$X$2:$X$500,CD$2,TOI!$AA$2:$AA$500,$A$11)</f>
        <v>0</v>
      </c>
      <c r="CE11" s="145">
        <f>IF(CD$9&gt;0,CD11/CD$9,0)</f>
        <v>0</v>
      </c>
      <c r="CF11" s="140">
        <f>COUNTIFS(   TOI!$V$2:$V$500,CF$2,TOI!$AA$2:$AA$500,$A$11)+COUNTIFS(   TOI!$W$2:$W$500,CF$2,TOI!$AA$2:$AA$500,$A$11)+COUNTIFS(   TOI!$X$2:$X$500,CF$2,TOI!$AA$2:$AA$500,$A$11)</f>
        <v>0</v>
      </c>
      <c r="CG11" s="141">
        <f>IF(CF$9&gt;0,CF11/CF$9,0)</f>
        <v>0</v>
      </c>
      <c r="CH11" s="140">
        <f>COUNTIFS(   TOI!$V$2:$V$500,CH$2,TOI!$AA$2:$AA$500,$A$11)+COUNTIFS(   TOI!$W$2:$W$500,CH$2,TOI!$AA$2:$AA$500,$A$11)+COUNTIFS(   TOI!$X$2:$X$500,CH$2,TOI!$AA$2:$AA$500,$A$11)</f>
        <v>0</v>
      </c>
      <c r="CI11" s="141">
        <f>IF(CH$9&gt;0,CH11/CH$9,0)</f>
        <v>0</v>
      </c>
      <c r="CJ11" s="140">
        <f>COUNTIFS(   TOI!$V$2:$V$500,CJ$2,TOI!$AA$2:$AA$500,$A$11)+COUNTIFS(   TOI!$W$2:$W$500,CJ$2,TOI!$AA$2:$AA$500,$A$11)+COUNTIFS(   TOI!$X$2:$X$500,CJ$2,TOI!$AA$2:$AA$500,$A$11)</f>
        <v>0</v>
      </c>
      <c r="CK11" s="141">
        <f>IF(CJ$9&gt;0,CJ11/CJ$9,0)</f>
        <v>0</v>
      </c>
      <c r="CL11" s="140">
        <f>COUNTIFS(   TOI!$V$2:$V$500,CL$2,TOI!$AA$2:$AA$500,$A$11)+COUNTIFS(   TOI!$W$2:$W$500,CL$2,TOI!$AA$2:$AA$500,$A$11)+COUNTIFS(   TOI!$X$2:$X$500,CL$2,TOI!$AA$2:$AA$500,$A$11)</f>
        <v>0</v>
      </c>
      <c r="CM11" s="141">
        <f>IF(CL$9&gt;0,CL11/CL$9,0)</f>
        <v>0</v>
      </c>
      <c r="CN11" s="140">
        <f>COUNTIFS(   TOI!$V$2:$V$500,CN$2,TOI!$AA$2:$AA$500,$A$11)+COUNTIFS(   TOI!$W$2:$W$500,CN$2,TOI!$AA$2:$AA$500,$A$11)+COUNTIFS(   TOI!$X$2:$X$500,CN$2,TOI!$AA$2:$AA$500,$A$11)</f>
        <v>0</v>
      </c>
      <c r="CO11" s="141">
        <f>IF(CN$9&gt;0,CN11/CN$9,0)</f>
        <v>0</v>
      </c>
      <c r="CP11" s="144">
        <f>COUNTIFS(   TOI!$V$2:$V$500,CP$2,TOI!$AA$2:$AA$500,$A$11)+COUNTIFS(   TOI!$W$2:$W$500,CP$2,TOI!$AA$2:$AA$500,$A$11)+COUNTIFS(   TOI!$X$2:$X$500,CP$2,TOI!$AA$2:$AA$500,$A$11)</f>
        <v>0</v>
      </c>
      <c r="CQ11" s="145">
        <f>IF(CP$9&gt;0,CP11/CP$9,0)</f>
        <v>0</v>
      </c>
      <c r="CR11" s="144">
        <f>COUNTIFS(   TOI!$V$2:$V$500,CR$2,TOI!$AA$2:$AA$500,$A$11)+COUNTIFS(   TOI!$W$2:$W$500,CR$2,TOI!$AA$2:$AA$500,$A$11)+COUNTIFS(   TOI!$X$2:$X$500,CR$2,TOI!$AA$2:$AA$500,$A$11)</f>
        <v>0</v>
      </c>
      <c r="CS11" s="145">
        <f>IF(CR$9&gt;0,CR11/CR$9,0)</f>
        <v>0</v>
      </c>
      <c r="CT11" s="140">
        <f>COUNTIFS(   TOI!$V$2:$V$500,CT$2,TOI!$AA$2:$AA$500,$A$11)+COUNTIFS(   TOI!$W$2:$W$500,CT$2,TOI!$AA$2:$AA$500,$A$11)+COUNTIFS(   TOI!$X$2:$X$500,CT$2,TOI!$AA$2:$AA$500,$A$11)</f>
        <v>0</v>
      </c>
      <c r="CU11" s="141">
        <f>IF(CT$9&gt;0,CT11/CT$9,0)</f>
        <v>0</v>
      </c>
      <c r="CV11" s="140">
        <f>COUNTIFS(   TOI!$V$2:$V$500,CV$2,TOI!$AA$2:$AA$500,$A$11)+COUNTIFS(   TOI!$W$2:$W$500,CV$2,TOI!$AA$2:$AA$500,$A$11)+COUNTIFS(   TOI!$X$2:$X$500,CV$2,TOI!$AA$2:$AA$500,$A$11)</f>
        <v>0</v>
      </c>
      <c r="CW11" s="141">
        <f>IF(CV$9&gt;0,CV11/CV$9,0)</f>
        <v>0</v>
      </c>
      <c r="CX11" s="140">
        <f>COUNTIFS(   TOI!$V$2:$V$500,CX$2,TOI!$AA$2:$AA$500,$A$11)+COUNTIFS(   TOI!$W$2:$W$500,CX$2,TOI!$AA$2:$AA$500,$A$11)+COUNTIFS(   TOI!$X$2:$X$500,CX$2,TOI!$AA$2:$AA$500,$A$11)</f>
        <v>0</v>
      </c>
      <c r="CY11" s="141">
        <f>IF(CX$9&gt;0,CX11/CX$9,0)</f>
        <v>0</v>
      </c>
      <c r="CZ11" s="140">
        <f>COUNTIFS(   TOI!$V$2:$V$500,CZ$2,TOI!$AA$2:$AA$500,$A$11)+COUNTIFS(   TOI!$W$2:$W$500,CZ$2,TOI!$AA$2:$AA$500,$A$11)+COUNTIFS(   TOI!$X$2:$X$500,CZ$2,TOI!$AA$2:$AA$500,$A$11)</f>
        <v>0</v>
      </c>
      <c r="DA11" s="141">
        <f>IF(CZ$9&gt;0,CZ11/CZ$9,0)</f>
        <v>0</v>
      </c>
      <c r="DB11" s="140">
        <f>COUNTIFS(   TOI!$V$2:$V$500,DB$2,TOI!$AA$2:$AA$500,$A$11)+COUNTIFS(   TOI!$W$2:$W$500,DB$2,TOI!$AA$2:$AA$500,$A$11)+COUNTIFS(   TOI!$X$2:$X$500,DB$2,TOI!$AA$2:$AA$500,$A$11)</f>
        <v>0</v>
      </c>
      <c r="DC11" s="141">
        <f>IF(DB$9&gt;0,DB11/DB$9,0)</f>
        <v>0</v>
      </c>
      <c r="DD11" s="144">
        <f>COUNTIFS(   TOI!$V$2:$V$500,DD$2,TOI!$AA$2:$AA$500,$A$11)+COUNTIFS(   TOI!$W$2:$W$500,DD$2,TOI!$AA$2:$AA$500,$A$11)+COUNTIFS(   TOI!$X$2:$X$500,DD$2,TOI!$AA$2:$AA$500,$A$11)</f>
        <v>0</v>
      </c>
      <c r="DE11" s="145">
        <f>IF(DD$9&gt;0,DD11/DD$9,0)</f>
        <v>0</v>
      </c>
      <c r="DF11" s="144">
        <f>COUNTIFS(   TOI!$V$2:$V$500,DF$2,TOI!$AA$2:$AA$500,$A$11)+COUNTIFS(   TOI!$W$2:$W$500,DF$2,TOI!$AA$2:$AA$500,$A$11)+COUNTIFS(   TOI!$X$2:$X$500,DF$2,TOI!$AA$2:$AA$500,$A$11)</f>
        <v>0</v>
      </c>
      <c r="DG11" s="145">
        <f>IF(DF$9&gt;0,DF11/DF$9,0)</f>
        <v>0</v>
      </c>
      <c r="DH11" s="140">
        <f>COUNTIFS(   TOI!$V$2:$V$500,DH$2,TOI!$AA$2:$AA$500,$A$11)+COUNTIFS(   TOI!$W$2:$W$500,DH$2,TOI!$AA$2:$AA$500,$A$11)+COUNTIFS(   TOI!$X$2:$X$500,DH$2,TOI!$AA$2:$AA$500,$A$11)</f>
        <v>0</v>
      </c>
      <c r="DI11" s="141">
        <f>IF(DH$9&gt;0,DH11/DH$9,0)</f>
        <v>0</v>
      </c>
      <c r="DJ11" s="140">
        <f>COUNTIFS(   TOI!$V$2:$V$500,DJ$2,TOI!$AA$2:$AA$500,$A$11)+COUNTIFS(   TOI!$W$2:$W$500,DJ$2,TOI!$AA$2:$AA$500,$A$11)+COUNTIFS(   TOI!$X$2:$X$500,DJ$2,TOI!$AA$2:$AA$500,$A$11)</f>
        <v>0</v>
      </c>
      <c r="DK11" s="141">
        <f>IF(DJ$9&gt;0,DJ11/DJ$9,0)</f>
        <v>0</v>
      </c>
      <c r="DL11" s="140">
        <f>COUNTIFS(   TOI!$V$2:$V$500,DL$2,TOI!$AA$2:$AA$500,$A$11)+COUNTIFS(   TOI!$W$2:$W$500,DL$2,TOI!$AA$2:$AA$500,$A$11)+COUNTIFS(   TOI!$X$2:$X$500,DL$2,TOI!$AA$2:$AA$500,$A$11)</f>
        <v>0</v>
      </c>
      <c r="DM11" s="141">
        <f>IF(DL$9&gt;0,DL11/DL$9,0)</f>
        <v>0</v>
      </c>
      <c r="DN11" s="140">
        <f>COUNTIFS(   TOI!$V$2:$V$500,DN$2,TOI!$AA$2:$AA$500,$A$11)+COUNTIFS(   TOI!$W$2:$W$500,DN$2,TOI!$AA$2:$AA$500,$A$11)+COUNTIFS(   TOI!$X$2:$X$500,DN$2,TOI!$AA$2:$AA$500,$A$11)</f>
        <v>0</v>
      </c>
      <c r="DO11" s="141">
        <f>IF(DN$9&gt;0,DN11/DN$9,0)</f>
        <v>0</v>
      </c>
      <c r="DP11" s="140">
        <f>COUNTIFS(   TOI!$V$2:$V$500,DP$2,TOI!$AA$2:$AA$500,$A$11)+COUNTIFS(   TOI!$W$2:$W$500,DP$2,TOI!$AA$2:$AA$500,$A$11)+COUNTIFS(   TOI!$X$2:$X$500,DP$2,TOI!$AA$2:$AA$500,$A$11)</f>
        <v>0</v>
      </c>
      <c r="DQ11" s="141">
        <f>IF(DP$9&gt;0,DP11/DP$9,0)</f>
        <v>0</v>
      </c>
      <c r="DR11" s="144">
        <f>COUNTIFS(   TOI!$V$2:$V$500,DR$2,TOI!$AA$2:$AA$500,$A$11)+COUNTIFS(   TOI!$W$2:$W$500,DR$2,TOI!$AA$2:$AA$500,$A$11)+COUNTIFS(   TOI!$X$2:$X$500,DR$2,TOI!$AA$2:$AA$500,$A$11)</f>
        <v>0</v>
      </c>
      <c r="DS11" s="145">
        <f>IF(DR$9&gt;0,DR11/DR$9,0)</f>
        <v>0</v>
      </c>
      <c r="DT11" s="144">
        <f>COUNTIFS(   TOI!$V$2:$V$500,DT$2,TOI!$AA$2:$AA$500,$A$11)+COUNTIFS(   TOI!$W$2:$W$500,DT$2,TOI!$AA$2:$AA$500,$A$11)+COUNTIFS(   TOI!$X$2:$X$500,DT$2,TOI!$AA$2:$AA$500,$A$11)</f>
        <v>0</v>
      </c>
      <c r="DU11" s="145">
        <f>IF(DT$9&gt;0,DT11/DT$9,0)</f>
        <v>0</v>
      </c>
      <c r="DV11" s="140">
        <f>COUNTIFS(   TOI!$V$2:$V$500,DV$2,TOI!$AA$2:$AA$500,$A$11)+COUNTIFS(   TOI!$W$2:$W$500,DV$2,TOI!$AA$2:$AA$500,$A$11)+COUNTIFS(   TOI!$X$2:$X$500,DV$2,TOI!$AA$2:$AA$500,$A$11)</f>
        <v>0</v>
      </c>
      <c r="DW11" s="141">
        <f>IF(DV$9&gt;0,DV11/DV$9,0)</f>
        <v>0</v>
      </c>
      <c r="DX11" s="140">
        <f>COUNTIFS(   TOI!$V$2:$V$500,DX$2,TOI!$AA$2:$AA$500,$A$11)+COUNTIFS(   TOI!$W$2:$W$500,DX$2,TOI!$AA$2:$AA$500,$A$11)+COUNTIFS(   TOI!$X$2:$X$500,DX$2,TOI!$AA$2:$AA$500,$A$11)</f>
        <v>0</v>
      </c>
      <c r="DY11" s="141">
        <f>IF(DX$9&gt;0,DX11/DX$9,0)</f>
        <v>0</v>
      </c>
      <c r="DZ11" s="140">
        <f>COUNTIFS(   TOI!$V$2:$V$500,DZ$2,TOI!$AA$2:$AA$500,$A$11)+COUNTIFS(   TOI!$W$2:$W$500,DZ$2,TOI!$AA$2:$AA$500,$A$11)+COUNTIFS(   TOI!$X$2:$X$500,DZ$2,TOI!$AA$2:$AA$500,$A$11)</f>
        <v>0</v>
      </c>
      <c r="EA11" s="141">
        <f>IF(DZ$9&gt;0,DZ11/DZ$9,0)</f>
        <v>0</v>
      </c>
      <c r="EB11" s="140">
        <f>COUNTIFS(   TOI!$V$2:$V$500,EB$2,TOI!$AA$2:$AA$500,$A$11)+COUNTIFS(   TOI!$W$2:$W$500,EB$2,TOI!$AA$2:$AA$500,$A$11)+COUNTIFS(   TOI!$X$2:$X$500,EB$2,TOI!$AA$2:$AA$500,$A$11)</f>
        <v>0</v>
      </c>
      <c r="EC11" s="141">
        <f>IF(EB$9&gt;0,EB11/EB$9,0)</f>
        <v>0</v>
      </c>
      <c r="ED11" s="140">
        <f>COUNTIFS(   TOI!$V$2:$V$500,ED$2,TOI!$AA$2:$AA$500,$A$11)+COUNTIFS(   TOI!$W$2:$W$500,ED$2,TOI!$AA$2:$AA$500,$A$11)+COUNTIFS(   TOI!$X$2:$X$500,ED$2,TOI!$AA$2:$AA$500,$A$11)</f>
        <v>0</v>
      </c>
      <c r="EE11" s="141">
        <f>IF(ED$9&gt;0,ED11/ED$9,0)</f>
        <v>0</v>
      </c>
      <c r="EF11" s="144">
        <f>COUNTIFS(   TOI!$V$2:$V$500,EF$2,TOI!$AA$2:$AA$500,$A$11)+COUNTIFS(   TOI!$W$2:$W$500,EF$2,TOI!$AA$2:$AA$500,$A$11)+COUNTIFS(   TOI!$X$2:$X$500,EF$2,TOI!$AA$2:$AA$500,$A$11)</f>
        <v>0</v>
      </c>
      <c r="EG11" s="145">
        <f>IF(EF$9&gt;0,EF11/EF$9,0)</f>
        <v>0</v>
      </c>
      <c r="EH11" s="144">
        <f>COUNTIFS(   TOI!$V$2:$V$500,EH$2,TOI!$AA$2:$AA$500,$A$11)+COUNTIFS(   TOI!$W$2:$W$500,EH$2,TOI!$AA$2:$AA$500,$A$11)+COUNTIFS(   TOI!$X$2:$X$500,EH$2,TOI!$AA$2:$AA$500,$A$11)</f>
        <v>0</v>
      </c>
      <c r="EI11" s="145">
        <f>IF(EH$9&gt;0,EH11/EH$9,0)</f>
        <v>0</v>
      </c>
      <c r="EJ11" s="140">
        <f>COUNTIFS(   TOI!$V$2:$V$500,EJ$2,TOI!$AA$2:$AA$500,$A$11)+COUNTIFS(   TOI!$W$2:$W$500,EJ$2,TOI!$AA$2:$AA$500,$A$11)+COUNTIFS(   TOI!$X$2:$X$500,EJ$2,TOI!$AA$2:$AA$500,$A$11)</f>
        <v>0</v>
      </c>
      <c r="EK11" s="141">
        <f>IF(EJ$9&gt;0,EJ11/EJ$9,0)</f>
        <v>0</v>
      </c>
      <c r="EL11" s="140">
        <f>COUNTIFS(   TOI!$V$2:$V$500,EL$2,TOI!$AA$2:$AA$500,$A$11)+COUNTIFS(   TOI!$W$2:$W$500,EL$2,TOI!$AA$2:$AA$500,$A$11)+COUNTIFS(   TOI!$X$2:$X$500,EL$2,TOI!$AA$2:$AA$500,$A$11)</f>
        <v>0</v>
      </c>
      <c r="EM11" s="141">
        <f>IF(EL$9&gt;0,EL11/EL$9,0)</f>
        <v>0</v>
      </c>
      <c r="EN11" s="140">
        <f>COUNTIFS(   TOI!$V$2:$V$500,EN$2,TOI!$AA$2:$AA$500,$A$11)+COUNTIFS(   TOI!$W$2:$W$500,EN$2,TOI!$AA$2:$AA$500,$A$11)+COUNTIFS(   TOI!$X$2:$X$500,EN$2,TOI!$AA$2:$AA$500,$A$11)</f>
        <v>0</v>
      </c>
      <c r="EO11" s="141">
        <f>IF(EN$9&gt;0,EN11/EN$9,0)</f>
        <v>0</v>
      </c>
      <c r="EP11" s="140">
        <f>COUNTIFS(   TOI!$V$2:$V$500,EP$2,TOI!$AA$2:$AA$500,$A$11)+COUNTIFS(   TOI!$W$2:$W$500,EP$2,TOI!$AA$2:$AA$500,$A$11)+COUNTIFS(   TOI!$X$2:$X$500,EP$2,TOI!$AA$2:$AA$500,$A$11)</f>
        <v>0</v>
      </c>
      <c r="EQ11" s="141">
        <f>IF(EP$9&gt;0,EP11/EP$9,0)</f>
        <v>0</v>
      </c>
      <c r="ER11" s="140">
        <f>COUNTIFS(   TOI!$V$2:$V$500,ER$2,TOI!$AA$2:$AA$500,$A$11)+COUNTIFS(   TOI!$W$2:$W$500,ER$2,TOI!$AA$2:$AA$500,$A$11)+COUNTIFS(   TOI!$X$2:$X$500,ER$2,TOI!$AA$2:$AA$500,$A$11)</f>
        <v>0</v>
      </c>
      <c r="ES11" s="141">
        <f>IF(ER$9&gt;0,ER11/ER$9,0)</f>
        <v>0</v>
      </c>
      <c r="ET11" s="144">
        <f>COUNTIFS(   TOI!$V$2:$V$500,ET$2,TOI!$AA$2:$AA$500,$A$11)+COUNTIFS(   TOI!$W$2:$W$500,ET$2,TOI!$AA$2:$AA$500,$A$11)+COUNTIFS(   TOI!$X$2:$X$500,ET$2,TOI!$AA$2:$AA$500,$A$11)</f>
        <v>0</v>
      </c>
      <c r="EU11" s="145">
        <f>IF(ET$9&gt;0,ET11/ET$9,0)</f>
        <v>0</v>
      </c>
      <c r="EV11" s="144">
        <f>COUNTIFS(   TOI!$V$2:$V$500,EV$2,TOI!$AA$2:$AA$500,$A$11)+COUNTIFS(   TOI!$W$2:$W$500,EV$2,TOI!$AA$2:$AA$500,$A$11)+COUNTIFS(   TOI!$X$2:$X$500,EV$2,TOI!$AA$2:$AA$500,$A$11)</f>
        <v>0</v>
      </c>
      <c r="EW11" s="145">
        <f>IF(EV$9&gt;0,EV11/EV$9,0)</f>
        <v>0</v>
      </c>
      <c r="EX11" s="140">
        <f>COUNTIFS(   TOI!$V$2:$V$500,EX$2,TOI!$AA$2:$AA$500,$A$11)+COUNTIFS(   TOI!$W$2:$W$500,EX$2,TOI!$AA$2:$AA$500,$A$11)+COUNTIFS(   TOI!$X$2:$X$500,EX$2,TOI!$AA$2:$AA$500,$A$11)</f>
        <v>0</v>
      </c>
      <c r="EY11" s="141">
        <f>IF(EX$9&gt;0,EX11/EX$9,0)</f>
        <v>0</v>
      </c>
      <c r="EZ11" s="140">
        <f>COUNTIFS(   TOI!$V$2:$V$500,EZ$2,TOI!$AA$2:$AA$500,$A$11)+COUNTIFS(   TOI!$W$2:$W$500,EZ$2,TOI!$AA$2:$AA$500,$A$11)+COUNTIFS(   TOI!$X$2:$X$500,EZ$2,TOI!$AA$2:$AA$500,$A$11)</f>
        <v>0</v>
      </c>
      <c r="FA11" s="141">
        <f>IF(EZ$9&gt;0,EZ11/EZ$9,0)</f>
        <v>0</v>
      </c>
      <c r="FB11" s="140">
        <f>COUNTIFS(   TOI!$V$2:$V$500,FB$2,TOI!$AA$2:$AA$500,$A$11)+COUNTIFS(   TOI!$W$2:$W$500,FB$2,TOI!$AA$2:$AA$500,$A$11)+COUNTIFS(   TOI!$X$2:$X$500,FB$2,TOI!$AA$2:$AA$500,$A$11)</f>
        <v>0</v>
      </c>
      <c r="FC11" s="141">
        <f>IF(FB$9&gt;0,FB11/FB$9,0)</f>
        <v>0</v>
      </c>
      <c r="FD11" s="140">
        <f>COUNTIFS(   TOI!$V$2:$V$500,FD$2,TOI!$AA$2:$AA$500,$A$11)+COUNTIFS(   TOI!$W$2:$W$500,FD$2,TOI!$AA$2:$AA$500,$A$11)+COUNTIFS(   TOI!$X$2:$X$500,FD$2,TOI!$AA$2:$AA$500,$A$11)</f>
        <v>0</v>
      </c>
      <c r="FE11" s="141">
        <f>IF(FD$9&gt;0,FD11/FD$9,0)</f>
        <v>0</v>
      </c>
      <c r="FF11" s="140">
        <f>COUNTIFS(   TOI!$V$2:$V$500,FF$2,TOI!$AA$2:$AA$500,$A$11)+COUNTIFS(   TOI!$W$2:$W$500,FF$2,TOI!$AA$2:$AA$500,$A$11)+COUNTIFS(   TOI!$X$2:$X$500,FF$2,TOI!$AA$2:$AA$500,$A$11)</f>
        <v>0</v>
      </c>
      <c r="FG11" s="141">
        <f>IF(FF$9&gt;0,FF11/FF$9,0)</f>
        <v>0</v>
      </c>
      <c r="FH11" s="144">
        <f>COUNTIFS(   TOI!$V$2:$V$500,FH$2,TOI!$AA$2:$AA$500,$A$11)+COUNTIFS(   TOI!$W$2:$W$500,FH$2,TOI!$AA$2:$AA$500,$A$11)+COUNTIFS(   TOI!$X$2:$X$500,FH$2,TOI!$AA$2:$AA$500,$A$11)</f>
        <v>0</v>
      </c>
      <c r="FI11" s="145">
        <f>IF(FH$9&gt;0,FH11/FH$9,0)</f>
        <v>0</v>
      </c>
      <c r="FJ11" s="144">
        <f>COUNTIFS(   TOI!$V$2:$V$500,FJ$2,TOI!$AA$2:$AA$500,$A$11)+COUNTIFS(   TOI!$W$2:$W$500,FJ$2,TOI!$AA$2:$AA$500,$A$11)+COUNTIFS(   TOI!$X$2:$X$500,FJ$2,TOI!$AA$2:$AA$500,$A$11)</f>
        <v>0</v>
      </c>
      <c r="FK11" s="145">
        <f>IF(FJ$9&gt;0,FJ11/FJ$9,0)</f>
        <v>0</v>
      </c>
      <c r="FL11" s="140">
        <f>COUNTIFS(   TOI!$V$2:$V$500,FL$2,TOI!$AA$2:$AA$500,$A$11)+COUNTIFS(   TOI!$W$2:$W$500,FL$2,TOI!$AA$2:$AA$500,$A$11)+COUNTIFS(   TOI!$X$2:$X$500,FL$2,TOI!$AA$2:$AA$500,$A$11)</f>
        <v>0</v>
      </c>
      <c r="FM11" s="141">
        <f>IF(FL$9&gt;0,FL11/FL$9,0)</f>
        <v>0</v>
      </c>
      <c r="FN11" s="140">
        <f>COUNTIFS(   TOI!$V$2:$V$500,FN$2,TOI!$AA$2:$AA$500,$A$11)+COUNTIFS(   TOI!$W$2:$W$500,FN$2,TOI!$AA$2:$AA$500,$A$11)+COUNTIFS(   TOI!$X$2:$X$500,FN$2,TOI!$AA$2:$AA$500,$A$11)</f>
        <v>0</v>
      </c>
      <c r="FO11" s="141">
        <f>IF(FN$9&gt;0,FN11/FN$9,0)</f>
        <v>0</v>
      </c>
      <c r="FP11" s="140">
        <f>COUNTIFS(   TOI!$V$2:$V$500,FP$2,TOI!$AA$2:$AA$500,$A$11)+COUNTIFS(   TOI!$W$2:$W$500,FP$2,TOI!$AA$2:$AA$500,$A$11)+COUNTIFS(   TOI!$X$2:$X$500,FP$2,TOI!$AA$2:$AA$500,$A$11)</f>
        <v>0</v>
      </c>
      <c r="FQ11" s="141">
        <f>IF(FP$9&gt;0,FP11/FP$9,0)</f>
        <v>0</v>
      </c>
      <c r="FR11" s="140">
        <f>COUNTIFS(   TOI!$V$2:$V$500,FR$2,TOI!$AA$2:$AA$500,$A$11)+COUNTIFS(   TOI!$W$2:$W$500,FR$2,TOI!$AA$2:$AA$500,$A$11)+COUNTIFS(   TOI!$X$2:$X$500,FR$2,TOI!$AA$2:$AA$500,$A$11)</f>
        <v>0</v>
      </c>
      <c r="FS11" s="141">
        <f>IF(FR$9&gt;0,FR11/FR$9,0)</f>
        <v>0</v>
      </c>
      <c r="FT11" s="140">
        <f>COUNTIFS(   TOI!$V$2:$V$500,FT$2,TOI!$AA$2:$AA$500,$A$11)+COUNTIFS(   TOI!$W$2:$W$500,FT$2,TOI!$AA$2:$AA$500,$A$11)+COUNTIFS(   TOI!$X$2:$X$500,FT$2,TOI!$AA$2:$AA$500,$A$11)</f>
        <v>0</v>
      </c>
      <c r="FU11" s="141">
        <f>IF(FT$9&gt;0,FT11/FT$9,0)</f>
        <v>0</v>
      </c>
      <c r="FV11" s="144">
        <f>COUNTIFS(   TOI!$V$2:$V$500,FV$2,TOI!$AA$2:$AA$500,$A$11)+COUNTIFS(   TOI!$W$2:$W$500,FV$2,TOI!$AA$2:$AA$500,$A$11)+COUNTIFS(   TOI!$X$2:$X$500,FV$2,TOI!$AA$2:$AA$500,$A$11)</f>
        <v>0</v>
      </c>
      <c r="FW11" s="145">
        <f>IF(FV$9&gt;0,FV11/FV$9,0)</f>
        <v>0</v>
      </c>
      <c r="FX11" s="144">
        <f>COUNTIFS(   TOI!$V$2:$V$500,FX$2,TOI!$AA$2:$AA$500,$A$11)+COUNTIFS(   TOI!$W$2:$W$500,FX$2,TOI!$AA$2:$AA$500,$A$11)+COUNTIFS(   TOI!$X$2:$X$500,FX$2,TOI!$AA$2:$AA$500,$A$11)</f>
        <v>0</v>
      </c>
      <c r="FY11" s="145">
        <f>IF(FX$9&gt;0,FX11/FX$9,0)</f>
        <v>0</v>
      </c>
      <c r="FZ11" s="140">
        <f>COUNTIFS(   TOI!$V$2:$V$500,FZ$2,TOI!$AA$2:$AA$500,$A$11)+COUNTIFS(   TOI!$W$2:$W$500,FZ$2,TOI!$AA$2:$AA$500,$A$11)+COUNTIFS(   TOI!$X$2:$X$500,FZ$2,TOI!$AA$2:$AA$500,$A$11)</f>
        <v>0</v>
      </c>
      <c r="GA11" s="141">
        <f>IF(FZ$9&gt;0,FZ11/FZ$9,0)</f>
        <v>0</v>
      </c>
      <c r="GB11" s="140">
        <f>COUNTIFS(   TOI!$V$2:$V$500,GB$2,TOI!$AA$2:$AA$500,$A$11)+COUNTIFS(   TOI!$W$2:$W$500,GB$2,TOI!$AA$2:$AA$500,$A$11)+COUNTIFS(   TOI!$X$2:$X$500,GB$2,TOI!$AA$2:$AA$500,$A$11)</f>
        <v>0</v>
      </c>
      <c r="GC11" s="141">
        <f>IF(GB$9&gt;0,GB11/GB$9,0)</f>
        <v>0</v>
      </c>
    </row>
    <row r="12" spans="1:185" s="127" customFormat="1" ht="15.75" thickBot="1" x14ac:dyDescent="0.3">
      <c r="A12" s="139" t="s">
        <v>1</v>
      </c>
      <c r="B12" s="136">
        <f>COUNTIFS(   TOI!$V$2:$V$500,B$2,TOI!$AA$2:$AA$500,$A$12)+COUNTIFS(   TOI!$W$2:$W$500,B$2,TOI!$AA$2:$AA$500,$A$12)+COUNTIFS(   TOI!$X$2:$X$500,B$2,TOI!$AA$2:$AA$500,$A$12)</f>
        <v>0</v>
      </c>
      <c r="C12" s="132">
        <f>IF(B$9&gt;0,B12/B$9,0)</f>
        <v>0</v>
      </c>
      <c r="D12" s="136">
        <f>COUNTIFS(   TOI!$V$2:$V$500,D$2,TOI!$AA$2:$AA$500,$A$12)+COUNTIFS(   TOI!$W$2:$W$500,D$2,TOI!$AA$2:$AA$500,$A$12)+COUNTIFS(   TOI!$X$2:$X$500,D$2,TOI!$AA$2:$AA$500,$A$12)</f>
        <v>0</v>
      </c>
      <c r="E12" s="132">
        <f>IF(D$9&gt;0,D12/D$9,0)</f>
        <v>0</v>
      </c>
      <c r="F12" s="136">
        <f>COUNTIFS(   TOI!$V$2:$V$500,F$2,TOI!$AA$2:$AA$500,$A$12)+COUNTIFS(   TOI!$W$2:$W$500,F$2,TOI!$AA$2:$AA$500,$A$12)+COUNTIFS(   TOI!$X$2:$X$500,F$2,TOI!$AA$2:$AA$500,$A$12)</f>
        <v>0</v>
      </c>
      <c r="G12" s="132">
        <f>IF(F$9&gt;0,F12/F$9,0)</f>
        <v>0</v>
      </c>
      <c r="H12" s="136">
        <f>COUNTIFS(   TOI!$V$2:$V$500,H$2,TOI!$AA$2:$AA$500,$A$12)+COUNTIFS(   TOI!$W$2:$W$500,H$2,TOI!$AA$2:$AA$500,$A$12)+COUNTIFS(   TOI!$X$2:$X$500,H$2,TOI!$AA$2:$AA$500,$A$12)</f>
        <v>0</v>
      </c>
      <c r="I12" s="132">
        <f>IF(H$9&gt;0,H12/H$9,0)</f>
        <v>0</v>
      </c>
      <c r="J12" s="154">
        <f>COUNTIFS(   TOI!$V$2:$V$500,J$2,TOI!$AA$2:$AA$500,$A$12)+COUNTIFS(   TOI!$W$2:$W$500,J$2,TOI!$AA$2:$AA$500,$A$12)+COUNTIFS(   TOI!$X$2:$X$500,J$2,TOI!$AA$2:$AA$500,$A$12)</f>
        <v>0</v>
      </c>
      <c r="K12" s="155">
        <f>IF(J$9&gt;0,J12/J$9,0)</f>
        <v>0</v>
      </c>
      <c r="L12" s="154">
        <f>COUNTIFS(   TOI!$V$2:$V$500,L$2,TOI!$AA$2:$AA$500,$A$12)+COUNTIFS(   TOI!$W$2:$W$500,L$2,TOI!$AA$2:$AA$500,$A$12)+COUNTIFS(   TOI!$X$2:$X$500,L$2,TOI!$AA$2:$AA$500,$A$12)</f>
        <v>0</v>
      </c>
      <c r="M12" s="155">
        <f>IF(L$9&gt;0,L12/L$9,0)</f>
        <v>0</v>
      </c>
      <c r="N12" s="136">
        <f>COUNTIFS(   TOI!$V$2:$V$500,N$2,TOI!$AA$2:$AA$500,$A$12)+COUNTIFS(   TOI!$W$2:$W$500,N$2,TOI!$AA$2:$AA$500,$A$12)+COUNTIFS(   TOI!$X$2:$X$500,N$2,TOI!$AA$2:$AA$500,$A$12)</f>
        <v>0</v>
      </c>
      <c r="O12" s="132">
        <f>IF(N$9&gt;0,N12/N$9,0)</f>
        <v>0</v>
      </c>
      <c r="P12" s="136">
        <f>COUNTIFS(   TOI!$V$2:$V$500,P$2,TOI!$AA$2:$AA$500,$A$12)+COUNTIFS(   TOI!$W$2:$W$500,P$2,TOI!$AA$2:$AA$500,$A$12)+COUNTIFS(   TOI!$X$2:$X$500,P$2,TOI!$AA$2:$AA$500,$A$12)</f>
        <v>0</v>
      </c>
      <c r="Q12" s="132">
        <f>IF(P$9&gt;0,P12/P$9,0)</f>
        <v>0</v>
      </c>
      <c r="R12" s="136">
        <f>COUNTIFS(   TOI!$V$2:$V$500,R$2,TOI!$AA$2:$AA$500,$A$12)+COUNTIFS(   TOI!$W$2:$W$500,R$2,TOI!$AA$2:$AA$500,$A$12)+COUNTIFS(   TOI!$X$2:$X$500,R$2,TOI!$AA$2:$AA$500,$A$12)</f>
        <v>0</v>
      </c>
      <c r="S12" s="132">
        <f>IF(R$9&gt;0,R12/R$9,0)</f>
        <v>0</v>
      </c>
      <c r="T12" s="136">
        <f>COUNTIFS(   TOI!$V$2:$V$500,T$2,TOI!$AA$2:$AA$500,$A$12)+COUNTIFS(   TOI!$W$2:$W$500,T$2,TOI!$AA$2:$AA$500,$A$12)+COUNTIFS(   TOI!$X$2:$X$500,T$2,TOI!$AA$2:$AA$500,$A$12)</f>
        <v>0</v>
      </c>
      <c r="U12" s="132">
        <f>IF(T$9&gt;0,T12/T$9,0)</f>
        <v>0</v>
      </c>
      <c r="V12" s="136">
        <f>COUNTIFS(   TOI!$V$2:$V$500,V$2,TOI!$AA$2:$AA$500,$A$12)+COUNTIFS(   TOI!$W$2:$W$500,V$2,TOI!$AA$2:$AA$500,$A$12)+COUNTIFS(   TOI!$X$2:$X$500,V$2,TOI!$AA$2:$AA$500,$A$12)</f>
        <v>0</v>
      </c>
      <c r="W12" s="132">
        <f>IF(V$9&gt;0,V12/V$9,0)</f>
        <v>0</v>
      </c>
      <c r="X12" s="154">
        <f>COUNTIFS(   TOI!$V$2:$V$500,X$2,TOI!$AA$2:$AA$500,$A$12)+COUNTIFS(   TOI!$W$2:$W$500,X$2,TOI!$AA$2:$AA$500,$A$12)+COUNTIFS(   TOI!$X$2:$X$500,X$2,TOI!$AA$2:$AA$500,$A$12)</f>
        <v>0</v>
      </c>
      <c r="Y12" s="155">
        <f>IF(X$9&gt;0,X12/X$9,0)</f>
        <v>0</v>
      </c>
      <c r="Z12" s="154">
        <f>COUNTIFS(   TOI!$V$2:$V$500,Z$2,TOI!$AA$2:$AA$500,$A$12)+COUNTIFS(   TOI!$W$2:$W$500,Z$2,TOI!$AA$2:$AA$500,$A$12)+COUNTIFS(   TOI!$X$2:$X$500,Z$2,TOI!$AA$2:$AA$500,$A$12)</f>
        <v>0</v>
      </c>
      <c r="AA12" s="155">
        <f>IF(Z$9&gt;0,Z12/Z$9,0)</f>
        <v>0</v>
      </c>
      <c r="AB12" s="136">
        <f>COUNTIFS(   TOI!$V$2:$V$500,AB$2,TOI!$AA$2:$AA$500,$A$12)+COUNTIFS(   TOI!$W$2:$W$500,AB$2,TOI!$AA$2:$AA$500,$A$12)+COUNTIFS(   TOI!$X$2:$X$500,AB$2,TOI!$AA$2:$AA$500,$A$12)</f>
        <v>0</v>
      </c>
      <c r="AC12" s="132">
        <f>IF(AB$9&gt;0,AB12/AB$9,0)</f>
        <v>0</v>
      </c>
      <c r="AD12" s="136">
        <f>COUNTIFS(   TOI!$V$2:$V$500,AD$2,TOI!$AA$2:$AA$500,$A$12)+COUNTIFS(   TOI!$W$2:$W$500,AD$2,TOI!$AA$2:$AA$500,$A$12)+COUNTIFS(   TOI!$X$2:$X$500,AD$2,TOI!$AA$2:$AA$500,$A$12)</f>
        <v>0</v>
      </c>
      <c r="AE12" s="132">
        <f>IF(AD$9&gt;0,AD12/AD$9,0)</f>
        <v>0</v>
      </c>
      <c r="AF12" s="136">
        <f>COUNTIFS(   TOI!$V$2:$V$500,AF$2,TOI!$AA$2:$AA$500,$A$12)+COUNTIFS(   TOI!$W$2:$W$500,AF$2,TOI!$AA$2:$AA$500,$A$12)+COUNTIFS(   TOI!$X$2:$X$500,AF$2,TOI!$AA$2:$AA$500,$A$12)</f>
        <v>0</v>
      </c>
      <c r="AG12" s="132">
        <f>IF(AF$9&gt;0,AF12/AF$9,0)</f>
        <v>0</v>
      </c>
      <c r="AH12" s="136">
        <f>COUNTIFS(   TOI!$V$2:$V$500,AH$2,TOI!$AA$2:$AA$500,$A$12)+COUNTIFS(   TOI!$W$2:$W$500,AH$2,TOI!$AA$2:$AA$500,$A$12)+COUNTIFS(   TOI!$X$2:$X$500,AH$2,TOI!$AA$2:$AA$500,$A$12)</f>
        <v>0</v>
      </c>
      <c r="AI12" s="132">
        <f>IF(AH$9&gt;0,AH12/AH$9,0)</f>
        <v>0</v>
      </c>
      <c r="AJ12" s="136">
        <f>COUNTIFS(   TOI!$V$2:$V$500,AJ$2,TOI!$AA$2:$AA$500,$A$12)+COUNTIFS(   TOI!$W$2:$W$500,AJ$2,TOI!$AA$2:$AA$500,$A$12)+COUNTIFS(   TOI!$X$2:$X$500,AJ$2,TOI!$AA$2:$AA$500,$A$12)</f>
        <v>0</v>
      </c>
      <c r="AK12" s="132">
        <f>IF(AJ$9&gt;0,AJ12/AJ$9,0)</f>
        <v>0</v>
      </c>
      <c r="AL12" s="154">
        <f>COUNTIFS(   TOI!$V$2:$V$500,AL$2,TOI!$AA$2:$AA$500,$A$12)+COUNTIFS(   TOI!$W$2:$W$500,AL$2,TOI!$AA$2:$AA$500,$A$12)+COUNTIFS(   TOI!$X$2:$X$500,AL$2,TOI!$AA$2:$AA$500,$A$12)</f>
        <v>0</v>
      </c>
      <c r="AM12" s="155">
        <f>IF(AL$9&gt;0,AL12/AL$9,0)</f>
        <v>0</v>
      </c>
      <c r="AN12" s="154">
        <f>COUNTIFS(   TOI!$V$2:$V$500,AN$2,TOI!$AA$2:$AA$500,$A$12)+COUNTIFS(   TOI!$W$2:$W$500,AN$2,TOI!$AA$2:$AA$500,$A$12)+COUNTIFS(   TOI!$X$2:$X$500,AN$2,TOI!$AA$2:$AA$500,$A$12)</f>
        <v>0</v>
      </c>
      <c r="AO12" s="155">
        <f>IF(AN$9&gt;0,AN12/AN$9,0)</f>
        <v>0</v>
      </c>
      <c r="AP12" s="136">
        <f>COUNTIFS(   TOI!$V$2:$V$500,AP$2,TOI!$AA$2:$AA$500,$A$12)+COUNTIFS(   TOI!$W$2:$W$500,AP$2,TOI!$AA$2:$AA$500,$A$12)+COUNTIFS(   TOI!$X$2:$X$500,AP$2,TOI!$AA$2:$AA$500,$A$12)</f>
        <v>0</v>
      </c>
      <c r="AQ12" s="132">
        <f>IF(AP$9&gt;0,AP12/AP$9,0)</f>
        <v>0</v>
      </c>
      <c r="AR12" s="136">
        <f>COUNTIFS(   TOI!$V$2:$V$500,AR$2,TOI!$AA$2:$AA$500,$A$12)+COUNTIFS(   TOI!$W$2:$W$500,AR$2,TOI!$AA$2:$AA$500,$A$12)+COUNTIFS(   TOI!$X$2:$X$500,AR$2,TOI!$AA$2:$AA$500,$A$12)</f>
        <v>0</v>
      </c>
      <c r="AS12" s="132">
        <f>IF(AR$9&gt;0,AR12/AR$9,0)</f>
        <v>0</v>
      </c>
      <c r="AT12" s="136">
        <f>COUNTIFS(   TOI!$V$2:$V$500,AT$2,TOI!$AA$2:$AA$500,$A$12)+COUNTIFS(   TOI!$W$2:$W$500,AT$2,TOI!$AA$2:$AA$500,$A$12)+COUNTIFS(   TOI!$X$2:$X$500,AT$2,TOI!$AA$2:$AA$500,$A$12)</f>
        <v>0</v>
      </c>
      <c r="AU12" s="132">
        <f>IF(AT$9&gt;0,AT12/AT$9,0)</f>
        <v>0</v>
      </c>
      <c r="AV12" s="136">
        <f>COUNTIFS(   TOI!$V$2:$V$500,AV$2,TOI!$AA$2:$AA$500,$A$12)+COUNTIFS(   TOI!$W$2:$W$500,AV$2,TOI!$AA$2:$AA$500,$A$12)+COUNTIFS(   TOI!$X$2:$X$500,AV$2,TOI!$AA$2:$AA$500,$A$12)</f>
        <v>0</v>
      </c>
      <c r="AW12" s="132">
        <f>IF(AV$9&gt;0,AV12/AV$9,0)</f>
        <v>0</v>
      </c>
      <c r="AX12" s="136">
        <f>COUNTIFS(   TOI!$V$2:$V$500,AX$2,TOI!$AA$2:$AA$500,$A$12)+COUNTIFS(   TOI!$W$2:$W$500,AX$2,TOI!$AA$2:$AA$500,$A$12)+COUNTIFS(   TOI!$X$2:$X$500,AX$2,TOI!$AA$2:$AA$500,$A$12)</f>
        <v>0</v>
      </c>
      <c r="AY12" s="132">
        <f>IF(AX$9&gt;0,AX12/AX$9,0)</f>
        <v>0</v>
      </c>
      <c r="AZ12" s="154">
        <f>COUNTIFS(   TOI!$V$2:$V$500,AZ$2,TOI!$AA$2:$AA$500,$A$12)+COUNTIFS(   TOI!$W$2:$W$500,AZ$2,TOI!$AA$2:$AA$500,$A$12)+COUNTIFS(   TOI!$X$2:$X$500,AZ$2,TOI!$AA$2:$AA$500,$A$12)</f>
        <v>0</v>
      </c>
      <c r="BA12" s="155">
        <f>IF(AZ$9&gt;0,AZ12/AZ$9,0)</f>
        <v>0</v>
      </c>
      <c r="BB12" s="154">
        <f>COUNTIFS(   TOI!$V$2:$V$500,BB$2,TOI!$AA$2:$AA$500,$A$12)+COUNTIFS(   TOI!$W$2:$W$500,BB$2,TOI!$AA$2:$AA$500,$A$12)+COUNTIFS(   TOI!$X$2:$X$500,BB$2,TOI!$AA$2:$AA$500,$A$12)</f>
        <v>0</v>
      </c>
      <c r="BC12" s="155">
        <f>IF(BB$9&gt;0,BB12/BB$9,0)</f>
        <v>0</v>
      </c>
      <c r="BD12" s="136">
        <f>COUNTIFS(   TOI!$V$2:$V$500,BD$2,TOI!$AA$2:$AA$500,$A$12)+COUNTIFS(   TOI!$W$2:$W$500,BD$2,TOI!$AA$2:$AA$500,$A$12)+COUNTIFS(   TOI!$X$2:$X$500,BD$2,TOI!$AA$2:$AA$500,$A$12)</f>
        <v>0</v>
      </c>
      <c r="BE12" s="132">
        <f>IF(BD$9&gt;0,BD12/BD$9,0)</f>
        <v>0</v>
      </c>
      <c r="BF12" s="136">
        <f>COUNTIFS(   TOI!$V$2:$V$500,BF$2,TOI!$AA$2:$AA$500,$A$12)+COUNTIFS(   TOI!$W$2:$W$500,BF$2,TOI!$AA$2:$AA$500,$A$12)+COUNTIFS(   TOI!$X$2:$X$500,BF$2,TOI!$AA$2:$AA$500,$A$12)</f>
        <v>0</v>
      </c>
      <c r="BG12" s="132">
        <f>IF(BF$9&gt;0,BF12/BF$9,0)</f>
        <v>0</v>
      </c>
      <c r="BH12" s="136">
        <f>COUNTIFS(   TOI!$V$2:$V$500,BH$2,TOI!$AA$2:$AA$500,$A$12)+COUNTIFS(   TOI!$W$2:$W$500,BH$2,TOI!$AA$2:$AA$500,$A$12)+COUNTIFS(   TOI!$X$2:$X$500,BH$2,TOI!$AA$2:$AA$500,$A$12)</f>
        <v>0</v>
      </c>
      <c r="BI12" s="132">
        <f>IF(BH$9&gt;0,BH12/BH$9,0)</f>
        <v>0</v>
      </c>
      <c r="BJ12" s="136">
        <f>COUNTIFS(   TOI!$V$2:$V$500,BJ$2,TOI!$AA$2:$AA$500,$A$12)+COUNTIFS(   TOI!$W$2:$W$500,BJ$2,TOI!$AA$2:$AA$500,$A$12)+COUNTIFS(   TOI!$X$2:$X$500,BJ$2,TOI!$AA$2:$AA$500,$A$12)</f>
        <v>0</v>
      </c>
      <c r="BK12" s="132">
        <f>IF(BJ$9&gt;0,BJ12/BJ$9,0)</f>
        <v>0</v>
      </c>
      <c r="BL12" s="136">
        <f>COUNTIFS(   TOI!$V$2:$V$500,BL$2,TOI!$AA$2:$AA$500,$A$12)+COUNTIFS(   TOI!$W$2:$W$500,BL$2,TOI!$AA$2:$AA$500,$A$12)+COUNTIFS(   TOI!$X$2:$X$500,BL$2,TOI!$AA$2:$AA$500,$A$12)</f>
        <v>0</v>
      </c>
      <c r="BM12" s="132">
        <f>IF(BL$9&gt;0,BL12/BL$9,0)</f>
        <v>0</v>
      </c>
      <c r="BN12" s="154">
        <f>COUNTIFS(   TOI!$V$2:$V$500,BN$2,TOI!$AA$2:$AA$500,$A$12)+COUNTIFS(   TOI!$W$2:$W$500,BN$2,TOI!$AA$2:$AA$500,$A$12)+COUNTIFS(   TOI!$X$2:$X$500,BN$2,TOI!$AA$2:$AA$500,$A$12)</f>
        <v>0</v>
      </c>
      <c r="BO12" s="155">
        <f>IF(BN$9&gt;0,BN12/BN$9,0)</f>
        <v>0</v>
      </c>
      <c r="BP12" s="154">
        <f>COUNTIFS(   TOI!$V$2:$V$500,BP$2,TOI!$AA$2:$AA$500,$A$12)+COUNTIFS(   TOI!$W$2:$W$500,BP$2,TOI!$AA$2:$AA$500,$A$12)+COUNTIFS(   TOI!$X$2:$X$500,BP$2,TOI!$AA$2:$AA$500,$A$12)</f>
        <v>0</v>
      </c>
      <c r="BQ12" s="155">
        <f>IF(BP$9&gt;0,BP12/BP$9,0)</f>
        <v>0</v>
      </c>
      <c r="BR12" s="136">
        <f>COUNTIFS(   TOI!$V$2:$V$500,BR$2,TOI!$AA$2:$AA$500,$A$12)+COUNTIFS(   TOI!$W$2:$W$500,BR$2,TOI!$AA$2:$AA$500,$A$12)+COUNTIFS(   TOI!$X$2:$X$500,BR$2,TOI!$AA$2:$AA$500,$A$12)</f>
        <v>0</v>
      </c>
      <c r="BS12" s="132">
        <f>IF(BR$9&gt;0,BR12/BR$9,0)</f>
        <v>0</v>
      </c>
      <c r="BT12" s="136">
        <f>COUNTIFS(   TOI!$V$2:$V$500,BT$2,TOI!$AA$2:$AA$500,$A$12)+COUNTIFS(   TOI!$W$2:$W$500,BT$2,TOI!$AA$2:$AA$500,$A$12)+COUNTIFS(   TOI!$X$2:$X$500,BT$2,TOI!$AA$2:$AA$500,$A$12)</f>
        <v>0</v>
      </c>
      <c r="BU12" s="132">
        <f>IF(BT$9&gt;0,BT12/BT$9,0)</f>
        <v>0</v>
      </c>
      <c r="BV12" s="136">
        <f>COUNTIFS(   TOI!$V$2:$V$500,BV$2,TOI!$AA$2:$AA$500,$A$12)+COUNTIFS(   TOI!$W$2:$W$500,BV$2,TOI!$AA$2:$AA$500,$A$12)+COUNTIFS(   TOI!$X$2:$X$500,BV$2,TOI!$AA$2:$AA$500,$A$12)</f>
        <v>0</v>
      </c>
      <c r="BW12" s="132">
        <f>IF(BV$9&gt;0,BV12/BV$9,0)</f>
        <v>0</v>
      </c>
      <c r="BX12" s="136">
        <f>COUNTIFS(   TOI!$V$2:$V$500,BX$2,TOI!$AA$2:$AA$500,$A$12)+COUNTIFS(   TOI!$W$2:$W$500,BX$2,TOI!$AA$2:$AA$500,$A$12)+COUNTIFS(   TOI!$X$2:$X$500,BX$2,TOI!$AA$2:$AA$500,$A$12)</f>
        <v>0</v>
      </c>
      <c r="BY12" s="132">
        <f>IF(BX$9&gt;0,BX12/BX$9,0)</f>
        <v>0</v>
      </c>
      <c r="BZ12" s="136">
        <f>COUNTIFS(   TOI!$V$2:$V$500,BZ$2,TOI!$AA$2:$AA$500,$A$12)+COUNTIFS(   TOI!$W$2:$W$500,BZ$2,TOI!$AA$2:$AA$500,$A$12)+COUNTIFS(   TOI!$X$2:$X$500,BZ$2,TOI!$AA$2:$AA$500,$A$12)</f>
        <v>0</v>
      </c>
      <c r="CA12" s="132">
        <f>IF(BZ$9&gt;0,BZ12/BZ$9,0)</f>
        <v>0</v>
      </c>
      <c r="CB12" s="154">
        <f>COUNTIFS(   TOI!$V$2:$V$500,CB$2,TOI!$AA$2:$AA$500,$A$12)+COUNTIFS(   TOI!$W$2:$W$500,CB$2,TOI!$AA$2:$AA$500,$A$12)+COUNTIFS(   TOI!$X$2:$X$500,CB$2,TOI!$AA$2:$AA$500,$A$12)</f>
        <v>0</v>
      </c>
      <c r="CC12" s="155">
        <f>IF(CB$9&gt;0,CB12/CB$9,0)</f>
        <v>0</v>
      </c>
      <c r="CD12" s="154">
        <f>COUNTIFS(   TOI!$V$2:$V$500,CD$2,TOI!$AA$2:$AA$500,$A$12)+COUNTIFS(   TOI!$W$2:$W$500,CD$2,TOI!$AA$2:$AA$500,$A$12)+COUNTIFS(   TOI!$X$2:$X$500,CD$2,TOI!$AA$2:$AA$500,$A$12)</f>
        <v>0</v>
      </c>
      <c r="CE12" s="155">
        <f>IF(CD$9&gt;0,CD12/CD$9,0)</f>
        <v>0</v>
      </c>
      <c r="CF12" s="136">
        <f>COUNTIFS(   TOI!$V$2:$V$500,CF$2,TOI!$AA$2:$AA$500,$A$12)+COUNTIFS(   TOI!$W$2:$W$500,CF$2,TOI!$AA$2:$AA$500,$A$12)+COUNTIFS(   TOI!$X$2:$X$500,CF$2,TOI!$AA$2:$AA$500,$A$12)</f>
        <v>0</v>
      </c>
      <c r="CG12" s="132">
        <f>IF(CF$9&gt;0,CF12/CF$9,0)</f>
        <v>0</v>
      </c>
      <c r="CH12" s="136">
        <f>COUNTIFS(   TOI!$V$2:$V$500,CH$2,TOI!$AA$2:$AA$500,$A$12)+COUNTIFS(   TOI!$W$2:$W$500,CH$2,TOI!$AA$2:$AA$500,$A$12)+COUNTIFS(   TOI!$X$2:$X$500,CH$2,TOI!$AA$2:$AA$500,$A$12)</f>
        <v>0</v>
      </c>
      <c r="CI12" s="132">
        <f>IF(CH$9&gt;0,CH12/CH$9,0)</f>
        <v>0</v>
      </c>
      <c r="CJ12" s="136">
        <f>COUNTIFS(   TOI!$V$2:$V$500,CJ$2,TOI!$AA$2:$AA$500,$A$12)+COUNTIFS(   TOI!$W$2:$W$500,CJ$2,TOI!$AA$2:$AA$500,$A$12)+COUNTIFS(   TOI!$X$2:$X$500,CJ$2,TOI!$AA$2:$AA$500,$A$12)</f>
        <v>0</v>
      </c>
      <c r="CK12" s="132">
        <f>IF(CJ$9&gt;0,CJ12/CJ$9,0)</f>
        <v>0</v>
      </c>
      <c r="CL12" s="136">
        <f>COUNTIFS(   TOI!$V$2:$V$500,CL$2,TOI!$AA$2:$AA$500,$A$12)+COUNTIFS(   TOI!$W$2:$W$500,CL$2,TOI!$AA$2:$AA$500,$A$12)+COUNTIFS(   TOI!$X$2:$X$500,CL$2,TOI!$AA$2:$AA$500,$A$12)</f>
        <v>0</v>
      </c>
      <c r="CM12" s="132">
        <f>IF(CL$9&gt;0,CL12/CL$9,0)</f>
        <v>0</v>
      </c>
      <c r="CN12" s="136">
        <f>COUNTIFS(   TOI!$V$2:$V$500,CN$2,TOI!$AA$2:$AA$500,$A$12)+COUNTIFS(   TOI!$W$2:$W$500,CN$2,TOI!$AA$2:$AA$500,$A$12)+COUNTIFS(   TOI!$X$2:$X$500,CN$2,TOI!$AA$2:$AA$500,$A$12)</f>
        <v>0</v>
      </c>
      <c r="CO12" s="132">
        <f>IF(CN$9&gt;0,CN12/CN$9,0)</f>
        <v>0</v>
      </c>
      <c r="CP12" s="154">
        <f>COUNTIFS(   TOI!$V$2:$V$500,CP$2,TOI!$AA$2:$AA$500,$A$12)+COUNTIFS(   TOI!$W$2:$W$500,CP$2,TOI!$AA$2:$AA$500,$A$12)+COUNTIFS(   TOI!$X$2:$X$500,CP$2,TOI!$AA$2:$AA$500,$A$12)</f>
        <v>0</v>
      </c>
      <c r="CQ12" s="155">
        <f>IF(CP$9&gt;0,CP12/CP$9,0)</f>
        <v>0</v>
      </c>
      <c r="CR12" s="154">
        <f>COUNTIFS(   TOI!$V$2:$V$500,CR$2,TOI!$AA$2:$AA$500,$A$12)+COUNTIFS(   TOI!$W$2:$W$500,CR$2,TOI!$AA$2:$AA$500,$A$12)+COUNTIFS(   TOI!$X$2:$X$500,CR$2,TOI!$AA$2:$AA$500,$A$12)</f>
        <v>0</v>
      </c>
      <c r="CS12" s="155">
        <f>IF(CR$9&gt;0,CR12/CR$9,0)</f>
        <v>0</v>
      </c>
      <c r="CT12" s="136">
        <f>COUNTIFS(   TOI!$V$2:$V$500,CT$2,TOI!$AA$2:$AA$500,$A$12)+COUNTIFS(   TOI!$W$2:$W$500,CT$2,TOI!$AA$2:$AA$500,$A$12)+COUNTIFS(   TOI!$X$2:$X$500,CT$2,TOI!$AA$2:$AA$500,$A$12)</f>
        <v>0</v>
      </c>
      <c r="CU12" s="132">
        <f>IF(CT$9&gt;0,CT12/CT$9,0)</f>
        <v>0</v>
      </c>
      <c r="CV12" s="136">
        <f>COUNTIFS(   TOI!$V$2:$V$500,CV$2,TOI!$AA$2:$AA$500,$A$12)+COUNTIFS(   TOI!$W$2:$W$500,CV$2,TOI!$AA$2:$AA$500,$A$12)+COUNTIFS(   TOI!$X$2:$X$500,CV$2,TOI!$AA$2:$AA$500,$A$12)</f>
        <v>0</v>
      </c>
      <c r="CW12" s="132">
        <f>IF(CV$9&gt;0,CV12/CV$9,0)</f>
        <v>0</v>
      </c>
      <c r="CX12" s="136">
        <f>COUNTIFS(   TOI!$V$2:$V$500,CX$2,TOI!$AA$2:$AA$500,$A$12)+COUNTIFS(   TOI!$W$2:$W$500,CX$2,TOI!$AA$2:$AA$500,$A$12)+COUNTIFS(   TOI!$X$2:$X$500,CX$2,TOI!$AA$2:$AA$500,$A$12)</f>
        <v>0</v>
      </c>
      <c r="CY12" s="132">
        <f>IF(CX$9&gt;0,CX12/CX$9,0)</f>
        <v>0</v>
      </c>
      <c r="CZ12" s="136">
        <f>COUNTIFS(   TOI!$V$2:$V$500,CZ$2,TOI!$AA$2:$AA$500,$A$12)+COUNTIFS(   TOI!$W$2:$W$500,CZ$2,TOI!$AA$2:$AA$500,$A$12)+COUNTIFS(   TOI!$X$2:$X$500,CZ$2,TOI!$AA$2:$AA$500,$A$12)</f>
        <v>0</v>
      </c>
      <c r="DA12" s="132">
        <f>IF(CZ$9&gt;0,CZ12/CZ$9,0)</f>
        <v>0</v>
      </c>
      <c r="DB12" s="136">
        <f>COUNTIFS(   TOI!$V$2:$V$500,DB$2,TOI!$AA$2:$AA$500,$A$12)+COUNTIFS(   TOI!$W$2:$W$500,DB$2,TOI!$AA$2:$AA$500,$A$12)+COUNTIFS(   TOI!$X$2:$X$500,DB$2,TOI!$AA$2:$AA$500,$A$12)</f>
        <v>0</v>
      </c>
      <c r="DC12" s="132">
        <f>IF(DB$9&gt;0,DB12/DB$9,0)</f>
        <v>0</v>
      </c>
      <c r="DD12" s="154">
        <f>COUNTIFS(   TOI!$V$2:$V$500,DD$2,TOI!$AA$2:$AA$500,$A$12)+COUNTIFS(   TOI!$W$2:$W$500,DD$2,TOI!$AA$2:$AA$500,$A$12)+COUNTIFS(   TOI!$X$2:$X$500,DD$2,TOI!$AA$2:$AA$500,$A$12)</f>
        <v>0</v>
      </c>
      <c r="DE12" s="155">
        <f>IF(DD$9&gt;0,DD12/DD$9,0)</f>
        <v>0</v>
      </c>
      <c r="DF12" s="154">
        <f>COUNTIFS(   TOI!$V$2:$V$500,DF$2,TOI!$AA$2:$AA$500,$A$12)+COUNTIFS(   TOI!$W$2:$W$500,DF$2,TOI!$AA$2:$AA$500,$A$12)+COUNTIFS(   TOI!$X$2:$X$500,DF$2,TOI!$AA$2:$AA$500,$A$12)</f>
        <v>0</v>
      </c>
      <c r="DG12" s="155">
        <f>IF(DF$9&gt;0,DF12/DF$9,0)</f>
        <v>0</v>
      </c>
      <c r="DH12" s="136">
        <f>COUNTIFS(   TOI!$V$2:$V$500,DH$2,TOI!$AA$2:$AA$500,$A$12)+COUNTIFS(   TOI!$W$2:$W$500,DH$2,TOI!$AA$2:$AA$500,$A$12)+COUNTIFS(   TOI!$X$2:$X$500,DH$2,TOI!$AA$2:$AA$500,$A$12)</f>
        <v>0</v>
      </c>
      <c r="DI12" s="132">
        <f>IF(DH$9&gt;0,DH12/DH$9,0)</f>
        <v>0</v>
      </c>
      <c r="DJ12" s="136">
        <f>COUNTIFS(   TOI!$V$2:$V$500,DJ$2,TOI!$AA$2:$AA$500,$A$12)+COUNTIFS(   TOI!$W$2:$W$500,DJ$2,TOI!$AA$2:$AA$500,$A$12)+COUNTIFS(   TOI!$X$2:$X$500,DJ$2,TOI!$AA$2:$AA$500,$A$12)</f>
        <v>0</v>
      </c>
      <c r="DK12" s="132">
        <f>IF(DJ$9&gt;0,DJ12/DJ$9,0)</f>
        <v>0</v>
      </c>
      <c r="DL12" s="136">
        <f>COUNTIFS(   TOI!$V$2:$V$500,DL$2,TOI!$AA$2:$AA$500,$A$12)+COUNTIFS(   TOI!$W$2:$W$500,DL$2,TOI!$AA$2:$AA$500,$A$12)+COUNTIFS(   TOI!$X$2:$X$500,DL$2,TOI!$AA$2:$AA$500,$A$12)</f>
        <v>0</v>
      </c>
      <c r="DM12" s="132">
        <f>IF(DL$9&gt;0,DL12/DL$9,0)</f>
        <v>0</v>
      </c>
      <c r="DN12" s="136">
        <f>COUNTIFS(   TOI!$V$2:$V$500,DN$2,TOI!$AA$2:$AA$500,$A$12)+COUNTIFS(   TOI!$W$2:$W$500,DN$2,TOI!$AA$2:$AA$500,$A$12)+COUNTIFS(   TOI!$X$2:$X$500,DN$2,TOI!$AA$2:$AA$500,$A$12)</f>
        <v>0</v>
      </c>
      <c r="DO12" s="132">
        <f>IF(DN$9&gt;0,DN12/DN$9,0)</f>
        <v>0</v>
      </c>
      <c r="DP12" s="136">
        <f>COUNTIFS(   TOI!$V$2:$V$500,DP$2,TOI!$AA$2:$AA$500,$A$12)+COUNTIFS(   TOI!$W$2:$W$500,DP$2,TOI!$AA$2:$AA$500,$A$12)+COUNTIFS(   TOI!$X$2:$X$500,DP$2,TOI!$AA$2:$AA$500,$A$12)</f>
        <v>0</v>
      </c>
      <c r="DQ12" s="132">
        <f>IF(DP$9&gt;0,DP12/DP$9,0)</f>
        <v>0</v>
      </c>
      <c r="DR12" s="154">
        <f>COUNTIFS(   TOI!$V$2:$V$500,DR$2,TOI!$AA$2:$AA$500,$A$12)+COUNTIFS(   TOI!$W$2:$W$500,DR$2,TOI!$AA$2:$AA$500,$A$12)+COUNTIFS(   TOI!$X$2:$X$500,DR$2,TOI!$AA$2:$AA$500,$A$12)</f>
        <v>0</v>
      </c>
      <c r="DS12" s="155">
        <f>IF(DR$9&gt;0,DR12/DR$9,0)</f>
        <v>0</v>
      </c>
      <c r="DT12" s="154">
        <f>COUNTIFS(   TOI!$V$2:$V$500,DT$2,TOI!$AA$2:$AA$500,$A$12)+COUNTIFS(   TOI!$W$2:$W$500,DT$2,TOI!$AA$2:$AA$500,$A$12)+COUNTIFS(   TOI!$X$2:$X$500,DT$2,TOI!$AA$2:$AA$500,$A$12)</f>
        <v>0</v>
      </c>
      <c r="DU12" s="155">
        <f>IF(DT$9&gt;0,DT12/DT$9,0)</f>
        <v>0</v>
      </c>
      <c r="DV12" s="136">
        <f>COUNTIFS(   TOI!$V$2:$V$500,DV$2,TOI!$AA$2:$AA$500,$A$12)+COUNTIFS(   TOI!$W$2:$W$500,DV$2,TOI!$AA$2:$AA$500,$A$12)+COUNTIFS(   TOI!$X$2:$X$500,DV$2,TOI!$AA$2:$AA$500,$A$12)</f>
        <v>0</v>
      </c>
      <c r="DW12" s="132">
        <f>IF(DV$9&gt;0,DV12/DV$9,0)</f>
        <v>0</v>
      </c>
      <c r="DX12" s="136">
        <f>COUNTIFS(   TOI!$V$2:$V$500,DX$2,TOI!$AA$2:$AA$500,$A$12)+COUNTIFS(   TOI!$W$2:$W$500,DX$2,TOI!$AA$2:$AA$500,$A$12)+COUNTIFS(   TOI!$X$2:$X$500,DX$2,TOI!$AA$2:$AA$500,$A$12)</f>
        <v>0</v>
      </c>
      <c r="DY12" s="132">
        <f>IF(DX$9&gt;0,DX12/DX$9,0)</f>
        <v>0</v>
      </c>
      <c r="DZ12" s="136">
        <f>COUNTIFS(   TOI!$V$2:$V$500,DZ$2,TOI!$AA$2:$AA$500,$A$12)+COUNTIFS(   TOI!$W$2:$W$500,DZ$2,TOI!$AA$2:$AA$500,$A$12)+COUNTIFS(   TOI!$X$2:$X$500,DZ$2,TOI!$AA$2:$AA$500,$A$12)</f>
        <v>0</v>
      </c>
      <c r="EA12" s="132">
        <f>IF(DZ$9&gt;0,DZ12/DZ$9,0)</f>
        <v>0</v>
      </c>
      <c r="EB12" s="136">
        <f>COUNTIFS(   TOI!$V$2:$V$500,EB$2,TOI!$AA$2:$AA$500,$A$12)+COUNTIFS(   TOI!$W$2:$W$500,EB$2,TOI!$AA$2:$AA$500,$A$12)+COUNTIFS(   TOI!$X$2:$X$500,EB$2,TOI!$AA$2:$AA$500,$A$12)</f>
        <v>0</v>
      </c>
      <c r="EC12" s="132">
        <f>IF(EB$9&gt;0,EB12/EB$9,0)</f>
        <v>0</v>
      </c>
      <c r="ED12" s="136">
        <f>COUNTIFS(   TOI!$V$2:$V$500,ED$2,TOI!$AA$2:$AA$500,$A$12)+COUNTIFS(   TOI!$W$2:$W$500,ED$2,TOI!$AA$2:$AA$500,$A$12)+COUNTIFS(   TOI!$X$2:$X$500,ED$2,TOI!$AA$2:$AA$500,$A$12)</f>
        <v>0</v>
      </c>
      <c r="EE12" s="132">
        <f>IF(ED$9&gt;0,ED12/ED$9,0)</f>
        <v>0</v>
      </c>
      <c r="EF12" s="154">
        <f>COUNTIFS(   TOI!$V$2:$V$500,EF$2,TOI!$AA$2:$AA$500,$A$12)+COUNTIFS(   TOI!$W$2:$W$500,EF$2,TOI!$AA$2:$AA$500,$A$12)+COUNTIFS(   TOI!$X$2:$X$500,EF$2,TOI!$AA$2:$AA$500,$A$12)</f>
        <v>0</v>
      </c>
      <c r="EG12" s="155">
        <f>IF(EF$9&gt;0,EF12/EF$9,0)</f>
        <v>0</v>
      </c>
      <c r="EH12" s="154">
        <f>COUNTIFS(   TOI!$V$2:$V$500,EH$2,TOI!$AA$2:$AA$500,$A$12)+COUNTIFS(   TOI!$W$2:$W$500,EH$2,TOI!$AA$2:$AA$500,$A$12)+COUNTIFS(   TOI!$X$2:$X$500,EH$2,TOI!$AA$2:$AA$500,$A$12)</f>
        <v>0</v>
      </c>
      <c r="EI12" s="155">
        <f>IF(EH$9&gt;0,EH12/EH$9,0)</f>
        <v>0</v>
      </c>
      <c r="EJ12" s="136">
        <f>COUNTIFS(   TOI!$V$2:$V$500,EJ$2,TOI!$AA$2:$AA$500,$A$12)+COUNTIFS(   TOI!$W$2:$W$500,EJ$2,TOI!$AA$2:$AA$500,$A$12)+COUNTIFS(   TOI!$X$2:$X$500,EJ$2,TOI!$AA$2:$AA$500,$A$12)</f>
        <v>0</v>
      </c>
      <c r="EK12" s="132">
        <f>IF(EJ$9&gt;0,EJ12/EJ$9,0)</f>
        <v>0</v>
      </c>
      <c r="EL12" s="136">
        <f>COUNTIFS(   TOI!$V$2:$V$500,EL$2,TOI!$AA$2:$AA$500,$A$12)+COUNTIFS(   TOI!$W$2:$W$500,EL$2,TOI!$AA$2:$AA$500,$A$12)+COUNTIFS(   TOI!$X$2:$X$500,EL$2,TOI!$AA$2:$AA$500,$A$12)</f>
        <v>0</v>
      </c>
      <c r="EM12" s="132">
        <f>IF(EL$9&gt;0,EL12/EL$9,0)</f>
        <v>0</v>
      </c>
      <c r="EN12" s="136">
        <f>COUNTIFS(   TOI!$V$2:$V$500,EN$2,TOI!$AA$2:$AA$500,$A$12)+COUNTIFS(   TOI!$W$2:$W$500,EN$2,TOI!$AA$2:$AA$500,$A$12)+COUNTIFS(   TOI!$X$2:$X$500,EN$2,TOI!$AA$2:$AA$500,$A$12)</f>
        <v>0</v>
      </c>
      <c r="EO12" s="132">
        <f>IF(EN$9&gt;0,EN12/EN$9,0)</f>
        <v>0</v>
      </c>
      <c r="EP12" s="136">
        <f>COUNTIFS(   TOI!$V$2:$V$500,EP$2,TOI!$AA$2:$AA$500,$A$12)+COUNTIFS(   TOI!$W$2:$W$500,EP$2,TOI!$AA$2:$AA$500,$A$12)+COUNTIFS(   TOI!$X$2:$X$500,EP$2,TOI!$AA$2:$AA$500,$A$12)</f>
        <v>0</v>
      </c>
      <c r="EQ12" s="132">
        <f>IF(EP$9&gt;0,EP12/EP$9,0)</f>
        <v>0</v>
      </c>
      <c r="ER12" s="136">
        <f>COUNTIFS(   TOI!$V$2:$V$500,ER$2,TOI!$AA$2:$AA$500,$A$12)+COUNTIFS(   TOI!$W$2:$W$500,ER$2,TOI!$AA$2:$AA$500,$A$12)+COUNTIFS(   TOI!$X$2:$X$500,ER$2,TOI!$AA$2:$AA$500,$A$12)</f>
        <v>0</v>
      </c>
      <c r="ES12" s="132">
        <f>IF(ER$9&gt;0,ER12/ER$9,0)</f>
        <v>0</v>
      </c>
      <c r="ET12" s="154">
        <f>COUNTIFS(   TOI!$V$2:$V$500,ET$2,TOI!$AA$2:$AA$500,$A$12)+COUNTIFS(   TOI!$W$2:$W$500,ET$2,TOI!$AA$2:$AA$500,$A$12)+COUNTIFS(   TOI!$X$2:$X$500,ET$2,TOI!$AA$2:$AA$500,$A$12)</f>
        <v>0</v>
      </c>
      <c r="EU12" s="155">
        <f>IF(ET$9&gt;0,ET12/ET$9,0)</f>
        <v>0</v>
      </c>
      <c r="EV12" s="154">
        <f>COUNTIFS(   TOI!$V$2:$V$500,EV$2,TOI!$AA$2:$AA$500,$A$12)+COUNTIFS(   TOI!$W$2:$W$500,EV$2,TOI!$AA$2:$AA$500,$A$12)+COUNTIFS(   TOI!$X$2:$X$500,EV$2,TOI!$AA$2:$AA$500,$A$12)</f>
        <v>0</v>
      </c>
      <c r="EW12" s="155">
        <f>IF(EV$9&gt;0,EV12/EV$9,0)</f>
        <v>0</v>
      </c>
      <c r="EX12" s="136">
        <f>COUNTIFS(   TOI!$V$2:$V$500,EX$2,TOI!$AA$2:$AA$500,$A$12)+COUNTIFS(   TOI!$W$2:$W$500,EX$2,TOI!$AA$2:$AA$500,$A$12)+COUNTIFS(   TOI!$X$2:$X$500,EX$2,TOI!$AA$2:$AA$500,$A$12)</f>
        <v>0</v>
      </c>
      <c r="EY12" s="132">
        <f>IF(EX$9&gt;0,EX12/EX$9,0)</f>
        <v>0</v>
      </c>
      <c r="EZ12" s="136">
        <f>COUNTIFS(   TOI!$V$2:$V$500,EZ$2,TOI!$AA$2:$AA$500,$A$12)+COUNTIFS(   TOI!$W$2:$W$500,EZ$2,TOI!$AA$2:$AA$500,$A$12)+COUNTIFS(   TOI!$X$2:$X$500,EZ$2,TOI!$AA$2:$AA$500,$A$12)</f>
        <v>0</v>
      </c>
      <c r="FA12" s="132">
        <f>IF(EZ$9&gt;0,EZ12/EZ$9,0)</f>
        <v>0</v>
      </c>
      <c r="FB12" s="136">
        <f>COUNTIFS(   TOI!$V$2:$V$500,FB$2,TOI!$AA$2:$AA$500,$A$12)+COUNTIFS(   TOI!$W$2:$W$500,FB$2,TOI!$AA$2:$AA$500,$A$12)+COUNTIFS(   TOI!$X$2:$X$500,FB$2,TOI!$AA$2:$AA$500,$A$12)</f>
        <v>0</v>
      </c>
      <c r="FC12" s="132">
        <f>IF(FB$9&gt;0,FB12/FB$9,0)</f>
        <v>0</v>
      </c>
      <c r="FD12" s="136">
        <f>COUNTIFS(   TOI!$V$2:$V$500,FD$2,TOI!$AA$2:$AA$500,$A$12)+COUNTIFS(   TOI!$W$2:$W$500,FD$2,TOI!$AA$2:$AA$500,$A$12)+COUNTIFS(   TOI!$X$2:$X$500,FD$2,TOI!$AA$2:$AA$500,$A$12)</f>
        <v>0</v>
      </c>
      <c r="FE12" s="132">
        <f>IF(FD$9&gt;0,FD12/FD$9,0)</f>
        <v>0</v>
      </c>
      <c r="FF12" s="136">
        <f>COUNTIFS(   TOI!$V$2:$V$500,FF$2,TOI!$AA$2:$AA$500,$A$12)+COUNTIFS(   TOI!$W$2:$W$500,FF$2,TOI!$AA$2:$AA$500,$A$12)+COUNTIFS(   TOI!$X$2:$X$500,FF$2,TOI!$AA$2:$AA$500,$A$12)</f>
        <v>0</v>
      </c>
      <c r="FG12" s="132">
        <f>IF(FF$9&gt;0,FF12/FF$9,0)</f>
        <v>0</v>
      </c>
      <c r="FH12" s="154">
        <f>COUNTIFS(   TOI!$V$2:$V$500,FH$2,TOI!$AA$2:$AA$500,$A$12)+COUNTIFS(   TOI!$W$2:$W$500,FH$2,TOI!$AA$2:$AA$500,$A$12)+COUNTIFS(   TOI!$X$2:$X$500,FH$2,TOI!$AA$2:$AA$500,$A$12)</f>
        <v>0</v>
      </c>
      <c r="FI12" s="155">
        <f>IF(FH$9&gt;0,FH12/FH$9,0)</f>
        <v>0</v>
      </c>
      <c r="FJ12" s="154">
        <f>COUNTIFS(   TOI!$V$2:$V$500,FJ$2,TOI!$AA$2:$AA$500,$A$12)+COUNTIFS(   TOI!$W$2:$W$500,FJ$2,TOI!$AA$2:$AA$500,$A$12)+COUNTIFS(   TOI!$X$2:$X$500,FJ$2,TOI!$AA$2:$AA$500,$A$12)</f>
        <v>0</v>
      </c>
      <c r="FK12" s="155">
        <f>IF(FJ$9&gt;0,FJ12/FJ$9,0)</f>
        <v>0</v>
      </c>
      <c r="FL12" s="136">
        <f>COUNTIFS(   TOI!$V$2:$V$500,FL$2,TOI!$AA$2:$AA$500,$A$12)+COUNTIFS(   TOI!$W$2:$W$500,FL$2,TOI!$AA$2:$AA$500,$A$12)+COUNTIFS(   TOI!$X$2:$X$500,FL$2,TOI!$AA$2:$AA$500,$A$12)</f>
        <v>0</v>
      </c>
      <c r="FM12" s="132">
        <f>IF(FL$9&gt;0,FL12/FL$9,0)</f>
        <v>0</v>
      </c>
      <c r="FN12" s="136">
        <f>COUNTIFS(   TOI!$V$2:$V$500,FN$2,TOI!$AA$2:$AA$500,$A$12)+COUNTIFS(   TOI!$W$2:$W$500,FN$2,TOI!$AA$2:$AA$500,$A$12)+COUNTIFS(   TOI!$X$2:$X$500,FN$2,TOI!$AA$2:$AA$500,$A$12)</f>
        <v>0</v>
      </c>
      <c r="FO12" s="132">
        <f>IF(FN$9&gt;0,FN12/FN$9,0)</f>
        <v>0</v>
      </c>
      <c r="FP12" s="136">
        <f>COUNTIFS(   TOI!$V$2:$V$500,FP$2,TOI!$AA$2:$AA$500,$A$12)+COUNTIFS(   TOI!$W$2:$W$500,FP$2,TOI!$AA$2:$AA$500,$A$12)+COUNTIFS(   TOI!$X$2:$X$500,FP$2,TOI!$AA$2:$AA$500,$A$12)</f>
        <v>0</v>
      </c>
      <c r="FQ12" s="132">
        <f>IF(FP$9&gt;0,FP12/FP$9,0)</f>
        <v>0</v>
      </c>
      <c r="FR12" s="136">
        <f>COUNTIFS(   TOI!$V$2:$V$500,FR$2,TOI!$AA$2:$AA$500,$A$12)+COUNTIFS(   TOI!$W$2:$W$500,FR$2,TOI!$AA$2:$AA$500,$A$12)+COUNTIFS(   TOI!$X$2:$X$500,FR$2,TOI!$AA$2:$AA$500,$A$12)</f>
        <v>0</v>
      </c>
      <c r="FS12" s="132">
        <f>IF(FR$9&gt;0,FR12/FR$9,0)</f>
        <v>0</v>
      </c>
      <c r="FT12" s="136">
        <f>COUNTIFS(   TOI!$V$2:$V$500,FT$2,TOI!$AA$2:$AA$500,$A$12)+COUNTIFS(   TOI!$W$2:$W$500,FT$2,TOI!$AA$2:$AA$500,$A$12)+COUNTIFS(   TOI!$X$2:$X$500,FT$2,TOI!$AA$2:$AA$500,$A$12)</f>
        <v>0</v>
      </c>
      <c r="FU12" s="132">
        <f>IF(FT$9&gt;0,FT12/FT$9,0)</f>
        <v>0</v>
      </c>
      <c r="FV12" s="154">
        <f>COUNTIFS(   TOI!$V$2:$V$500,FV$2,TOI!$AA$2:$AA$500,$A$12)+COUNTIFS(   TOI!$W$2:$W$500,FV$2,TOI!$AA$2:$AA$500,$A$12)+COUNTIFS(   TOI!$X$2:$X$500,FV$2,TOI!$AA$2:$AA$500,$A$12)</f>
        <v>0</v>
      </c>
      <c r="FW12" s="155">
        <f>IF(FV$9&gt;0,FV12/FV$9,0)</f>
        <v>0</v>
      </c>
      <c r="FX12" s="154">
        <f>COUNTIFS(   TOI!$V$2:$V$500,FX$2,TOI!$AA$2:$AA$500,$A$12)+COUNTIFS(   TOI!$W$2:$W$500,FX$2,TOI!$AA$2:$AA$500,$A$12)+COUNTIFS(   TOI!$X$2:$X$500,FX$2,TOI!$AA$2:$AA$500,$A$12)</f>
        <v>0</v>
      </c>
      <c r="FY12" s="155">
        <f>IF(FX$9&gt;0,FX12/FX$9,0)</f>
        <v>0</v>
      </c>
      <c r="FZ12" s="136">
        <f>COUNTIFS(   TOI!$V$2:$V$500,FZ$2,TOI!$AA$2:$AA$500,$A$12)+COUNTIFS(   TOI!$W$2:$W$500,FZ$2,TOI!$AA$2:$AA$500,$A$12)+COUNTIFS(   TOI!$X$2:$X$500,FZ$2,TOI!$AA$2:$AA$500,$A$12)</f>
        <v>0</v>
      </c>
      <c r="GA12" s="132">
        <f>IF(FZ$9&gt;0,FZ12/FZ$9,0)</f>
        <v>0</v>
      </c>
      <c r="GB12" s="136">
        <f>COUNTIFS(   TOI!$V$2:$V$500,GB$2,TOI!$AA$2:$AA$500,$A$12)+COUNTIFS(   TOI!$W$2:$W$500,GB$2,TOI!$AA$2:$AA$500,$A$12)+COUNTIFS(   TOI!$X$2:$X$500,GB$2,TOI!$AA$2:$AA$500,$A$12)</f>
        <v>0</v>
      </c>
      <c r="GC12" s="132">
        <f>IF(GB$9&gt;0,GB12/GB$9,0)</f>
        <v>0</v>
      </c>
    </row>
    <row r="13" spans="1:185" s="127" customFormat="1" ht="15.75" thickBot="1" x14ac:dyDescent="0.3"/>
    <row r="14" spans="1:185" s="127" customFormat="1" x14ac:dyDescent="0.25">
      <c r="A14" s="166">
        <v>10</v>
      </c>
      <c r="B14" s="200">
        <f t="shared" ref="B14:B23" si="274">IF(B$11&gt;=$A14,1,0)</f>
        <v>0</v>
      </c>
      <c r="C14" s="201"/>
      <c r="D14" s="201">
        <f t="shared" ref="D14:D23" si="275">IF(D$11&gt;=$A14,1,0)</f>
        <v>0</v>
      </c>
      <c r="E14" s="201"/>
      <c r="F14" s="201">
        <f t="shared" ref="F14:F23" si="276">IF(F$11&gt;=$A14,1,0)</f>
        <v>0</v>
      </c>
      <c r="G14" s="201"/>
      <c r="H14" s="201">
        <f t="shared" ref="H14:H23" si="277">IF(H$11&gt;=$A14,1,0)</f>
        <v>0</v>
      </c>
      <c r="I14" s="201"/>
      <c r="J14" s="202">
        <f t="shared" ref="J14:J23" si="278">IF(J$11&gt;=$A14,1,0)</f>
        <v>0</v>
      </c>
      <c r="K14" s="202"/>
      <c r="L14" s="202">
        <f t="shared" ref="L14:L23" si="279">IF(L$11&gt;=$A14,1,0)</f>
        <v>0</v>
      </c>
      <c r="M14" s="202"/>
      <c r="N14" s="201">
        <f t="shared" ref="N14:N23" si="280">IF(N$11&gt;=$A14,1,0)</f>
        <v>0</v>
      </c>
      <c r="O14" s="201"/>
      <c r="P14" s="201">
        <f t="shared" ref="P14:P23" si="281">IF(P$11&gt;=$A14,1,0)</f>
        <v>0</v>
      </c>
      <c r="Q14" s="201"/>
      <c r="R14" s="201">
        <f t="shared" ref="R14:R23" si="282">IF(R$11&gt;=$A14,1,0)</f>
        <v>0</v>
      </c>
      <c r="S14" s="201"/>
      <c r="T14" s="201">
        <f t="shared" ref="T14:T23" si="283">IF(T$11&gt;=$A14,1,0)</f>
        <v>0</v>
      </c>
      <c r="U14" s="201"/>
      <c r="V14" s="201">
        <f t="shared" ref="V14:V23" si="284">IF(V$11&gt;=$A14,1,0)</f>
        <v>0</v>
      </c>
      <c r="W14" s="201"/>
      <c r="X14" s="202">
        <f t="shared" ref="X14:X23" si="285">IF(X$11&gt;=$A14,1,0)</f>
        <v>0</v>
      </c>
      <c r="Y14" s="202"/>
      <c r="Z14" s="202">
        <f t="shared" ref="Z14:Z23" si="286">IF(Z$11&gt;=$A14,1,0)</f>
        <v>0</v>
      </c>
      <c r="AA14" s="202"/>
      <c r="AB14" s="201">
        <f t="shared" ref="AB14:AB23" si="287">IF(AB$11&gt;=$A14,1,0)</f>
        <v>0</v>
      </c>
      <c r="AC14" s="201"/>
      <c r="AD14" s="201">
        <f t="shared" ref="AD14:AD23" si="288">IF(AD$11&gt;=$A14,1,0)</f>
        <v>0</v>
      </c>
      <c r="AE14" s="201"/>
      <c r="AF14" s="201">
        <f t="shared" ref="AF14:AF23" si="289">IF(AF$11&gt;=$A14,1,0)</f>
        <v>0</v>
      </c>
      <c r="AG14" s="201"/>
      <c r="AH14" s="201">
        <f t="shared" ref="AH14:AH23" si="290">IF(AH$11&gt;=$A14,1,0)</f>
        <v>0</v>
      </c>
      <c r="AI14" s="201"/>
      <c r="AJ14" s="201">
        <f t="shared" ref="AJ14:AJ23" si="291">IF(AJ$11&gt;=$A14,1,0)</f>
        <v>0</v>
      </c>
      <c r="AK14" s="201"/>
      <c r="AL14" s="202">
        <f t="shared" ref="AL14:AL23" si="292">IF(AL$11&gt;=$A14,1,0)</f>
        <v>0</v>
      </c>
      <c r="AM14" s="202"/>
      <c r="AN14" s="202">
        <f t="shared" ref="AN14:AN23" si="293">IF(AN$11&gt;=$A14,1,0)</f>
        <v>0</v>
      </c>
      <c r="AO14" s="202"/>
      <c r="AP14" s="201">
        <f t="shared" ref="AP14:AP23" si="294">IF(AP$11&gt;=$A14,1,0)</f>
        <v>0</v>
      </c>
      <c r="AQ14" s="201"/>
      <c r="AR14" s="201">
        <f t="shared" ref="AR14:AR23" si="295">IF(AR$11&gt;=$A14,1,0)</f>
        <v>0</v>
      </c>
      <c r="AS14" s="201"/>
      <c r="AT14" s="201">
        <f t="shared" ref="AT14:AT23" si="296">IF(AT$11&gt;=$A14,1,0)</f>
        <v>0</v>
      </c>
      <c r="AU14" s="201"/>
      <c r="AV14" s="201">
        <f t="shared" ref="AV14:AV23" si="297">IF(AV$11&gt;=$A14,1,0)</f>
        <v>0</v>
      </c>
      <c r="AW14" s="201"/>
      <c r="AX14" s="201">
        <f t="shared" ref="AX14:AX23" si="298">IF(AX$11&gt;=$A14,1,0)</f>
        <v>0</v>
      </c>
      <c r="AY14" s="201"/>
      <c r="AZ14" s="202">
        <f t="shared" ref="AZ14:AZ23" si="299">IF(AZ$11&gt;=$A14,1,0)</f>
        <v>0</v>
      </c>
      <c r="BA14" s="202"/>
      <c r="BB14" s="202">
        <f t="shared" ref="BB14:BB23" si="300">IF(BB$11&gt;=$A14,1,0)</f>
        <v>0</v>
      </c>
      <c r="BC14" s="202"/>
      <c r="BD14" s="201">
        <f t="shared" ref="BD14:BD23" si="301">IF(BD$11&gt;=$A14,1,0)</f>
        <v>0</v>
      </c>
      <c r="BE14" s="201"/>
      <c r="BF14" s="201">
        <f t="shared" ref="BF14:BF23" si="302">IF(BF$11&gt;=$A14,1,0)</f>
        <v>0</v>
      </c>
      <c r="BG14" s="201"/>
      <c r="BH14" s="201">
        <f t="shared" ref="BH14:BH23" si="303">IF(BH$11&gt;=$A14,1,0)</f>
        <v>0</v>
      </c>
      <c r="BI14" s="201"/>
      <c r="BJ14" s="201">
        <f t="shared" ref="BJ14:BJ23" si="304">IF(BJ$11&gt;=$A14,1,0)</f>
        <v>0</v>
      </c>
      <c r="BK14" s="201"/>
      <c r="BL14" s="201">
        <f t="shared" ref="BL14:BL23" si="305">IF(BL$11&gt;=$A14,1,0)</f>
        <v>0</v>
      </c>
      <c r="BM14" s="201"/>
      <c r="BN14" s="202">
        <f t="shared" ref="BN14:BN23" si="306">IF(BN$11&gt;=$A14,1,0)</f>
        <v>0</v>
      </c>
      <c r="BO14" s="202"/>
      <c r="BP14" s="202">
        <f t="shared" ref="BP14:BP23" si="307">IF(BP$11&gt;=$A14,1,0)</f>
        <v>0</v>
      </c>
      <c r="BQ14" s="202"/>
      <c r="BR14" s="201">
        <f t="shared" ref="BR14:BR23" si="308">IF(BR$11&gt;=$A14,1,0)</f>
        <v>0</v>
      </c>
      <c r="BS14" s="201"/>
      <c r="BT14" s="201">
        <f t="shared" ref="BT14:BT23" si="309">IF(BT$11&gt;=$A14,1,0)</f>
        <v>0</v>
      </c>
      <c r="BU14" s="201"/>
      <c r="BV14" s="201">
        <f t="shared" ref="BV14:BV23" si="310">IF(BV$11&gt;=$A14,1,0)</f>
        <v>0</v>
      </c>
      <c r="BW14" s="201"/>
      <c r="BX14" s="201">
        <f t="shared" ref="BX14:BX23" si="311">IF(BX$11&gt;=$A14,1,0)</f>
        <v>0</v>
      </c>
      <c r="BY14" s="201"/>
      <c r="BZ14" s="201">
        <f t="shared" ref="BZ14:BZ23" si="312">IF(BZ$11&gt;=$A14,1,0)</f>
        <v>0</v>
      </c>
      <c r="CA14" s="201"/>
      <c r="CB14" s="202">
        <f t="shared" ref="CB14:CB23" si="313">IF(CB$11&gt;=$A14,1,0)</f>
        <v>0</v>
      </c>
      <c r="CC14" s="202"/>
      <c r="CD14" s="202">
        <f t="shared" ref="CD14:CD23" si="314">IF(CD$11&gt;=$A14,1,0)</f>
        <v>0</v>
      </c>
      <c r="CE14" s="202"/>
      <c r="CF14" s="201">
        <f t="shared" ref="CF14:CF23" si="315">IF(CF$11&gt;=$A14,1,0)</f>
        <v>0</v>
      </c>
      <c r="CG14" s="201"/>
      <c r="CH14" s="201">
        <f t="shared" ref="CH14:CH23" si="316">IF(CH$11&gt;=$A14,1,0)</f>
        <v>0</v>
      </c>
      <c r="CI14" s="201"/>
      <c r="CJ14" s="201">
        <f t="shared" ref="CJ14:CJ23" si="317">IF(CJ$11&gt;=$A14,1,0)</f>
        <v>0</v>
      </c>
      <c r="CK14" s="201"/>
      <c r="CL14" s="201">
        <f t="shared" ref="CL14:CL23" si="318">IF(CL$11&gt;=$A14,1,0)</f>
        <v>0</v>
      </c>
      <c r="CM14" s="201"/>
      <c r="CN14" s="201">
        <f t="shared" ref="CN14:CN23" si="319">IF(CN$11&gt;=$A14,1,0)</f>
        <v>0</v>
      </c>
      <c r="CO14" s="201"/>
      <c r="CP14" s="202">
        <f t="shared" ref="CP14:CP23" si="320">IF(CP$11&gt;=$A14,1,0)</f>
        <v>0</v>
      </c>
      <c r="CQ14" s="202"/>
      <c r="CR14" s="202">
        <f t="shared" ref="CR14:CR23" si="321">IF(CR$11&gt;=$A14,1,0)</f>
        <v>0</v>
      </c>
      <c r="CS14" s="202"/>
      <c r="CT14" s="201">
        <f t="shared" ref="CT14:CT23" si="322">IF(CT$11&gt;=$A14,1,0)</f>
        <v>0</v>
      </c>
      <c r="CU14" s="201"/>
      <c r="CV14" s="201">
        <f t="shared" ref="CV14:CV23" si="323">IF(CV$11&gt;=$A14,1,0)</f>
        <v>0</v>
      </c>
      <c r="CW14" s="201"/>
      <c r="CX14" s="201">
        <f t="shared" ref="CX14:CX23" si="324">IF(CX$11&gt;=$A14,1,0)</f>
        <v>0</v>
      </c>
      <c r="CY14" s="201"/>
      <c r="CZ14" s="201">
        <f t="shared" ref="CZ14:CZ23" si="325">IF(CZ$11&gt;=$A14,1,0)</f>
        <v>0</v>
      </c>
      <c r="DA14" s="201"/>
      <c r="DB14" s="201">
        <f t="shared" ref="DB14:DB23" si="326">IF(DB$11&gt;=$A14,1,0)</f>
        <v>0</v>
      </c>
      <c r="DC14" s="201"/>
      <c r="DD14" s="202">
        <f t="shared" ref="DD14:DD23" si="327">IF(DD$11&gt;=$A14,1,0)</f>
        <v>0</v>
      </c>
      <c r="DE14" s="202"/>
      <c r="DF14" s="202">
        <f t="shared" ref="DF14:DF23" si="328">IF(DF$11&gt;=$A14,1,0)</f>
        <v>0</v>
      </c>
      <c r="DG14" s="202"/>
      <c r="DH14" s="201">
        <f t="shared" ref="DH14:DH23" si="329">IF(DH$11&gt;=$A14,1,0)</f>
        <v>0</v>
      </c>
      <c r="DI14" s="201"/>
      <c r="DJ14" s="201">
        <f t="shared" ref="DJ14:DJ23" si="330">IF(DJ$11&gt;=$A14,1,0)</f>
        <v>0</v>
      </c>
      <c r="DK14" s="201"/>
      <c r="DL14" s="201">
        <f t="shared" ref="DL14:DL23" si="331">IF(DL$11&gt;=$A14,1,0)</f>
        <v>0</v>
      </c>
      <c r="DM14" s="201"/>
      <c r="DN14" s="201">
        <f t="shared" ref="DN14:DN23" si="332">IF(DN$11&gt;=$A14,1,0)</f>
        <v>0</v>
      </c>
      <c r="DO14" s="201"/>
      <c r="DP14" s="201">
        <f t="shared" ref="DP14:DP23" si="333">IF(DP$11&gt;=$A14,1,0)</f>
        <v>0</v>
      </c>
      <c r="DQ14" s="201"/>
      <c r="DR14" s="202">
        <f t="shared" ref="DR14:DR23" si="334">IF(DR$11&gt;=$A14,1,0)</f>
        <v>0</v>
      </c>
      <c r="DS14" s="202"/>
      <c r="DT14" s="202">
        <f t="shared" ref="DT14:DT23" si="335">IF(DT$11&gt;=$A14,1,0)</f>
        <v>0</v>
      </c>
      <c r="DU14" s="202"/>
      <c r="DV14" s="201">
        <f t="shared" ref="DV14:DV23" si="336">IF(DV$11&gt;=$A14,1,0)</f>
        <v>0</v>
      </c>
      <c r="DW14" s="201"/>
      <c r="DX14" s="201">
        <f t="shared" ref="DX14:DX23" si="337">IF(DX$11&gt;=$A14,1,0)</f>
        <v>0</v>
      </c>
      <c r="DY14" s="201"/>
      <c r="DZ14" s="201">
        <f t="shared" ref="DZ14:DZ23" si="338">IF(DZ$11&gt;=$A14,1,0)</f>
        <v>0</v>
      </c>
      <c r="EA14" s="201"/>
      <c r="EB14" s="201">
        <f t="shared" ref="EB14:EB23" si="339">IF(EB$11&gt;=$A14,1,0)</f>
        <v>0</v>
      </c>
      <c r="EC14" s="201"/>
      <c r="ED14" s="201">
        <f t="shared" ref="ED14:ED23" si="340">IF(ED$11&gt;=$A14,1,0)</f>
        <v>0</v>
      </c>
      <c r="EE14" s="201"/>
      <c r="EF14" s="202">
        <f t="shared" ref="EF14:EF23" si="341">IF(EF$11&gt;=$A14,1,0)</f>
        <v>0</v>
      </c>
      <c r="EG14" s="202"/>
      <c r="EH14" s="202">
        <f t="shared" ref="EH14:EH23" si="342">IF(EH$11&gt;=$A14,1,0)</f>
        <v>0</v>
      </c>
      <c r="EI14" s="202"/>
      <c r="EJ14" s="201">
        <f t="shared" ref="EJ14:EJ23" si="343">IF(EJ$11&gt;=$A14,1,0)</f>
        <v>0</v>
      </c>
      <c r="EK14" s="201"/>
      <c r="EL14" s="201">
        <f t="shared" ref="EL14:EL23" si="344">IF(EL$11&gt;=$A14,1,0)</f>
        <v>0</v>
      </c>
      <c r="EM14" s="201"/>
      <c r="EN14" s="201">
        <f t="shared" ref="EN14:EN23" si="345">IF(EN$11&gt;=$A14,1,0)</f>
        <v>0</v>
      </c>
      <c r="EO14" s="201"/>
      <c r="EP14" s="201">
        <f t="shared" ref="EP14:EP23" si="346">IF(EP$11&gt;=$A14,1,0)</f>
        <v>0</v>
      </c>
      <c r="EQ14" s="201"/>
      <c r="ER14" s="201">
        <f t="shared" ref="ER14:ER23" si="347">IF(ER$11&gt;=$A14,1,0)</f>
        <v>0</v>
      </c>
      <c r="ES14" s="201"/>
      <c r="ET14" s="202">
        <f t="shared" ref="ET14:ET23" si="348">IF(ET$11&gt;=$A14,1,0)</f>
        <v>0</v>
      </c>
      <c r="EU14" s="202"/>
      <c r="EV14" s="202">
        <f t="shared" ref="EV14:EV23" si="349">IF(EV$11&gt;=$A14,1,0)</f>
        <v>0</v>
      </c>
      <c r="EW14" s="202"/>
      <c r="EX14" s="201">
        <f t="shared" ref="EX14:EX23" si="350">IF(EX$11&gt;=$A14,1,0)</f>
        <v>0</v>
      </c>
      <c r="EY14" s="201"/>
      <c r="EZ14" s="201">
        <f t="shared" ref="EZ14:EZ23" si="351">IF(EZ$11&gt;=$A14,1,0)</f>
        <v>0</v>
      </c>
      <c r="FA14" s="201"/>
      <c r="FB14" s="201">
        <f t="shared" ref="FB14:FB23" si="352">IF(FB$11&gt;=$A14,1,0)</f>
        <v>0</v>
      </c>
      <c r="FC14" s="201"/>
      <c r="FD14" s="201">
        <f t="shared" ref="FD14:FD23" si="353">IF(FD$11&gt;=$A14,1,0)</f>
        <v>0</v>
      </c>
      <c r="FE14" s="201"/>
      <c r="FF14" s="201">
        <f t="shared" ref="FF14:FF23" si="354">IF(FF$11&gt;=$A14,1,0)</f>
        <v>0</v>
      </c>
      <c r="FG14" s="201"/>
      <c r="FH14" s="202">
        <f t="shared" ref="FH14:FH23" si="355">IF(FH$11&gt;=$A14,1,0)</f>
        <v>0</v>
      </c>
      <c r="FI14" s="202"/>
      <c r="FJ14" s="202">
        <f t="shared" ref="FJ14:FJ23" si="356">IF(FJ$11&gt;=$A14,1,0)</f>
        <v>0</v>
      </c>
      <c r="FK14" s="202"/>
      <c r="FL14" s="201">
        <f t="shared" ref="FL14:FL23" si="357">IF(FL$11&gt;=$A14,1,0)</f>
        <v>0</v>
      </c>
      <c r="FM14" s="201"/>
      <c r="FN14" s="201">
        <f t="shared" ref="FN14:FN23" si="358">IF(FN$11&gt;=$A14,1,0)</f>
        <v>0</v>
      </c>
      <c r="FO14" s="201"/>
      <c r="FP14" s="201">
        <f t="shared" ref="FP14:FP23" si="359">IF(FP$11&gt;=$A14,1,0)</f>
        <v>0</v>
      </c>
      <c r="FQ14" s="201"/>
      <c r="FR14" s="201">
        <f t="shared" ref="FR14:FR23" si="360">IF(FR$11&gt;=$A14,1,0)</f>
        <v>0</v>
      </c>
      <c r="FS14" s="201"/>
      <c r="FT14" s="201">
        <f t="shared" ref="FT14:FT23" si="361">IF(FT$11&gt;=$A14,1,0)</f>
        <v>0</v>
      </c>
      <c r="FU14" s="201"/>
      <c r="FV14" s="202">
        <f t="shared" ref="FV14:FV23" si="362">IF(FV$11&gt;=$A14,1,0)</f>
        <v>0</v>
      </c>
      <c r="FW14" s="202"/>
      <c r="FX14" s="202">
        <f t="shared" ref="FX14:FX23" si="363">IF(FX$11&gt;=$A14,1,0)</f>
        <v>0</v>
      </c>
      <c r="FY14" s="202"/>
      <c r="FZ14" s="201">
        <f t="shared" ref="FZ14:FZ23" si="364">IF(FZ$11&gt;=$A14,1,0)</f>
        <v>0</v>
      </c>
      <c r="GA14" s="201"/>
      <c r="GB14" s="201">
        <f t="shared" ref="GB14:GB23" si="365">IF(GB$11&gt;=$A14,1,0)</f>
        <v>0</v>
      </c>
      <c r="GC14" s="204"/>
    </row>
    <row r="15" spans="1:185" s="127" customFormat="1" x14ac:dyDescent="0.25">
      <c r="A15" s="167">
        <v>9</v>
      </c>
      <c r="B15" s="195">
        <f t="shared" si="274"/>
        <v>0</v>
      </c>
      <c r="C15" s="196"/>
      <c r="D15" s="196">
        <f t="shared" si="275"/>
        <v>0</v>
      </c>
      <c r="E15" s="196"/>
      <c r="F15" s="196">
        <f t="shared" si="276"/>
        <v>0</v>
      </c>
      <c r="G15" s="196"/>
      <c r="H15" s="196">
        <f t="shared" si="277"/>
        <v>0</v>
      </c>
      <c r="I15" s="196"/>
      <c r="J15" s="203">
        <f t="shared" si="278"/>
        <v>0</v>
      </c>
      <c r="K15" s="203"/>
      <c r="L15" s="203">
        <f t="shared" si="279"/>
        <v>0</v>
      </c>
      <c r="M15" s="203"/>
      <c r="N15" s="196">
        <f t="shared" si="280"/>
        <v>0</v>
      </c>
      <c r="O15" s="196"/>
      <c r="P15" s="196">
        <f t="shared" si="281"/>
        <v>0</v>
      </c>
      <c r="Q15" s="196"/>
      <c r="R15" s="196">
        <f t="shared" si="282"/>
        <v>0</v>
      </c>
      <c r="S15" s="196"/>
      <c r="T15" s="196">
        <f t="shared" si="283"/>
        <v>0</v>
      </c>
      <c r="U15" s="196"/>
      <c r="V15" s="196">
        <f t="shared" si="284"/>
        <v>0</v>
      </c>
      <c r="W15" s="196"/>
      <c r="X15" s="203">
        <f t="shared" si="285"/>
        <v>0</v>
      </c>
      <c r="Y15" s="203"/>
      <c r="Z15" s="203">
        <f t="shared" si="286"/>
        <v>0</v>
      </c>
      <c r="AA15" s="203"/>
      <c r="AB15" s="196">
        <f t="shared" si="287"/>
        <v>0</v>
      </c>
      <c r="AC15" s="196"/>
      <c r="AD15" s="196">
        <f t="shared" si="288"/>
        <v>0</v>
      </c>
      <c r="AE15" s="196"/>
      <c r="AF15" s="196">
        <f t="shared" si="289"/>
        <v>0</v>
      </c>
      <c r="AG15" s="196"/>
      <c r="AH15" s="196">
        <f t="shared" si="290"/>
        <v>0</v>
      </c>
      <c r="AI15" s="196"/>
      <c r="AJ15" s="196">
        <f t="shared" si="291"/>
        <v>0</v>
      </c>
      <c r="AK15" s="196"/>
      <c r="AL15" s="203">
        <f t="shared" si="292"/>
        <v>0</v>
      </c>
      <c r="AM15" s="203"/>
      <c r="AN15" s="203">
        <f t="shared" si="293"/>
        <v>0</v>
      </c>
      <c r="AO15" s="203"/>
      <c r="AP15" s="196">
        <f t="shared" si="294"/>
        <v>0</v>
      </c>
      <c r="AQ15" s="196"/>
      <c r="AR15" s="196">
        <f t="shared" si="295"/>
        <v>0</v>
      </c>
      <c r="AS15" s="196"/>
      <c r="AT15" s="196">
        <f t="shared" si="296"/>
        <v>0</v>
      </c>
      <c r="AU15" s="196"/>
      <c r="AV15" s="196">
        <f t="shared" si="297"/>
        <v>0</v>
      </c>
      <c r="AW15" s="196"/>
      <c r="AX15" s="196">
        <f t="shared" si="298"/>
        <v>0</v>
      </c>
      <c r="AY15" s="196"/>
      <c r="AZ15" s="203">
        <f t="shared" si="299"/>
        <v>0</v>
      </c>
      <c r="BA15" s="203"/>
      <c r="BB15" s="203">
        <f t="shared" si="300"/>
        <v>0</v>
      </c>
      <c r="BC15" s="203"/>
      <c r="BD15" s="196">
        <f t="shared" si="301"/>
        <v>0</v>
      </c>
      <c r="BE15" s="196"/>
      <c r="BF15" s="196">
        <f t="shared" si="302"/>
        <v>0</v>
      </c>
      <c r="BG15" s="196"/>
      <c r="BH15" s="196">
        <f t="shared" si="303"/>
        <v>0</v>
      </c>
      <c r="BI15" s="196"/>
      <c r="BJ15" s="196">
        <f t="shared" si="304"/>
        <v>0</v>
      </c>
      <c r="BK15" s="196"/>
      <c r="BL15" s="196">
        <f t="shared" si="305"/>
        <v>0</v>
      </c>
      <c r="BM15" s="196"/>
      <c r="BN15" s="203">
        <f t="shared" si="306"/>
        <v>0</v>
      </c>
      <c r="BO15" s="203"/>
      <c r="BP15" s="203">
        <f t="shared" si="307"/>
        <v>0</v>
      </c>
      <c r="BQ15" s="203"/>
      <c r="BR15" s="196">
        <f t="shared" si="308"/>
        <v>0</v>
      </c>
      <c r="BS15" s="196"/>
      <c r="BT15" s="196">
        <f t="shared" si="309"/>
        <v>0</v>
      </c>
      <c r="BU15" s="196"/>
      <c r="BV15" s="196">
        <f t="shared" si="310"/>
        <v>0</v>
      </c>
      <c r="BW15" s="196"/>
      <c r="BX15" s="196">
        <f t="shared" si="311"/>
        <v>0</v>
      </c>
      <c r="BY15" s="196"/>
      <c r="BZ15" s="196">
        <f t="shared" si="312"/>
        <v>0</v>
      </c>
      <c r="CA15" s="196"/>
      <c r="CB15" s="203">
        <f t="shared" si="313"/>
        <v>0</v>
      </c>
      <c r="CC15" s="203"/>
      <c r="CD15" s="203">
        <f t="shared" si="314"/>
        <v>0</v>
      </c>
      <c r="CE15" s="203"/>
      <c r="CF15" s="196">
        <f t="shared" si="315"/>
        <v>0</v>
      </c>
      <c r="CG15" s="196"/>
      <c r="CH15" s="196">
        <f t="shared" si="316"/>
        <v>0</v>
      </c>
      <c r="CI15" s="196"/>
      <c r="CJ15" s="196">
        <f t="shared" si="317"/>
        <v>0</v>
      </c>
      <c r="CK15" s="196"/>
      <c r="CL15" s="196">
        <f t="shared" si="318"/>
        <v>0</v>
      </c>
      <c r="CM15" s="196"/>
      <c r="CN15" s="196">
        <f t="shared" si="319"/>
        <v>0</v>
      </c>
      <c r="CO15" s="196"/>
      <c r="CP15" s="203">
        <f t="shared" si="320"/>
        <v>0</v>
      </c>
      <c r="CQ15" s="203"/>
      <c r="CR15" s="203">
        <f t="shared" si="321"/>
        <v>0</v>
      </c>
      <c r="CS15" s="203"/>
      <c r="CT15" s="196">
        <f t="shared" si="322"/>
        <v>0</v>
      </c>
      <c r="CU15" s="196"/>
      <c r="CV15" s="196">
        <f t="shared" si="323"/>
        <v>0</v>
      </c>
      <c r="CW15" s="196"/>
      <c r="CX15" s="196">
        <f t="shared" si="324"/>
        <v>0</v>
      </c>
      <c r="CY15" s="196"/>
      <c r="CZ15" s="196">
        <f t="shared" si="325"/>
        <v>0</v>
      </c>
      <c r="DA15" s="196"/>
      <c r="DB15" s="196">
        <f t="shared" si="326"/>
        <v>0</v>
      </c>
      <c r="DC15" s="196"/>
      <c r="DD15" s="203">
        <f t="shared" si="327"/>
        <v>0</v>
      </c>
      <c r="DE15" s="203"/>
      <c r="DF15" s="203">
        <f t="shared" si="328"/>
        <v>0</v>
      </c>
      <c r="DG15" s="203"/>
      <c r="DH15" s="196">
        <f t="shared" si="329"/>
        <v>0</v>
      </c>
      <c r="DI15" s="196"/>
      <c r="DJ15" s="196">
        <f t="shared" si="330"/>
        <v>0</v>
      </c>
      <c r="DK15" s="196"/>
      <c r="DL15" s="196">
        <f t="shared" si="331"/>
        <v>0</v>
      </c>
      <c r="DM15" s="196"/>
      <c r="DN15" s="196">
        <f t="shared" si="332"/>
        <v>0</v>
      </c>
      <c r="DO15" s="196"/>
      <c r="DP15" s="196">
        <f t="shared" si="333"/>
        <v>0</v>
      </c>
      <c r="DQ15" s="196"/>
      <c r="DR15" s="203">
        <f t="shared" si="334"/>
        <v>0</v>
      </c>
      <c r="DS15" s="203"/>
      <c r="DT15" s="203">
        <f t="shared" si="335"/>
        <v>0</v>
      </c>
      <c r="DU15" s="203"/>
      <c r="DV15" s="196">
        <f t="shared" si="336"/>
        <v>0</v>
      </c>
      <c r="DW15" s="196"/>
      <c r="DX15" s="196">
        <f t="shared" si="337"/>
        <v>0</v>
      </c>
      <c r="DY15" s="196"/>
      <c r="DZ15" s="196">
        <f t="shared" si="338"/>
        <v>0</v>
      </c>
      <c r="EA15" s="196"/>
      <c r="EB15" s="196">
        <f t="shared" si="339"/>
        <v>0</v>
      </c>
      <c r="EC15" s="196"/>
      <c r="ED15" s="196">
        <f t="shared" si="340"/>
        <v>0</v>
      </c>
      <c r="EE15" s="196"/>
      <c r="EF15" s="203">
        <f t="shared" si="341"/>
        <v>0</v>
      </c>
      <c r="EG15" s="203"/>
      <c r="EH15" s="203">
        <f t="shared" si="342"/>
        <v>0</v>
      </c>
      <c r="EI15" s="203"/>
      <c r="EJ15" s="196">
        <f t="shared" si="343"/>
        <v>0</v>
      </c>
      <c r="EK15" s="196"/>
      <c r="EL15" s="196">
        <f t="shared" si="344"/>
        <v>0</v>
      </c>
      <c r="EM15" s="196"/>
      <c r="EN15" s="196">
        <f t="shared" si="345"/>
        <v>0</v>
      </c>
      <c r="EO15" s="196"/>
      <c r="EP15" s="196">
        <f t="shared" si="346"/>
        <v>0</v>
      </c>
      <c r="EQ15" s="196"/>
      <c r="ER15" s="196">
        <f t="shared" si="347"/>
        <v>0</v>
      </c>
      <c r="ES15" s="196"/>
      <c r="ET15" s="203">
        <f t="shared" si="348"/>
        <v>0</v>
      </c>
      <c r="EU15" s="203"/>
      <c r="EV15" s="203">
        <f t="shared" si="349"/>
        <v>0</v>
      </c>
      <c r="EW15" s="203"/>
      <c r="EX15" s="196">
        <f t="shared" si="350"/>
        <v>0</v>
      </c>
      <c r="EY15" s="196"/>
      <c r="EZ15" s="196">
        <f t="shared" si="351"/>
        <v>0</v>
      </c>
      <c r="FA15" s="196"/>
      <c r="FB15" s="196">
        <f t="shared" si="352"/>
        <v>0</v>
      </c>
      <c r="FC15" s="196"/>
      <c r="FD15" s="196">
        <f t="shared" si="353"/>
        <v>0</v>
      </c>
      <c r="FE15" s="196"/>
      <c r="FF15" s="196">
        <f t="shared" si="354"/>
        <v>0</v>
      </c>
      <c r="FG15" s="196"/>
      <c r="FH15" s="203">
        <f t="shared" si="355"/>
        <v>0</v>
      </c>
      <c r="FI15" s="203"/>
      <c r="FJ15" s="203">
        <f t="shared" si="356"/>
        <v>0</v>
      </c>
      <c r="FK15" s="203"/>
      <c r="FL15" s="196">
        <f t="shared" si="357"/>
        <v>0</v>
      </c>
      <c r="FM15" s="196"/>
      <c r="FN15" s="196">
        <f t="shared" si="358"/>
        <v>0</v>
      </c>
      <c r="FO15" s="196"/>
      <c r="FP15" s="196">
        <f t="shared" si="359"/>
        <v>0</v>
      </c>
      <c r="FQ15" s="196"/>
      <c r="FR15" s="196">
        <f t="shared" si="360"/>
        <v>0</v>
      </c>
      <c r="FS15" s="196"/>
      <c r="FT15" s="196">
        <f t="shared" si="361"/>
        <v>0</v>
      </c>
      <c r="FU15" s="196"/>
      <c r="FV15" s="203">
        <f t="shared" si="362"/>
        <v>0</v>
      </c>
      <c r="FW15" s="203"/>
      <c r="FX15" s="203">
        <f t="shared" si="363"/>
        <v>0</v>
      </c>
      <c r="FY15" s="203"/>
      <c r="FZ15" s="196">
        <f t="shared" si="364"/>
        <v>0</v>
      </c>
      <c r="GA15" s="196"/>
      <c r="GB15" s="196">
        <f t="shared" si="365"/>
        <v>0</v>
      </c>
      <c r="GC15" s="205"/>
    </row>
    <row r="16" spans="1:185" s="127" customFormat="1" x14ac:dyDescent="0.25">
      <c r="A16" s="167">
        <v>8</v>
      </c>
      <c r="B16" s="195">
        <f t="shared" si="274"/>
        <v>0</v>
      </c>
      <c r="C16" s="196"/>
      <c r="D16" s="196">
        <f t="shared" si="275"/>
        <v>0</v>
      </c>
      <c r="E16" s="196"/>
      <c r="F16" s="196">
        <f t="shared" si="276"/>
        <v>0</v>
      </c>
      <c r="G16" s="196"/>
      <c r="H16" s="196">
        <f t="shared" si="277"/>
        <v>0</v>
      </c>
      <c r="I16" s="196"/>
      <c r="J16" s="203">
        <f t="shared" si="278"/>
        <v>0</v>
      </c>
      <c r="K16" s="203"/>
      <c r="L16" s="203">
        <f t="shared" si="279"/>
        <v>0</v>
      </c>
      <c r="M16" s="203"/>
      <c r="N16" s="196">
        <f t="shared" si="280"/>
        <v>0</v>
      </c>
      <c r="O16" s="196"/>
      <c r="P16" s="196">
        <f t="shared" si="281"/>
        <v>0</v>
      </c>
      <c r="Q16" s="196"/>
      <c r="R16" s="196">
        <f t="shared" si="282"/>
        <v>0</v>
      </c>
      <c r="S16" s="196"/>
      <c r="T16" s="196">
        <f t="shared" si="283"/>
        <v>0</v>
      </c>
      <c r="U16" s="196"/>
      <c r="V16" s="196">
        <f t="shared" si="284"/>
        <v>0</v>
      </c>
      <c r="W16" s="196"/>
      <c r="X16" s="203">
        <f t="shared" si="285"/>
        <v>0</v>
      </c>
      <c r="Y16" s="203"/>
      <c r="Z16" s="203">
        <f t="shared" si="286"/>
        <v>0</v>
      </c>
      <c r="AA16" s="203"/>
      <c r="AB16" s="196">
        <f t="shared" si="287"/>
        <v>0</v>
      </c>
      <c r="AC16" s="196"/>
      <c r="AD16" s="196">
        <f t="shared" si="288"/>
        <v>0</v>
      </c>
      <c r="AE16" s="196"/>
      <c r="AF16" s="196">
        <f t="shared" si="289"/>
        <v>0</v>
      </c>
      <c r="AG16" s="196"/>
      <c r="AH16" s="196">
        <f t="shared" si="290"/>
        <v>0</v>
      </c>
      <c r="AI16" s="196"/>
      <c r="AJ16" s="196">
        <f t="shared" si="291"/>
        <v>0</v>
      </c>
      <c r="AK16" s="196"/>
      <c r="AL16" s="203">
        <f t="shared" si="292"/>
        <v>0</v>
      </c>
      <c r="AM16" s="203"/>
      <c r="AN16" s="203">
        <f t="shared" si="293"/>
        <v>0</v>
      </c>
      <c r="AO16" s="203"/>
      <c r="AP16" s="196">
        <f t="shared" si="294"/>
        <v>0</v>
      </c>
      <c r="AQ16" s="196"/>
      <c r="AR16" s="196">
        <f t="shared" si="295"/>
        <v>0</v>
      </c>
      <c r="AS16" s="196"/>
      <c r="AT16" s="196">
        <f t="shared" si="296"/>
        <v>0</v>
      </c>
      <c r="AU16" s="196"/>
      <c r="AV16" s="196">
        <f t="shared" si="297"/>
        <v>0</v>
      </c>
      <c r="AW16" s="196"/>
      <c r="AX16" s="196">
        <f t="shared" si="298"/>
        <v>0</v>
      </c>
      <c r="AY16" s="196"/>
      <c r="AZ16" s="203">
        <f t="shared" si="299"/>
        <v>0</v>
      </c>
      <c r="BA16" s="203"/>
      <c r="BB16" s="203">
        <f t="shared" si="300"/>
        <v>0</v>
      </c>
      <c r="BC16" s="203"/>
      <c r="BD16" s="196">
        <f t="shared" si="301"/>
        <v>0</v>
      </c>
      <c r="BE16" s="196"/>
      <c r="BF16" s="196">
        <f t="shared" si="302"/>
        <v>0</v>
      </c>
      <c r="BG16" s="196"/>
      <c r="BH16" s="196">
        <f t="shared" si="303"/>
        <v>0</v>
      </c>
      <c r="BI16" s="196"/>
      <c r="BJ16" s="196">
        <f t="shared" si="304"/>
        <v>0</v>
      </c>
      <c r="BK16" s="196"/>
      <c r="BL16" s="196">
        <f t="shared" si="305"/>
        <v>0</v>
      </c>
      <c r="BM16" s="196"/>
      <c r="BN16" s="203">
        <f t="shared" si="306"/>
        <v>0</v>
      </c>
      <c r="BO16" s="203"/>
      <c r="BP16" s="203">
        <f t="shared" si="307"/>
        <v>0</v>
      </c>
      <c r="BQ16" s="203"/>
      <c r="BR16" s="196">
        <f t="shared" si="308"/>
        <v>0</v>
      </c>
      <c r="BS16" s="196"/>
      <c r="BT16" s="196">
        <f t="shared" si="309"/>
        <v>0</v>
      </c>
      <c r="BU16" s="196"/>
      <c r="BV16" s="196">
        <f t="shared" si="310"/>
        <v>0</v>
      </c>
      <c r="BW16" s="196"/>
      <c r="BX16" s="196">
        <f t="shared" si="311"/>
        <v>0</v>
      </c>
      <c r="BY16" s="196"/>
      <c r="BZ16" s="196">
        <f t="shared" si="312"/>
        <v>0</v>
      </c>
      <c r="CA16" s="196"/>
      <c r="CB16" s="203">
        <f t="shared" si="313"/>
        <v>0</v>
      </c>
      <c r="CC16" s="203"/>
      <c r="CD16" s="203">
        <f t="shared" si="314"/>
        <v>0</v>
      </c>
      <c r="CE16" s="203"/>
      <c r="CF16" s="196">
        <f t="shared" si="315"/>
        <v>0</v>
      </c>
      <c r="CG16" s="196"/>
      <c r="CH16" s="196">
        <f t="shared" si="316"/>
        <v>0</v>
      </c>
      <c r="CI16" s="196"/>
      <c r="CJ16" s="196">
        <f t="shared" si="317"/>
        <v>0</v>
      </c>
      <c r="CK16" s="196"/>
      <c r="CL16" s="196">
        <f t="shared" si="318"/>
        <v>0</v>
      </c>
      <c r="CM16" s="196"/>
      <c r="CN16" s="196">
        <f t="shared" si="319"/>
        <v>0</v>
      </c>
      <c r="CO16" s="196"/>
      <c r="CP16" s="203">
        <f t="shared" si="320"/>
        <v>0</v>
      </c>
      <c r="CQ16" s="203"/>
      <c r="CR16" s="203">
        <f t="shared" si="321"/>
        <v>0</v>
      </c>
      <c r="CS16" s="203"/>
      <c r="CT16" s="196">
        <f t="shared" si="322"/>
        <v>0</v>
      </c>
      <c r="CU16" s="196"/>
      <c r="CV16" s="196">
        <f t="shared" si="323"/>
        <v>0</v>
      </c>
      <c r="CW16" s="196"/>
      <c r="CX16" s="196">
        <f t="shared" si="324"/>
        <v>0</v>
      </c>
      <c r="CY16" s="196"/>
      <c r="CZ16" s="196">
        <f t="shared" si="325"/>
        <v>0</v>
      </c>
      <c r="DA16" s="196"/>
      <c r="DB16" s="196">
        <f t="shared" si="326"/>
        <v>0</v>
      </c>
      <c r="DC16" s="196"/>
      <c r="DD16" s="203">
        <f t="shared" si="327"/>
        <v>0</v>
      </c>
      <c r="DE16" s="203"/>
      <c r="DF16" s="203">
        <f t="shared" si="328"/>
        <v>0</v>
      </c>
      <c r="DG16" s="203"/>
      <c r="DH16" s="196">
        <f t="shared" si="329"/>
        <v>0</v>
      </c>
      <c r="DI16" s="196"/>
      <c r="DJ16" s="196">
        <f t="shared" si="330"/>
        <v>0</v>
      </c>
      <c r="DK16" s="196"/>
      <c r="DL16" s="196">
        <f t="shared" si="331"/>
        <v>0</v>
      </c>
      <c r="DM16" s="196"/>
      <c r="DN16" s="196">
        <f t="shared" si="332"/>
        <v>0</v>
      </c>
      <c r="DO16" s="196"/>
      <c r="DP16" s="196">
        <f t="shared" si="333"/>
        <v>0</v>
      </c>
      <c r="DQ16" s="196"/>
      <c r="DR16" s="203">
        <f t="shared" si="334"/>
        <v>0</v>
      </c>
      <c r="DS16" s="203"/>
      <c r="DT16" s="203">
        <f t="shared" si="335"/>
        <v>0</v>
      </c>
      <c r="DU16" s="203"/>
      <c r="DV16" s="196">
        <f t="shared" si="336"/>
        <v>0</v>
      </c>
      <c r="DW16" s="196"/>
      <c r="DX16" s="196">
        <f t="shared" si="337"/>
        <v>0</v>
      </c>
      <c r="DY16" s="196"/>
      <c r="DZ16" s="196">
        <f t="shared" si="338"/>
        <v>0</v>
      </c>
      <c r="EA16" s="196"/>
      <c r="EB16" s="196">
        <f t="shared" si="339"/>
        <v>0</v>
      </c>
      <c r="EC16" s="196"/>
      <c r="ED16" s="196">
        <f t="shared" si="340"/>
        <v>0</v>
      </c>
      <c r="EE16" s="196"/>
      <c r="EF16" s="203">
        <f t="shared" si="341"/>
        <v>0</v>
      </c>
      <c r="EG16" s="203"/>
      <c r="EH16" s="203">
        <f t="shared" si="342"/>
        <v>0</v>
      </c>
      <c r="EI16" s="203"/>
      <c r="EJ16" s="196">
        <f t="shared" si="343"/>
        <v>0</v>
      </c>
      <c r="EK16" s="196"/>
      <c r="EL16" s="196">
        <f t="shared" si="344"/>
        <v>0</v>
      </c>
      <c r="EM16" s="196"/>
      <c r="EN16" s="196">
        <f t="shared" si="345"/>
        <v>0</v>
      </c>
      <c r="EO16" s="196"/>
      <c r="EP16" s="196">
        <f t="shared" si="346"/>
        <v>0</v>
      </c>
      <c r="EQ16" s="196"/>
      <c r="ER16" s="196">
        <f t="shared" si="347"/>
        <v>0</v>
      </c>
      <c r="ES16" s="196"/>
      <c r="ET16" s="203">
        <f t="shared" si="348"/>
        <v>0</v>
      </c>
      <c r="EU16" s="203"/>
      <c r="EV16" s="203">
        <f t="shared" si="349"/>
        <v>0</v>
      </c>
      <c r="EW16" s="203"/>
      <c r="EX16" s="196">
        <f t="shared" si="350"/>
        <v>0</v>
      </c>
      <c r="EY16" s="196"/>
      <c r="EZ16" s="196">
        <f t="shared" si="351"/>
        <v>0</v>
      </c>
      <c r="FA16" s="196"/>
      <c r="FB16" s="196">
        <f t="shared" si="352"/>
        <v>0</v>
      </c>
      <c r="FC16" s="196"/>
      <c r="FD16" s="196">
        <f t="shared" si="353"/>
        <v>0</v>
      </c>
      <c r="FE16" s="196"/>
      <c r="FF16" s="196">
        <f t="shared" si="354"/>
        <v>0</v>
      </c>
      <c r="FG16" s="196"/>
      <c r="FH16" s="203">
        <f t="shared" si="355"/>
        <v>0</v>
      </c>
      <c r="FI16" s="203"/>
      <c r="FJ16" s="203">
        <f t="shared" si="356"/>
        <v>0</v>
      </c>
      <c r="FK16" s="203"/>
      <c r="FL16" s="196">
        <f t="shared" si="357"/>
        <v>0</v>
      </c>
      <c r="FM16" s="196"/>
      <c r="FN16" s="196">
        <f t="shared" si="358"/>
        <v>0</v>
      </c>
      <c r="FO16" s="196"/>
      <c r="FP16" s="196">
        <f t="shared" si="359"/>
        <v>0</v>
      </c>
      <c r="FQ16" s="196"/>
      <c r="FR16" s="196">
        <f t="shared" si="360"/>
        <v>0</v>
      </c>
      <c r="FS16" s="196"/>
      <c r="FT16" s="196">
        <f t="shared" si="361"/>
        <v>0</v>
      </c>
      <c r="FU16" s="196"/>
      <c r="FV16" s="203">
        <f t="shared" si="362"/>
        <v>0</v>
      </c>
      <c r="FW16" s="203"/>
      <c r="FX16" s="203">
        <f t="shared" si="363"/>
        <v>0</v>
      </c>
      <c r="FY16" s="203"/>
      <c r="FZ16" s="196">
        <f t="shared" si="364"/>
        <v>0</v>
      </c>
      <c r="GA16" s="196"/>
      <c r="GB16" s="196">
        <f t="shared" si="365"/>
        <v>0</v>
      </c>
      <c r="GC16" s="205"/>
    </row>
    <row r="17" spans="1:185" s="127" customFormat="1" x14ac:dyDescent="0.25">
      <c r="A17" s="167">
        <v>7</v>
      </c>
      <c r="B17" s="195">
        <f t="shared" si="274"/>
        <v>0</v>
      </c>
      <c r="C17" s="196"/>
      <c r="D17" s="196">
        <f t="shared" si="275"/>
        <v>0</v>
      </c>
      <c r="E17" s="196"/>
      <c r="F17" s="196">
        <f t="shared" si="276"/>
        <v>0</v>
      </c>
      <c r="G17" s="196"/>
      <c r="H17" s="196">
        <f t="shared" si="277"/>
        <v>0</v>
      </c>
      <c r="I17" s="196"/>
      <c r="J17" s="203">
        <f t="shared" si="278"/>
        <v>0</v>
      </c>
      <c r="K17" s="203"/>
      <c r="L17" s="203">
        <f t="shared" si="279"/>
        <v>0</v>
      </c>
      <c r="M17" s="203"/>
      <c r="N17" s="196">
        <f t="shared" si="280"/>
        <v>0</v>
      </c>
      <c r="O17" s="196"/>
      <c r="P17" s="196">
        <f t="shared" si="281"/>
        <v>0</v>
      </c>
      <c r="Q17" s="196"/>
      <c r="R17" s="196">
        <f t="shared" si="282"/>
        <v>0</v>
      </c>
      <c r="S17" s="196"/>
      <c r="T17" s="196">
        <f t="shared" si="283"/>
        <v>0</v>
      </c>
      <c r="U17" s="196"/>
      <c r="V17" s="196">
        <f t="shared" si="284"/>
        <v>0</v>
      </c>
      <c r="W17" s="196"/>
      <c r="X17" s="203">
        <f t="shared" si="285"/>
        <v>0</v>
      </c>
      <c r="Y17" s="203"/>
      <c r="Z17" s="203">
        <f t="shared" si="286"/>
        <v>0</v>
      </c>
      <c r="AA17" s="203"/>
      <c r="AB17" s="196">
        <f t="shared" si="287"/>
        <v>0</v>
      </c>
      <c r="AC17" s="196"/>
      <c r="AD17" s="196">
        <f t="shared" si="288"/>
        <v>0</v>
      </c>
      <c r="AE17" s="196"/>
      <c r="AF17" s="196">
        <f t="shared" si="289"/>
        <v>0</v>
      </c>
      <c r="AG17" s="196"/>
      <c r="AH17" s="196">
        <f t="shared" si="290"/>
        <v>0</v>
      </c>
      <c r="AI17" s="196"/>
      <c r="AJ17" s="196">
        <f t="shared" si="291"/>
        <v>0</v>
      </c>
      <c r="AK17" s="196"/>
      <c r="AL17" s="203">
        <f t="shared" si="292"/>
        <v>0</v>
      </c>
      <c r="AM17" s="203"/>
      <c r="AN17" s="203">
        <f t="shared" si="293"/>
        <v>0</v>
      </c>
      <c r="AO17" s="203"/>
      <c r="AP17" s="196">
        <f t="shared" si="294"/>
        <v>0</v>
      </c>
      <c r="AQ17" s="196"/>
      <c r="AR17" s="196">
        <f t="shared" si="295"/>
        <v>0</v>
      </c>
      <c r="AS17" s="196"/>
      <c r="AT17" s="196">
        <f t="shared" si="296"/>
        <v>0</v>
      </c>
      <c r="AU17" s="196"/>
      <c r="AV17" s="196">
        <f t="shared" si="297"/>
        <v>0</v>
      </c>
      <c r="AW17" s="196"/>
      <c r="AX17" s="196">
        <f t="shared" si="298"/>
        <v>0</v>
      </c>
      <c r="AY17" s="196"/>
      <c r="AZ17" s="203">
        <f t="shared" si="299"/>
        <v>0</v>
      </c>
      <c r="BA17" s="203"/>
      <c r="BB17" s="203">
        <f t="shared" si="300"/>
        <v>0</v>
      </c>
      <c r="BC17" s="203"/>
      <c r="BD17" s="196">
        <f t="shared" si="301"/>
        <v>0</v>
      </c>
      <c r="BE17" s="196"/>
      <c r="BF17" s="196">
        <f t="shared" si="302"/>
        <v>0</v>
      </c>
      <c r="BG17" s="196"/>
      <c r="BH17" s="196">
        <f t="shared" si="303"/>
        <v>0</v>
      </c>
      <c r="BI17" s="196"/>
      <c r="BJ17" s="196">
        <f t="shared" si="304"/>
        <v>0</v>
      </c>
      <c r="BK17" s="196"/>
      <c r="BL17" s="196">
        <f t="shared" si="305"/>
        <v>0</v>
      </c>
      <c r="BM17" s="196"/>
      <c r="BN17" s="203">
        <f t="shared" si="306"/>
        <v>0</v>
      </c>
      <c r="BO17" s="203"/>
      <c r="BP17" s="203">
        <f t="shared" si="307"/>
        <v>0</v>
      </c>
      <c r="BQ17" s="203"/>
      <c r="BR17" s="196">
        <f t="shared" si="308"/>
        <v>0</v>
      </c>
      <c r="BS17" s="196"/>
      <c r="BT17" s="196">
        <f t="shared" si="309"/>
        <v>0</v>
      </c>
      <c r="BU17" s="196"/>
      <c r="BV17" s="196">
        <f t="shared" si="310"/>
        <v>0</v>
      </c>
      <c r="BW17" s="196"/>
      <c r="BX17" s="196">
        <f t="shared" si="311"/>
        <v>0</v>
      </c>
      <c r="BY17" s="196"/>
      <c r="BZ17" s="196">
        <f t="shared" si="312"/>
        <v>0</v>
      </c>
      <c r="CA17" s="196"/>
      <c r="CB17" s="203">
        <f t="shared" si="313"/>
        <v>0</v>
      </c>
      <c r="CC17" s="203"/>
      <c r="CD17" s="203">
        <f t="shared" si="314"/>
        <v>0</v>
      </c>
      <c r="CE17" s="203"/>
      <c r="CF17" s="196">
        <f t="shared" si="315"/>
        <v>0</v>
      </c>
      <c r="CG17" s="196"/>
      <c r="CH17" s="196">
        <f t="shared" si="316"/>
        <v>0</v>
      </c>
      <c r="CI17" s="196"/>
      <c r="CJ17" s="196">
        <f t="shared" si="317"/>
        <v>0</v>
      </c>
      <c r="CK17" s="196"/>
      <c r="CL17" s="196">
        <f t="shared" si="318"/>
        <v>0</v>
      </c>
      <c r="CM17" s="196"/>
      <c r="CN17" s="196">
        <f t="shared" si="319"/>
        <v>0</v>
      </c>
      <c r="CO17" s="196"/>
      <c r="CP17" s="203">
        <f t="shared" si="320"/>
        <v>0</v>
      </c>
      <c r="CQ17" s="203"/>
      <c r="CR17" s="203">
        <f t="shared" si="321"/>
        <v>0</v>
      </c>
      <c r="CS17" s="203"/>
      <c r="CT17" s="196">
        <f t="shared" si="322"/>
        <v>0</v>
      </c>
      <c r="CU17" s="196"/>
      <c r="CV17" s="196">
        <f t="shared" si="323"/>
        <v>0</v>
      </c>
      <c r="CW17" s="196"/>
      <c r="CX17" s="196">
        <f t="shared" si="324"/>
        <v>0</v>
      </c>
      <c r="CY17" s="196"/>
      <c r="CZ17" s="196">
        <f t="shared" si="325"/>
        <v>0</v>
      </c>
      <c r="DA17" s="196"/>
      <c r="DB17" s="196">
        <f t="shared" si="326"/>
        <v>0</v>
      </c>
      <c r="DC17" s="196"/>
      <c r="DD17" s="203">
        <f t="shared" si="327"/>
        <v>0</v>
      </c>
      <c r="DE17" s="203"/>
      <c r="DF17" s="203">
        <f t="shared" si="328"/>
        <v>0</v>
      </c>
      <c r="DG17" s="203"/>
      <c r="DH17" s="196">
        <f t="shared" si="329"/>
        <v>0</v>
      </c>
      <c r="DI17" s="196"/>
      <c r="DJ17" s="196">
        <f t="shared" si="330"/>
        <v>0</v>
      </c>
      <c r="DK17" s="196"/>
      <c r="DL17" s="196">
        <f t="shared" si="331"/>
        <v>0</v>
      </c>
      <c r="DM17" s="196"/>
      <c r="DN17" s="196">
        <f t="shared" si="332"/>
        <v>0</v>
      </c>
      <c r="DO17" s="196"/>
      <c r="DP17" s="196">
        <f t="shared" si="333"/>
        <v>0</v>
      </c>
      <c r="DQ17" s="196"/>
      <c r="DR17" s="203">
        <f t="shared" si="334"/>
        <v>0</v>
      </c>
      <c r="DS17" s="203"/>
      <c r="DT17" s="203">
        <f t="shared" si="335"/>
        <v>0</v>
      </c>
      <c r="DU17" s="203"/>
      <c r="DV17" s="196">
        <f t="shared" si="336"/>
        <v>0</v>
      </c>
      <c r="DW17" s="196"/>
      <c r="DX17" s="196">
        <f t="shared" si="337"/>
        <v>0</v>
      </c>
      <c r="DY17" s="196"/>
      <c r="DZ17" s="196">
        <f t="shared" si="338"/>
        <v>0</v>
      </c>
      <c r="EA17" s="196"/>
      <c r="EB17" s="196">
        <f t="shared" si="339"/>
        <v>0</v>
      </c>
      <c r="EC17" s="196"/>
      <c r="ED17" s="196">
        <f t="shared" si="340"/>
        <v>0</v>
      </c>
      <c r="EE17" s="196"/>
      <c r="EF17" s="203">
        <f t="shared" si="341"/>
        <v>0</v>
      </c>
      <c r="EG17" s="203"/>
      <c r="EH17" s="203">
        <f t="shared" si="342"/>
        <v>0</v>
      </c>
      <c r="EI17" s="203"/>
      <c r="EJ17" s="196">
        <f t="shared" si="343"/>
        <v>0</v>
      </c>
      <c r="EK17" s="196"/>
      <c r="EL17" s="196">
        <f t="shared" si="344"/>
        <v>0</v>
      </c>
      <c r="EM17" s="196"/>
      <c r="EN17" s="196">
        <f t="shared" si="345"/>
        <v>0</v>
      </c>
      <c r="EO17" s="196"/>
      <c r="EP17" s="196">
        <f t="shared" si="346"/>
        <v>0</v>
      </c>
      <c r="EQ17" s="196"/>
      <c r="ER17" s="196">
        <f t="shared" si="347"/>
        <v>0</v>
      </c>
      <c r="ES17" s="196"/>
      <c r="ET17" s="203">
        <f t="shared" si="348"/>
        <v>0</v>
      </c>
      <c r="EU17" s="203"/>
      <c r="EV17" s="203">
        <f t="shared" si="349"/>
        <v>0</v>
      </c>
      <c r="EW17" s="203"/>
      <c r="EX17" s="196">
        <f t="shared" si="350"/>
        <v>0</v>
      </c>
      <c r="EY17" s="196"/>
      <c r="EZ17" s="196">
        <f t="shared" si="351"/>
        <v>0</v>
      </c>
      <c r="FA17" s="196"/>
      <c r="FB17" s="196">
        <f t="shared" si="352"/>
        <v>0</v>
      </c>
      <c r="FC17" s="196"/>
      <c r="FD17" s="196">
        <f t="shared" si="353"/>
        <v>0</v>
      </c>
      <c r="FE17" s="196"/>
      <c r="FF17" s="196">
        <f t="shared" si="354"/>
        <v>0</v>
      </c>
      <c r="FG17" s="196"/>
      <c r="FH17" s="203">
        <f t="shared" si="355"/>
        <v>0</v>
      </c>
      <c r="FI17" s="203"/>
      <c r="FJ17" s="203">
        <f t="shared" si="356"/>
        <v>0</v>
      </c>
      <c r="FK17" s="203"/>
      <c r="FL17" s="196">
        <f t="shared" si="357"/>
        <v>0</v>
      </c>
      <c r="FM17" s="196"/>
      <c r="FN17" s="196">
        <f t="shared" si="358"/>
        <v>0</v>
      </c>
      <c r="FO17" s="196"/>
      <c r="FP17" s="196">
        <f t="shared" si="359"/>
        <v>0</v>
      </c>
      <c r="FQ17" s="196"/>
      <c r="FR17" s="196">
        <f t="shared" si="360"/>
        <v>0</v>
      </c>
      <c r="FS17" s="196"/>
      <c r="FT17" s="196">
        <f t="shared" si="361"/>
        <v>0</v>
      </c>
      <c r="FU17" s="196"/>
      <c r="FV17" s="203">
        <f t="shared" si="362"/>
        <v>0</v>
      </c>
      <c r="FW17" s="203"/>
      <c r="FX17" s="203">
        <f t="shared" si="363"/>
        <v>0</v>
      </c>
      <c r="FY17" s="203"/>
      <c r="FZ17" s="196">
        <f t="shared" si="364"/>
        <v>0</v>
      </c>
      <c r="GA17" s="196"/>
      <c r="GB17" s="196">
        <f t="shared" si="365"/>
        <v>0</v>
      </c>
      <c r="GC17" s="205"/>
    </row>
    <row r="18" spans="1:185" s="127" customFormat="1" x14ac:dyDescent="0.25">
      <c r="A18" s="167">
        <v>6</v>
      </c>
      <c r="B18" s="195">
        <f t="shared" si="274"/>
        <v>0</v>
      </c>
      <c r="C18" s="196"/>
      <c r="D18" s="196">
        <f t="shared" si="275"/>
        <v>0</v>
      </c>
      <c r="E18" s="196"/>
      <c r="F18" s="196">
        <f t="shared" si="276"/>
        <v>0</v>
      </c>
      <c r="G18" s="196"/>
      <c r="H18" s="196">
        <f t="shared" si="277"/>
        <v>0</v>
      </c>
      <c r="I18" s="196"/>
      <c r="J18" s="203">
        <f t="shared" si="278"/>
        <v>0</v>
      </c>
      <c r="K18" s="203"/>
      <c r="L18" s="203">
        <f t="shared" si="279"/>
        <v>0</v>
      </c>
      <c r="M18" s="203"/>
      <c r="N18" s="196">
        <f t="shared" si="280"/>
        <v>0</v>
      </c>
      <c r="O18" s="196"/>
      <c r="P18" s="196">
        <f t="shared" si="281"/>
        <v>0</v>
      </c>
      <c r="Q18" s="196"/>
      <c r="R18" s="196">
        <f t="shared" si="282"/>
        <v>0</v>
      </c>
      <c r="S18" s="196"/>
      <c r="T18" s="196">
        <f t="shared" si="283"/>
        <v>0</v>
      </c>
      <c r="U18" s="196"/>
      <c r="V18" s="196">
        <f t="shared" si="284"/>
        <v>0</v>
      </c>
      <c r="W18" s="196"/>
      <c r="X18" s="203">
        <f t="shared" si="285"/>
        <v>0</v>
      </c>
      <c r="Y18" s="203"/>
      <c r="Z18" s="203">
        <f t="shared" si="286"/>
        <v>0</v>
      </c>
      <c r="AA18" s="203"/>
      <c r="AB18" s="196">
        <f t="shared" si="287"/>
        <v>0</v>
      </c>
      <c r="AC18" s="196"/>
      <c r="AD18" s="196">
        <f t="shared" si="288"/>
        <v>0</v>
      </c>
      <c r="AE18" s="196"/>
      <c r="AF18" s="196">
        <f t="shared" si="289"/>
        <v>0</v>
      </c>
      <c r="AG18" s="196"/>
      <c r="AH18" s="196">
        <f t="shared" si="290"/>
        <v>0</v>
      </c>
      <c r="AI18" s="196"/>
      <c r="AJ18" s="196">
        <f t="shared" si="291"/>
        <v>0</v>
      </c>
      <c r="AK18" s="196"/>
      <c r="AL18" s="203">
        <f t="shared" si="292"/>
        <v>0</v>
      </c>
      <c r="AM18" s="203"/>
      <c r="AN18" s="203">
        <f t="shared" si="293"/>
        <v>0</v>
      </c>
      <c r="AO18" s="203"/>
      <c r="AP18" s="196">
        <f t="shared" si="294"/>
        <v>0</v>
      </c>
      <c r="AQ18" s="196"/>
      <c r="AR18" s="196">
        <f t="shared" si="295"/>
        <v>0</v>
      </c>
      <c r="AS18" s="196"/>
      <c r="AT18" s="196">
        <f t="shared" si="296"/>
        <v>0</v>
      </c>
      <c r="AU18" s="196"/>
      <c r="AV18" s="196">
        <f t="shared" si="297"/>
        <v>0</v>
      </c>
      <c r="AW18" s="196"/>
      <c r="AX18" s="196">
        <f t="shared" si="298"/>
        <v>0</v>
      </c>
      <c r="AY18" s="196"/>
      <c r="AZ18" s="203">
        <f t="shared" si="299"/>
        <v>0</v>
      </c>
      <c r="BA18" s="203"/>
      <c r="BB18" s="203">
        <f t="shared" si="300"/>
        <v>0</v>
      </c>
      <c r="BC18" s="203"/>
      <c r="BD18" s="196">
        <f t="shared" si="301"/>
        <v>0</v>
      </c>
      <c r="BE18" s="196"/>
      <c r="BF18" s="196">
        <f t="shared" si="302"/>
        <v>0</v>
      </c>
      <c r="BG18" s="196"/>
      <c r="BH18" s="196">
        <f t="shared" si="303"/>
        <v>0</v>
      </c>
      <c r="BI18" s="196"/>
      <c r="BJ18" s="196">
        <f t="shared" si="304"/>
        <v>0</v>
      </c>
      <c r="BK18" s="196"/>
      <c r="BL18" s="196">
        <f t="shared" si="305"/>
        <v>0</v>
      </c>
      <c r="BM18" s="196"/>
      <c r="BN18" s="203">
        <f t="shared" si="306"/>
        <v>0</v>
      </c>
      <c r="BO18" s="203"/>
      <c r="BP18" s="203">
        <f t="shared" si="307"/>
        <v>0</v>
      </c>
      <c r="BQ18" s="203"/>
      <c r="BR18" s="196">
        <f t="shared" si="308"/>
        <v>0</v>
      </c>
      <c r="BS18" s="196"/>
      <c r="BT18" s="196">
        <f t="shared" si="309"/>
        <v>0</v>
      </c>
      <c r="BU18" s="196"/>
      <c r="BV18" s="196">
        <f t="shared" si="310"/>
        <v>0</v>
      </c>
      <c r="BW18" s="196"/>
      <c r="BX18" s="196">
        <f t="shared" si="311"/>
        <v>0</v>
      </c>
      <c r="BY18" s="196"/>
      <c r="BZ18" s="196">
        <f t="shared" si="312"/>
        <v>0</v>
      </c>
      <c r="CA18" s="196"/>
      <c r="CB18" s="203">
        <f t="shared" si="313"/>
        <v>0</v>
      </c>
      <c r="CC18" s="203"/>
      <c r="CD18" s="203">
        <f t="shared" si="314"/>
        <v>0</v>
      </c>
      <c r="CE18" s="203"/>
      <c r="CF18" s="196">
        <f t="shared" si="315"/>
        <v>0</v>
      </c>
      <c r="CG18" s="196"/>
      <c r="CH18" s="196">
        <f t="shared" si="316"/>
        <v>0</v>
      </c>
      <c r="CI18" s="196"/>
      <c r="CJ18" s="196">
        <f t="shared" si="317"/>
        <v>0</v>
      </c>
      <c r="CK18" s="196"/>
      <c r="CL18" s="196">
        <f t="shared" si="318"/>
        <v>0</v>
      </c>
      <c r="CM18" s="196"/>
      <c r="CN18" s="196">
        <f t="shared" si="319"/>
        <v>0</v>
      </c>
      <c r="CO18" s="196"/>
      <c r="CP18" s="203">
        <f t="shared" si="320"/>
        <v>0</v>
      </c>
      <c r="CQ18" s="203"/>
      <c r="CR18" s="203">
        <f t="shared" si="321"/>
        <v>0</v>
      </c>
      <c r="CS18" s="203"/>
      <c r="CT18" s="196">
        <f t="shared" si="322"/>
        <v>0</v>
      </c>
      <c r="CU18" s="196"/>
      <c r="CV18" s="196">
        <f t="shared" si="323"/>
        <v>0</v>
      </c>
      <c r="CW18" s="196"/>
      <c r="CX18" s="196">
        <f t="shared" si="324"/>
        <v>0</v>
      </c>
      <c r="CY18" s="196"/>
      <c r="CZ18" s="196">
        <f t="shared" si="325"/>
        <v>0</v>
      </c>
      <c r="DA18" s="196"/>
      <c r="DB18" s="196">
        <f t="shared" si="326"/>
        <v>0</v>
      </c>
      <c r="DC18" s="196"/>
      <c r="DD18" s="203">
        <f t="shared" si="327"/>
        <v>0</v>
      </c>
      <c r="DE18" s="203"/>
      <c r="DF18" s="203">
        <f t="shared" si="328"/>
        <v>0</v>
      </c>
      <c r="DG18" s="203"/>
      <c r="DH18" s="196">
        <f t="shared" si="329"/>
        <v>0</v>
      </c>
      <c r="DI18" s="196"/>
      <c r="DJ18" s="196">
        <f t="shared" si="330"/>
        <v>0</v>
      </c>
      <c r="DK18" s="196"/>
      <c r="DL18" s="196">
        <f t="shared" si="331"/>
        <v>0</v>
      </c>
      <c r="DM18" s="196"/>
      <c r="DN18" s="196">
        <f t="shared" si="332"/>
        <v>0</v>
      </c>
      <c r="DO18" s="196"/>
      <c r="DP18" s="196">
        <f t="shared" si="333"/>
        <v>0</v>
      </c>
      <c r="DQ18" s="196"/>
      <c r="DR18" s="203">
        <f t="shared" si="334"/>
        <v>0</v>
      </c>
      <c r="DS18" s="203"/>
      <c r="DT18" s="203">
        <f t="shared" si="335"/>
        <v>0</v>
      </c>
      <c r="DU18" s="203"/>
      <c r="DV18" s="196">
        <f t="shared" si="336"/>
        <v>0</v>
      </c>
      <c r="DW18" s="196"/>
      <c r="DX18" s="196">
        <f t="shared" si="337"/>
        <v>0</v>
      </c>
      <c r="DY18" s="196"/>
      <c r="DZ18" s="196">
        <f t="shared" si="338"/>
        <v>0</v>
      </c>
      <c r="EA18" s="196"/>
      <c r="EB18" s="196">
        <f t="shared" si="339"/>
        <v>0</v>
      </c>
      <c r="EC18" s="196"/>
      <c r="ED18" s="196">
        <f t="shared" si="340"/>
        <v>0</v>
      </c>
      <c r="EE18" s="196"/>
      <c r="EF18" s="203">
        <f t="shared" si="341"/>
        <v>0</v>
      </c>
      <c r="EG18" s="203"/>
      <c r="EH18" s="203">
        <f t="shared" si="342"/>
        <v>0</v>
      </c>
      <c r="EI18" s="203"/>
      <c r="EJ18" s="196">
        <f t="shared" si="343"/>
        <v>0</v>
      </c>
      <c r="EK18" s="196"/>
      <c r="EL18" s="196">
        <f t="shared" si="344"/>
        <v>0</v>
      </c>
      <c r="EM18" s="196"/>
      <c r="EN18" s="196">
        <f t="shared" si="345"/>
        <v>0</v>
      </c>
      <c r="EO18" s="196"/>
      <c r="EP18" s="196">
        <f t="shared" si="346"/>
        <v>0</v>
      </c>
      <c r="EQ18" s="196"/>
      <c r="ER18" s="196">
        <f t="shared" si="347"/>
        <v>0</v>
      </c>
      <c r="ES18" s="196"/>
      <c r="ET18" s="203">
        <f t="shared" si="348"/>
        <v>0</v>
      </c>
      <c r="EU18" s="203"/>
      <c r="EV18" s="203">
        <f t="shared" si="349"/>
        <v>0</v>
      </c>
      <c r="EW18" s="203"/>
      <c r="EX18" s="196">
        <f t="shared" si="350"/>
        <v>0</v>
      </c>
      <c r="EY18" s="196"/>
      <c r="EZ18" s="196">
        <f t="shared" si="351"/>
        <v>0</v>
      </c>
      <c r="FA18" s="196"/>
      <c r="FB18" s="196">
        <f t="shared" si="352"/>
        <v>0</v>
      </c>
      <c r="FC18" s="196"/>
      <c r="FD18" s="196">
        <f t="shared" si="353"/>
        <v>0</v>
      </c>
      <c r="FE18" s="196"/>
      <c r="FF18" s="196">
        <f t="shared" si="354"/>
        <v>0</v>
      </c>
      <c r="FG18" s="196"/>
      <c r="FH18" s="203">
        <f t="shared" si="355"/>
        <v>0</v>
      </c>
      <c r="FI18" s="203"/>
      <c r="FJ18" s="203">
        <f t="shared" si="356"/>
        <v>0</v>
      </c>
      <c r="FK18" s="203"/>
      <c r="FL18" s="196">
        <f t="shared" si="357"/>
        <v>0</v>
      </c>
      <c r="FM18" s="196"/>
      <c r="FN18" s="196">
        <f t="shared" si="358"/>
        <v>0</v>
      </c>
      <c r="FO18" s="196"/>
      <c r="FP18" s="196">
        <f t="shared" si="359"/>
        <v>0</v>
      </c>
      <c r="FQ18" s="196"/>
      <c r="FR18" s="196">
        <f t="shared" si="360"/>
        <v>0</v>
      </c>
      <c r="FS18" s="196"/>
      <c r="FT18" s="196">
        <f t="shared" si="361"/>
        <v>0</v>
      </c>
      <c r="FU18" s="196"/>
      <c r="FV18" s="203">
        <f t="shared" si="362"/>
        <v>0</v>
      </c>
      <c r="FW18" s="203"/>
      <c r="FX18" s="203">
        <f t="shared" si="363"/>
        <v>0</v>
      </c>
      <c r="FY18" s="203"/>
      <c r="FZ18" s="196">
        <f t="shared" si="364"/>
        <v>0</v>
      </c>
      <c r="GA18" s="196"/>
      <c r="GB18" s="196">
        <f t="shared" si="365"/>
        <v>0</v>
      </c>
      <c r="GC18" s="205"/>
    </row>
    <row r="19" spans="1:185" s="127" customFormat="1" x14ac:dyDescent="0.25">
      <c r="A19" s="167">
        <v>5</v>
      </c>
      <c r="B19" s="195">
        <f t="shared" si="274"/>
        <v>0</v>
      </c>
      <c r="C19" s="196"/>
      <c r="D19" s="196">
        <f t="shared" si="275"/>
        <v>0</v>
      </c>
      <c r="E19" s="196"/>
      <c r="F19" s="196">
        <f t="shared" si="276"/>
        <v>0</v>
      </c>
      <c r="G19" s="196"/>
      <c r="H19" s="196">
        <f t="shared" si="277"/>
        <v>0</v>
      </c>
      <c r="I19" s="196"/>
      <c r="J19" s="203">
        <f t="shared" si="278"/>
        <v>0</v>
      </c>
      <c r="K19" s="203"/>
      <c r="L19" s="203">
        <f t="shared" si="279"/>
        <v>0</v>
      </c>
      <c r="M19" s="203"/>
      <c r="N19" s="196">
        <f t="shared" si="280"/>
        <v>0</v>
      </c>
      <c r="O19" s="196"/>
      <c r="P19" s="196">
        <f t="shared" si="281"/>
        <v>0</v>
      </c>
      <c r="Q19" s="196"/>
      <c r="R19" s="196">
        <f t="shared" si="282"/>
        <v>0</v>
      </c>
      <c r="S19" s="196"/>
      <c r="T19" s="196">
        <f t="shared" si="283"/>
        <v>0</v>
      </c>
      <c r="U19" s="196"/>
      <c r="V19" s="196">
        <f t="shared" si="284"/>
        <v>0</v>
      </c>
      <c r="W19" s="196"/>
      <c r="X19" s="203">
        <f t="shared" si="285"/>
        <v>0</v>
      </c>
      <c r="Y19" s="203"/>
      <c r="Z19" s="203">
        <f t="shared" si="286"/>
        <v>0</v>
      </c>
      <c r="AA19" s="203"/>
      <c r="AB19" s="196">
        <f t="shared" si="287"/>
        <v>0</v>
      </c>
      <c r="AC19" s="196"/>
      <c r="AD19" s="196">
        <f t="shared" si="288"/>
        <v>0</v>
      </c>
      <c r="AE19" s="196"/>
      <c r="AF19" s="196">
        <f t="shared" si="289"/>
        <v>0</v>
      </c>
      <c r="AG19" s="196"/>
      <c r="AH19" s="196">
        <f t="shared" si="290"/>
        <v>0</v>
      </c>
      <c r="AI19" s="196"/>
      <c r="AJ19" s="196">
        <f t="shared" si="291"/>
        <v>0</v>
      </c>
      <c r="AK19" s="196"/>
      <c r="AL19" s="203">
        <f t="shared" si="292"/>
        <v>0</v>
      </c>
      <c r="AM19" s="203"/>
      <c r="AN19" s="203">
        <f t="shared" si="293"/>
        <v>0</v>
      </c>
      <c r="AO19" s="203"/>
      <c r="AP19" s="196">
        <f t="shared" si="294"/>
        <v>0</v>
      </c>
      <c r="AQ19" s="196"/>
      <c r="AR19" s="196">
        <f t="shared" si="295"/>
        <v>0</v>
      </c>
      <c r="AS19" s="196"/>
      <c r="AT19" s="196">
        <f t="shared" si="296"/>
        <v>0</v>
      </c>
      <c r="AU19" s="196"/>
      <c r="AV19" s="196">
        <f t="shared" si="297"/>
        <v>0</v>
      </c>
      <c r="AW19" s="196"/>
      <c r="AX19" s="196">
        <f t="shared" si="298"/>
        <v>0</v>
      </c>
      <c r="AY19" s="196"/>
      <c r="AZ19" s="203">
        <f t="shared" si="299"/>
        <v>0</v>
      </c>
      <c r="BA19" s="203"/>
      <c r="BB19" s="203">
        <f t="shared" si="300"/>
        <v>0</v>
      </c>
      <c r="BC19" s="203"/>
      <c r="BD19" s="196">
        <f t="shared" si="301"/>
        <v>0</v>
      </c>
      <c r="BE19" s="196"/>
      <c r="BF19" s="196">
        <f t="shared" si="302"/>
        <v>0</v>
      </c>
      <c r="BG19" s="196"/>
      <c r="BH19" s="196">
        <f t="shared" si="303"/>
        <v>0</v>
      </c>
      <c r="BI19" s="196"/>
      <c r="BJ19" s="196">
        <f t="shared" si="304"/>
        <v>0</v>
      </c>
      <c r="BK19" s="196"/>
      <c r="BL19" s="196">
        <f t="shared" si="305"/>
        <v>0</v>
      </c>
      <c r="BM19" s="196"/>
      <c r="BN19" s="203">
        <f t="shared" si="306"/>
        <v>0</v>
      </c>
      <c r="BO19" s="203"/>
      <c r="BP19" s="203">
        <f t="shared" si="307"/>
        <v>0</v>
      </c>
      <c r="BQ19" s="203"/>
      <c r="BR19" s="196">
        <f t="shared" si="308"/>
        <v>0</v>
      </c>
      <c r="BS19" s="196"/>
      <c r="BT19" s="196">
        <f t="shared" si="309"/>
        <v>0</v>
      </c>
      <c r="BU19" s="196"/>
      <c r="BV19" s="196">
        <f t="shared" si="310"/>
        <v>0</v>
      </c>
      <c r="BW19" s="196"/>
      <c r="BX19" s="196">
        <f t="shared" si="311"/>
        <v>0</v>
      </c>
      <c r="BY19" s="196"/>
      <c r="BZ19" s="196">
        <f t="shared" si="312"/>
        <v>0</v>
      </c>
      <c r="CA19" s="196"/>
      <c r="CB19" s="203">
        <f t="shared" si="313"/>
        <v>0</v>
      </c>
      <c r="CC19" s="203"/>
      <c r="CD19" s="203">
        <f t="shared" si="314"/>
        <v>0</v>
      </c>
      <c r="CE19" s="203"/>
      <c r="CF19" s="196">
        <f t="shared" si="315"/>
        <v>0</v>
      </c>
      <c r="CG19" s="196"/>
      <c r="CH19" s="196">
        <f t="shared" si="316"/>
        <v>0</v>
      </c>
      <c r="CI19" s="196"/>
      <c r="CJ19" s="196">
        <f t="shared" si="317"/>
        <v>0</v>
      </c>
      <c r="CK19" s="196"/>
      <c r="CL19" s="196">
        <f t="shared" si="318"/>
        <v>0</v>
      </c>
      <c r="CM19" s="196"/>
      <c r="CN19" s="196">
        <f t="shared" si="319"/>
        <v>0</v>
      </c>
      <c r="CO19" s="196"/>
      <c r="CP19" s="203">
        <f t="shared" si="320"/>
        <v>0</v>
      </c>
      <c r="CQ19" s="203"/>
      <c r="CR19" s="203">
        <f t="shared" si="321"/>
        <v>0</v>
      </c>
      <c r="CS19" s="203"/>
      <c r="CT19" s="196">
        <f t="shared" si="322"/>
        <v>0</v>
      </c>
      <c r="CU19" s="196"/>
      <c r="CV19" s="196">
        <f t="shared" si="323"/>
        <v>0</v>
      </c>
      <c r="CW19" s="196"/>
      <c r="CX19" s="196">
        <f t="shared" si="324"/>
        <v>0</v>
      </c>
      <c r="CY19" s="196"/>
      <c r="CZ19" s="196">
        <f t="shared" si="325"/>
        <v>0</v>
      </c>
      <c r="DA19" s="196"/>
      <c r="DB19" s="196">
        <f t="shared" si="326"/>
        <v>0</v>
      </c>
      <c r="DC19" s="196"/>
      <c r="DD19" s="203">
        <f t="shared" si="327"/>
        <v>0</v>
      </c>
      <c r="DE19" s="203"/>
      <c r="DF19" s="203">
        <f t="shared" si="328"/>
        <v>0</v>
      </c>
      <c r="DG19" s="203"/>
      <c r="DH19" s="196">
        <f t="shared" si="329"/>
        <v>0</v>
      </c>
      <c r="DI19" s="196"/>
      <c r="DJ19" s="196">
        <f t="shared" si="330"/>
        <v>0</v>
      </c>
      <c r="DK19" s="196"/>
      <c r="DL19" s="196">
        <f t="shared" si="331"/>
        <v>0</v>
      </c>
      <c r="DM19" s="196"/>
      <c r="DN19" s="196">
        <f t="shared" si="332"/>
        <v>0</v>
      </c>
      <c r="DO19" s="196"/>
      <c r="DP19" s="196">
        <f t="shared" si="333"/>
        <v>0</v>
      </c>
      <c r="DQ19" s="196"/>
      <c r="DR19" s="203">
        <f t="shared" si="334"/>
        <v>0</v>
      </c>
      <c r="DS19" s="203"/>
      <c r="DT19" s="203">
        <f t="shared" si="335"/>
        <v>0</v>
      </c>
      <c r="DU19" s="203"/>
      <c r="DV19" s="196">
        <f t="shared" si="336"/>
        <v>0</v>
      </c>
      <c r="DW19" s="196"/>
      <c r="DX19" s="196">
        <f t="shared" si="337"/>
        <v>0</v>
      </c>
      <c r="DY19" s="196"/>
      <c r="DZ19" s="196">
        <f t="shared" si="338"/>
        <v>0</v>
      </c>
      <c r="EA19" s="196"/>
      <c r="EB19" s="196">
        <f t="shared" si="339"/>
        <v>0</v>
      </c>
      <c r="EC19" s="196"/>
      <c r="ED19" s="196">
        <f t="shared" si="340"/>
        <v>0</v>
      </c>
      <c r="EE19" s="196"/>
      <c r="EF19" s="203">
        <f t="shared" si="341"/>
        <v>0</v>
      </c>
      <c r="EG19" s="203"/>
      <c r="EH19" s="203">
        <f t="shared" si="342"/>
        <v>0</v>
      </c>
      <c r="EI19" s="203"/>
      <c r="EJ19" s="196">
        <f t="shared" si="343"/>
        <v>0</v>
      </c>
      <c r="EK19" s="196"/>
      <c r="EL19" s="196">
        <f t="shared" si="344"/>
        <v>0</v>
      </c>
      <c r="EM19" s="196"/>
      <c r="EN19" s="196">
        <f t="shared" si="345"/>
        <v>0</v>
      </c>
      <c r="EO19" s="196"/>
      <c r="EP19" s="196">
        <f t="shared" si="346"/>
        <v>0</v>
      </c>
      <c r="EQ19" s="196"/>
      <c r="ER19" s="196">
        <f t="shared" si="347"/>
        <v>0</v>
      </c>
      <c r="ES19" s="196"/>
      <c r="ET19" s="203">
        <f t="shared" si="348"/>
        <v>0</v>
      </c>
      <c r="EU19" s="203"/>
      <c r="EV19" s="203">
        <f t="shared" si="349"/>
        <v>0</v>
      </c>
      <c r="EW19" s="203"/>
      <c r="EX19" s="196">
        <f t="shared" si="350"/>
        <v>0</v>
      </c>
      <c r="EY19" s="196"/>
      <c r="EZ19" s="196">
        <f t="shared" si="351"/>
        <v>0</v>
      </c>
      <c r="FA19" s="196"/>
      <c r="FB19" s="196">
        <f t="shared" si="352"/>
        <v>0</v>
      </c>
      <c r="FC19" s="196"/>
      <c r="FD19" s="196">
        <f t="shared" si="353"/>
        <v>0</v>
      </c>
      <c r="FE19" s="196"/>
      <c r="FF19" s="196">
        <f t="shared" si="354"/>
        <v>0</v>
      </c>
      <c r="FG19" s="196"/>
      <c r="FH19" s="203">
        <f t="shared" si="355"/>
        <v>0</v>
      </c>
      <c r="FI19" s="203"/>
      <c r="FJ19" s="203">
        <f t="shared" si="356"/>
        <v>0</v>
      </c>
      <c r="FK19" s="203"/>
      <c r="FL19" s="196">
        <f t="shared" si="357"/>
        <v>0</v>
      </c>
      <c r="FM19" s="196"/>
      <c r="FN19" s="196">
        <f t="shared" si="358"/>
        <v>0</v>
      </c>
      <c r="FO19" s="196"/>
      <c r="FP19" s="196">
        <f t="shared" si="359"/>
        <v>0</v>
      </c>
      <c r="FQ19" s="196"/>
      <c r="FR19" s="196">
        <f t="shared" si="360"/>
        <v>0</v>
      </c>
      <c r="FS19" s="196"/>
      <c r="FT19" s="196">
        <f t="shared" si="361"/>
        <v>0</v>
      </c>
      <c r="FU19" s="196"/>
      <c r="FV19" s="203">
        <f t="shared" si="362"/>
        <v>0</v>
      </c>
      <c r="FW19" s="203"/>
      <c r="FX19" s="203">
        <f t="shared" si="363"/>
        <v>0</v>
      </c>
      <c r="FY19" s="203"/>
      <c r="FZ19" s="196">
        <f t="shared" si="364"/>
        <v>0</v>
      </c>
      <c r="GA19" s="196"/>
      <c r="GB19" s="196">
        <f t="shared" si="365"/>
        <v>0</v>
      </c>
      <c r="GC19" s="205"/>
    </row>
    <row r="20" spans="1:185" s="127" customFormat="1" x14ac:dyDescent="0.25">
      <c r="A20" s="167">
        <v>4</v>
      </c>
      <c r="B20" s="195">
        <f t="shared" si="274"/>
        <v>0</v>
      </c>
      <c r="C20" s="196"/>
      <c r="D20" s="196">
        <f t="shared" si="275"/>
        <v>0</v>
      </c>
      <c r="E20" s="196"/>
      <c r="F20" s="196">
        <f t="shared" si="276"/>
        <v>0</v>
      </c>
      <c r="G20" s="196"/>
      <c r="H20" s="196">
        <f t="shared" si="277"/>
        <v>0</v>
      </c>
      <c r="I20" s="196"/>
      <c r="J20" s="203">
        <f t="shared" si="278"/>
        <v>0</v>
      </c>
      <c r="K20" s="203"/>
      <c r="L20" s="203">
        <f t="shared" si="279"/>
        <v>0</v>
      </c>
      <c r="M20" s="203"/>
      <c r="N20" s="196">
        <f t="shared" si="280"/>
        <v>0</v>
      </c>
      <c r="O20" s="196"/>
      <c r="P20" s="196">
        <f t="shared" si="281"/>
        <v>0</v>
      </c>
      <c r="Q20" s="196"/>
      <c r="R20" s="196">
        <f t="shared" si="282"/>
        <v>0</v>
      </c>
      <c r="S20" s="196"/>
      <c r="T20" s="196">
        <f t="shared" si="283"/>
        <v>0</v>
      </c>
      <c r="U20" s="196"/>
      <c r="V20" s="196">
        <f t="shared" si="284"/>
        <v>0</v>
      </c>
      <c r="W20" s="196"/>
      <c r="X20" s="203">
        <f t="shared" si="285"/>
        <v>0</v>
      </c>
      <c r="Y20" s="203"/>
      <c r="Z20" s="203">
        <f t="shared" si="286"/>
        <v>0</v>
      </c>
      <c r="AA20" s="203"/>
      <c r="AB20" s="196">
        <f t="shared" si="287"/>
        <v>0</v>
      </c>
      <c r="AC20" s="196"/>
      <c r="AD20" s="196">
        <f t="shared" si="288"/>
        <v>0</v>
      </c>
      <c r="AE20" s="196"/>
      <c r="AF20" s="196">
        <f t="shared" si="289"/>
        <v>0</v>
      </c>
      <c r="AG20" s="196"/>
      <c r="AH20" s="196">
        <f t="shared" si="290"/>
        <v>0</v>
      </c>
      <c r="AI20" s="196"/>
      <c r="AJ20" s="196">
        <f t="shared" si="291"/>
        <v>0</v>
      </c>
      <c r="AK20" s="196"/>
      <c r="AL20" s="203">
        <f t="shared" si="292"/>
        <v>0</v>
      </c>
      <c r="AM20" s="203"/>
      <c r="AN20" s="203">
        <f t="shared" si="293"/>
        <v>0</v>
      </c>
      <c r="AO20" s="203"/>
      <c r="AP20" s="196">
        <f t="shared" si="294"/>
        <v>0</v>
      </c>
      <c r="AQ20" s="196"/>
      <c r="AR20" s="196">
        <f t="shared" si="295"/>
        <v>0</v>
      </c>
      <c r="AS20" s="196"/>
      <c r="AT20" s="196">
        <f t="shared" si="296"/>
        <v>0</v>
      </c>
      <c r="AU20" s="196"/>
      <c r="AV20" s="196">
        <f t="shared" si="297"/>
        <v>0</v>
      </c>
      <c r="AW20" s="196"/>
      <c r="AX20" s="196">
        <f t="shared" si="298"/>
        <v>0</v>
      </c>
      <c r="AY20" s="196"/>
      <c r="AZ20" s="203">
        <f t="shared" si="299"/>
        <v>0</v>
      </c>
      <c r="BA20" s="203"/>
      <c r="BB20" s="203">
        <f t="shared" si="300"/>
        <v>0</v>
      </c>
      <c r="BC20" s="203"/>
      <c r="BD20" s="196">
        <f t="shared" si="301"/>
        <v>0</v>
      </c>
      <c r="BE20" s="196"/>
      <c r="BF20" s="196">
        <f t="shared" si="302"/>
        <v>0</v>
      </c>
      <c r="BG20" s="196"/>
      <c r="BH20" s="196">
        <f t="shared" si="303"/>
        <v>0</v>
      </c>
      <c r="BI20" s="196"/>
      <c r="BJ20" s="196">
        <f t="shared" si="304"/>
        <v>0</v>
      </c>
      <c r="BK20" s="196"/>
      <c r="BL20" s="196">
        <f t="shared" si="305"/>
        <v>0</v>
      </c>
      <c r="BM20" s="196"/>
      <c r="BN20" s="203">
        <f t="shared" si="306"/>
        <v>0</v>
      </c>
      <c r="BO20" s="203"/>
      <c r="BP20" s="203">
        <f t="shared" si="307"/>
        <v>0</v>
      </c>
      <c r="BQ20" s="203"/>
      <c r="BR20" s="196">
        <f t="shared" si="308"/>
        <v>0</v>
      </c>
      <c r="BS20" s="196"/>
      <c r="BT20" s="196">
        <f t="shared" si="309"/>
        <v>0</v>
      </c>
      <c r="BU20" s="196"/>
      <c r="BV20" s="196">
        <f t="shared" si="310"/>
        <v>0</v>
      </c>
      <c r="BW20" s="196"/>
      <c r="BX20" s="196">
        <f t="shared" si="311"/>
        <v>0</v>
      </c>
      <c r="BY20" s="196"/>
      <c r="BZ20" s="196">
        <f t="shared" si="312"/>
        <v>0</v>
      </c>
      <c r="CA20" s="196"/>
      <c r="CB20" s="203">
        <f t="shared" si="313"/>
        <v>0</v>
      </c>
      <c r="CC20" s="203"/>
      <c r="CD20" s="203">
        <f t="shared" si="314"/>
        <v>0</v>
      </c>
      <c r="CE20" s="203"/>
      <c r="CF20" s="196">
        <f t="shared" si="315"/>
        <v>0</v>
      </c>
      <c r="CG20" s="196"/>
      <c r="CH20" s="196">
        <f t="shared" si="316"/>
        <v>0</v>
      </c>
      <c r="CI20" s="196"/>
      <c r="CJ20" s="196">
        <f t="shared" si="317"/>
        <v>0</v>
      </c>
      <c r="CK20" s="196"/>
      <c r="CL20" s="196">
        <f t="shared" si="318"/>
        <v>0</v>
      </c>
      <c r="CM20" s="196"/>
      <c r="CN20" s="196">
        <f t="shared" si="319"/>
        <v>0</v>
      </c>
      <c r="CO20" s="196"/>
      <c r="CP20" s="203">
        <f t="shared" si="320"/>
        <v>0</v>
      </c>
      <c r="CQ20" s="203"/>
      <c r="CR20" s="203">
        <f t="shared" si="321"/>
        <v>0</v>
      </c>
      <c r="CS20" s="203"/>
      <c r="CT20" s="196">
        <f t="shared" si="322"/>
        <v>0</v>
      </c>
      <c r="CU20" s="196"/>
      <c r="CV20" s="196">
        <f t="shared" si="323"/>
        <v>0</v>
      </c>
      <c r="CW20" s="196"/>
      <c r="CX20" s="196">
        <f t="shared" si="324"/>
        <v>0</v>
      </c>
      <c r="CY20" s="196"/>
      <c r="CZ20" s="196">
        <f t="shared" si="325"/>
        <v>0</v>
      </c>
      <c r="DA20" s="196"/>
      <c r="DB20" s="196">
        <f t="shared" si="326"/>
        <v>0</v>
      </c>
      <c r="DC20" s="196"/>
      <c r="DD20" s="203">
        <f t="shared" si="327"/>
        <v>0</v>
      </c>
      <c r="DE20" s="203"/>
      <c r="DF20" s="203">
        <f t="shared" si="328"/>
        <v>0</v>
      </c>
      <c r="DG20" s="203"/>
      <c r="DH20" s="196">
        <f t="shared" si="329"/>
        <v>0</v>
      </c>
      <c r="DI20" s="196"/>
      <c r="DJ20" s="196">
        <f t="shared" si="330"/>
        <v>0</v>
      </c>
      <c r="DK20" s="196"/>
      <c r="DL20" s="196">
        <f t="shared" si="331"/>
        <v>0</v>
      </c>
      <c r="DM20" s="196"/>
      <c r="DN20" s="196">
        <f t="shared" si="332"/>
        <v>0</v>
      </c>
      <c r="DO20" s="196"/>
      <c r="DP20" s="196">
        <f t="shared" si="333"/>
        <v>0</v>
      </c>
      <c r="DQ20" s="196"/>
      <c r="DR20" s="203">
        <f t="shared" si="334"/>
        <v>0</v>
      </c>
      <c r="DS20" s="203"/>
      <c r="DT20" s="203">
        <f t="shared" si="335"/>
        <v>0</v>
      </c>
      <c r="DU20" s="203"/>
      <c r="DV20" s="196">
        <f t="shared" si="336"/>
        <v>0</v>
      </c>
      <c r="DW20" s="196"/>
      <c r="DX20" s="196">
        <f t="shared" si="337"/>
        <v>0</v>
      </c>
      <c r="DY20" s="196"/>
      <c r="DZ20" s="196">
        <f t="shared" si="338"/>
        <v>0</v>
      </c>
      <c r="EA20" s="196"/>
      <c r="EB20" s="196">
        <f t="shared" si="339"/>
        <v>0</v>
      </c>
      <c r="EC20" s="196"/>
      <c r="ED20" s="196">
        <f t="shared" si="340"/>
        <v>0</v>
      </c>
      <c r="EE20" s="196"/>
      <c r="EF20" s="203">
        <f t="shared" si="341"/>
        <v>0</v>
      </c>
      <c r="EG20" s="203"/>
      <c r="EH20" s="203">
        <f t="shared" si="342"/>
        <v>0</v>
      </c>
      <c r="EI20" s="203"/>
      <c r="EJ20" s="196">
        <f t="shared" si="343"/>
        <v>0</v>
      </c>
      <c r="EK20" s="196"/>
      <c r="EL20" s="196">
        <f t="shared" si="344"/>
        <v>0</v>
      </c>
      <c r="EM20" s="196"/>
      <c r="EN20" s="196">
        <f t="shared" si="345"/>
        <v>0</v>
      </c>
      <c r="EO20" s="196"/>
      <c r="EP20" s="196">
        <f t="shared" si="346"/>
        <v>0</v>
      </c>
      <c r="EQ20" s="196"/>
      <c r="ER20" s="196">
        <f t="shared" si="347"/>
        <v>0</v>
      </c>
      <c r="ES20" s="196"/>
      <c r="ET20" s="203">
        <f t="shared" si="348"/>
        <v>0</v>
      </c>
      <c r="EU20" s="203"/>
      <c r="EV20" s="203">
        <f t="shared" si="349"/>
        <v>0</v>
      </c>
      <c r="EW20" s="203"/>
      <c r="EX20" s="196">
        <f t="shared" si="350"/>
        <v>0</v>
      </c>
      <c r="EY20" s="196"/>
      <c r="EZ20" s="196">
        <f t="shared" si="351"/>
        <v>0</v>
      </c>
      <c r="FA20" s="196"/>
      <c r="FB20" s="196">
        <f t="shared" si="352"/>
        <v>0</v>
      </c>
      <c r="FC20" s="196"/>
      <c r="FD20" s="196">
        <f t="shared" si="353"/>
        <v>0</v>
      </c>
      <c r="FE20" s="196"/>
      <c r="FF20" s="196">
        <f t="shared" si="354"/>
        <v>0</v>
      </c>
      <c r="FG20" s="196"/>
      <c r="FH20" s="203">
        <f t="shared" si="355"/>
        <v>0</v>
      </c>
      <c r="FI20" s="203"/>
      <c r="FJ20" s="203">
        <f t="shared" si="356"/>
        <v>0</v>
      </c>
      <c r="FK20" s="203"/>
      <c r="FL20" s="196">
        <f t="shared" si="357"/>
        <v>0</v>
      </c>
      <c r="FM20" s="196"/>
      <c r="FN20" s="196">
        <f t="shared" si="358"/>
        <v>0</v>
      </c>
      <c r="FO20" s="196"/>
      <c r="FP20" s="196">
        <f t="shared" si="359"/>
        <v>0</v>
      </c>
      <c r="FQ20" s="196"/>
      <c r="FR20" s="196">
        <f t="shared" si="360"/>
        <v>0</v>
      </c>
      <c r="FS20" s="196"/>
      <c r="FT20" s="196">
        <f t="shared" si="361"/>
        <v>0</v>
      </c>
      <c r="FU20" s="196"/>
      <c r="FV20" s="203">
        <f t="shared" si="362"/>
        <v>0</v>
      </c>
      <c r="FW20" s="203"/>
      <c r="FX20" s="203">
        <f t="shared" si="363"/>
        <v>0</v>
      </c>
      <c r="FY20" s="203"/>
      <c r="FZ20" s="196">
        <f t="shared" si="364"/>
        <v>0</v>
      </c>
      <c r="GA20" s="196"/>
      <c r="GB20" s="196">
        <f t="shared" si="365"/>
        <v>0</v>
      </c>
      <c r="GC20" s="205"/>
    </row>
    <row r="21" spans="1:185" s="127" customFormat="1" x14ac:dyDescent="0.25">
      <c r="A21" s="167">
        <v>3</v>
      </c>
      <c r="B21" s="195">
        <f t="shared" si="274"/>
        <v>0</v>
      </c>
      <c r="C21" s="196"/>
      <c r="D21" s="196">
        <f t="shared" si="275"/>
        <v>0</v>
      </c>
      <c r="E21" s="196"/>
      <c r="F21" s="196">
        <f t="shared" si="276"/>
        <v>0</v>
      </c>
      <c r="G21" s="196"/>
      <c r="H21" s="196">
        <f t="shared" si="277"/>
        <v>0</v>
      </c>
      <c r="I21" s="196"/>
      <c r="J21" s="203">
        <f t="shared" si="278"/>
        <v>0</v>
      </c>
      <c r="K21" s="203"/>
      <c r="L21" s="203">
        <f t="shared" si="279"/>
        <v>0</v>
      </c>
      <c r="M21" s="203"/>
      <c r="N21" s="196">
        <f t="shared" si="280"/>
        <v>0</v>
      </c>
      <c r="O21" s="196"/>
      <c r="P21" s="196">
        <f t="shared" si="281"/>
        <v>0</v>
      </c>
      <c r="Q21" s="196"/>
      <c r="R21" s="196">
        <f t="shared" si="282"/>
        <v>0</v>
      </c>
      <c r="S21" s="196"/>
      <c r="T21" s="196">
        <f t="shared" si="283"/>
        <v>0</v>
      </c>
      <c r="U21" s="196"/>
      <c r="V21" s="196">
        <f t="shared" si="284"/>
        <v>0</v>
      </c>
      <c r="W21" s="196"/>
      <c r="X21" s="203">
        <f t="shared" si="285"/>
        <v>0</v>
      </c>
      <c r="Y21" s="203"/>
      <c r="Z21" s="203">
        <f t="shared" si="286"/>
        <v>0</v>
      </c>
      <c r="AA21" s="203"/>
      <c r="AB21" s="196">
        <f t="shared" si="287"/>
        <v>0</v>
      </c>
      <c r="AC21" s="196"/>
      <c r="AD21" s="196">
        <f t="shared" si="288"/>
        <v>0</v>
      </c>
      <c r="AE21" s="196"/>
      <c r="AF21" s="196">
        <f t="shared" si="289"/>
        <v>0</v>
      </c>
      <c r="AG21" s="196"/>
      <c r="AH21" s="196">
        <f t="shared" si="290"/>
        <v>0</v>
      </c>
      <c r="AI21" s="196"/>
      <c r="AJ21" s="196">
        <f t="shared" si="291"/>
        <v>0</v>
      </c>
      <c r="AK21" s="196"/>
      <c r="AL21" s="203">
        <f t="shared" si="292"/>
        <v>0</v>
      </c>
      <c r="AM21" s="203"/>
      <c r="AN21" s="203">
        <f t="shared" si="293"/>
        <v>0</v>
      </c>
      <c r="AO21" s="203"/>
      <c r="AP21" s="196">
        <f t="shared" si="294"/>
        <v>0</v>
      </c>
      <c r="AQ21" s="196"/>
      <c r="AR21" s="196">
        <f t="shared" si="295"/>
        <v>0</v>
      </c>
      <c r="AS21" s="196"/>
      <c r="AT21" s="196">
        <f t="shared" si="296"/>
        <v>0</v>
      </c>
      <c r="AU21" s="196"/>
      <c r="AV21" s="196">
        <f t="shared" si="297"/>
        <v>0</v>
      </c>
      <c r="AW21" s="196"/>
      <c r="AX21" s="196">
        <f t="shared" si="298"/>
        <v>0</v>
      </c>
      <c r="AY21" s="196"/>
      <c r="AZ21" s="203">
        <f t="shared" si="299"/>
        <v>0</v>
      </c>
      <c r="BA21" s="203"/>
      <c r="BB21" s="203">
        <f t="shared" si="300"/>
        <v>0</v>
      </c>
      <c r="BC21" s="203"/>
      <c r="BD21" s="196">
        <f t="shared" si="301"/>
        <v>0</v>
      </c>
      <c r="BE21" s="196"/>
      <c r="BF21" s="196">
        <f t="shared" si="302"/>
        <v>0</v>
      </c>
      <c r="BG21" s="196"/>
      <c r="BH21" s="196">
        <f t="shared" si="303"/>
        <v>0</v>
      </c>
      <c r="BI21" s="196"/>
      <c r="BJ21" s="196">
        <f t="shared" si="304"/>
        <v>0</v>
      </c>
      <c r="BK21" s="196"/>
      <c r="BL21" s="196">
        <f t="shared" si="305"/>
        <v>0</v>
      </c>
      <c r="BM21" s="196"/>
      <c r="BN21" s="203">
        <f t="shared" si="306"/>
        <v>0</v>
      </c>
      <c r="BO21" s="203"/>
      <c r="BP21" s="203">
        <f t="shared" si="307"/>
        <v>0</v>
      </c>
      <c r="BQ21" s="203"/>
      <c r="BR21" s="196">
        <f t="shared" si="308"/>
        <v>0</v>
      </c>
      <c r="BS21" s="196"/>
      <c r="BT21" s="196">
        <f t="shared" si="309"/>
        <v>0</v>
      </c>
      <c r="BU21" s="196"/>
      <c r="BV21" s="196">
        <f t="shared" si="310"/>
        <v>0</v>
      </c>
      <c r="BW21" s="196"/>
      <c r="BX21" s="196">
        <f t="shared" si="311"/>
        <v>0</v>
      </c>
      <c r="BY21" s="196"/>
      <c r="BZ21" s="196">
        <f t="shared" si="312"/>
        <v>0</v>
      </c>
      <c r="CA21" s="196"/>
      <c r="CB21" s="203">
        <f t="shared" si="313"/>
        <v>0</v>
      </c>
      <c r="CC21" s="203"/>
      <c r="CD21" s="203">
        <f t="shared" si="314"/>
        <v>0</v>
      </c>
      <c r="CE21" s="203"/>
      <c r="CF21" s="196">
        <f t="shared" si="315"/>
        <v>0</v>
      </c>
      <c r="CG21" s="196"/>
      <c r="CH21" s="196">
        <f t="shared" si="316"/>
        <v>0</v>
      </c>
      <c r="CI21" s="196"/>
      <c r="CJ21" s="196">
        <f t="shared" si="317"/>
        <v>0</v>
      </c>
      <c r="CK21" s="196"/>
      <c r="CL21" s="196">
        <f t="shared" si="318"/>
        <v>0</v>
      </c>
      <c r="CM21" s="196"/>
      <c r="CN21" s="196">
        <f t="shared" si="319"/>
        <v>0</v>
      </c>
      <c r="CO21" s="196"/>
      <c r="CP21" s="203">
        <f t="shared" si="320"/>
        <v>0</v>
      </c>
      <c r="CQ21" s="203"/>
      <c r="CR21" s="203">
        <f t="shared" si="321"/>
        <v>0</v>
      </c>
      <c r="CS21" s="203"/>
      <c r="CT21" s="196">
        <f t="shared" si="322"/>
        <v>0</v>
      </c>
      <c r="CU21" s="196"/>
      <c r="CV21" s="196">
        <f t="shared" si="323"/>
        <v>0</v>
      </c>
      <c r="CW21" s="196"/>
      <c r="CX21" s="196">
        <f t="shared" si="324"/>
        <v>0</v>
      </c>
      <c r="CY21" s="196"/>
      <c r="CZ21" s="196">
        <f t="shared" si="325"/>
        <v>0</v>
      </c>
      <c r="DA21" s="196"/>
      <c r="DB21" s="196">
        <f t="shared" si="326"/>
        <v>0</v>
      </c>
      <c r="DC21" s="196"/>
      <c r="DD21" s="203">
        <f t="shared" si="327"/>
        <v>0</v>
      </c>
      <c r="DE21" s="203"/>
      <c r="DF21" s="203">
        <f t="shared" si="328"/>
        <v>0</v>
      </c>
      <c r="DG21" s="203"/>
      <c r="DH21" s="196">
        <f t="shared" si="329"/>
        <v>0</v>
      </c>
      <c r="DI21" s="196"/>
      <c r="DJ21" s="196">
        <f t="shared" si="330"/>
        <v>0</v>
      </c>
      <c r="DK21" s="196"/>
      <c r="DL21" s="196">
        <f t="shared" si="331"/>
        <v>0</v>
      </c>
      <c r="DM21" s="196"/>
      <c r="DN21" s="196">
        <f t="shared" si="332"/>
        <v>0</v>
      </c>
      <c r="DO21" s="196"/>
      <c r="DP21" s="196">
        <f t="shared" si="333"/>
        <v>0</v>
      </c>
      <c r="DQ21" s="196"/>
      <c r="DR21" s="203">
        <f t="shared" si="334"/>
        <v>0</v>
      </c>
      <c r="DS21" s="203"/>
      <c r="DT21" s="203">
        <f t="shared" si="335"/>
        <v>0</v>
      </c>
      <c r="DU21" s="203"/>
      <c r="DV21" s="196">
        <f t="shared" si="336"/>
        <v>0</v>
      </c>
      <c r="DW21" s="196"/>
      <c r="DX21" s="196">
        <f t="shared" si="337"/>
        <v>0</v>
      </c>
      <c r="DY21" s="196"/>
      <c r="DZ21" s="196">
        <f t="shared" si="338"/>
        <v>0</v>
      </c>
      <c r="EA21" s="196"/>
      <c r="EB21" s="196">
        <f t="shared" si="339"/>
        <v>0</v>
      </c>
      <c r="EC21" s="196"/>
      <c r="ED21" s="196">
        <f t="shared" si="340"/>
        <v>0</v>
      </c>
      <c r="EE21" s="196"/>
      <c r="EF21" s="203">
        <f t="shared" si="341"/>
        <v>0</v>
      </c>
      <c r="EG21" s="203"/>
      <c r="EH21" s="203">
        <f t="shared" si="342"/>
        <v>0</v>
      </c>
      <c r="EI21" s="203"/>
      <c r="EJ21" s="196">
        <f t="shared" si="343"/>
        <v>0</v>
      </c>
      <c r="EK21" s="196"/>
      <c r="EL21" s="196">
        <f t="shared" si="344"/>
        <v>0</v>
      </c>
      <c r="EM21" s="196"/>
      <c r="EN21" s="196">
        <f t="shared" si="345"/>
        <v>0</v>
      </c>
      <c r="EO21" s="196"/>
      <c r="EP21" s="196">
        <f t="shared" si="346"/>
        <v>0</v>
      </c>
      <c r="EQ21" s="196"/>
      <c r="ER21" s="196">
        <f t="shared" si="347"/>
        <v>0</v>
      </c>
      <c r="ES21" s="196"/>
      <c r="ET21" s="203">
        <f t="shared" si="348"/>
        <v>0</v>
      </c>
      <c r="EU21" s="203"/>
      <c r="EV21" s="203">
        <f t="shared" si="349"/>
        <v>0</v>
      </c>
      <c r="EW21" s="203"/>
      <c r="EX21" s="196">
        <f t="shared" si="350"/>
        <v>0</v>
      </c>
      <c r="EY21" s="196"/>
      <c r="EZ21" s="196">
        <f t="shared" si="351"/>
        <v>0</v>
      </c>
      <c r="FA21" s="196"/>
      <c r="FB21" s="196">
        <f t="shared" si="352"/>
        <v>0</v>
      </c>
      <c r="FC21" s="196"/>
      <c r="FD21" s="196">
        <f t="shared" si="353"/>
        <v>0</v>
      </c>
      <c r="FE21" s="196"/>
      <c r="FF21" s="196">
        <f t="shared" si="354"/>
        <v>0</v>
      </c>
      <c r="FG21" s="196"/>
      <c r="FH21" s="203">
        <f t="shared" si="355"/>
        <v>0</v>
      </c>
      <c r="FI21" s="203"/>
      <c r="FJ21" s="203">
        <f t="shared" si="356"/>
        <v>0</v>
      </c>
      <c r="FK21" s="203"/>
      <c r="FL21" s="196">
        <f t="shared" si="357"/>
        <v>0</v>
      </c>
      <c r="FM21" s="196"/>
      <c r="FN21" s="196">
        <f t="shared" si="358"/>
        <v>0</v>
      </c>
      <c r="FO21" s="196"/>
      <c r="FP21" s="196">
        <f t="shared" si="359"/>
        <v>0</v>
      </c>
      <c r="FQ21" s="196"/>
      <c r="FR21" s="196">
        <f t="shared" si="360"/>
        <v>0</v>
      </c>
      <c r="FS21" s="196"/>
      <c r="FT21" s="196">
        <f t="shared" si="361"/>
        <v>0</v>
      </c>
      <c r="FU21" s="196"/>
      <c r="FV21" s="203">
        <f t="shared" si="362"/>
        <v>0</v>
      </c>
      <c r="FW21" s="203"/>
      <c r="FX21" s="203">
        <f t="shared" si="363"/>
        <v>0</v>
      </c>
      <c r="FY21" s="203"/>
      <c r="FZ21" s="196">
        <f t="shared" si="364"/>
        <v>0</v>
      </c>
      <c r="GA21" s="196"/>
      <c r="GB21" s="196">
        <f t="shared" si="365"/>
        <v>0</v>
      </c>
      <c r="GC21" s="205"/>
    </row>
    <row r="22" spans="1:185" s="127" customFormat="1" x14ac:dyDescent="0.25">
      <c r="A22" s="167">
        <v>2</v>
      </c>
      <c r="B22" s="195">
        <f t="shared" si="274"/>
        <v>0</v>
      </c>
      <c r="C22" s="196"/>
      <c r="D22" s="196">
        <f t="shared" si="275"/>
        <v>0</v>
      </c>
      <c r="E22" s="196"/>
      <c r="F22" s="196">
        <f t="shared" si="276"/>
        <v>0</v>
      </c>
      <c r="G22" s="196"/>
      <c r="H22" s="196">
        <f t="shared" si="277"/>
        <v>0</v>
      </c>
      <c r="I22" s="196"/>
      <c r="J22" s="203">
        <f t="shared" si="278"/>
        <v>0</v>
      </c>
      <c r="K22" s="203"/>
      <c r="L22" s="203">
        <f t="shared" si="279"/>
        <v>0</v>
      </c>
      <c r="M22" s="203"/>
      <c r="N22" s="196">
        <f t="shared" si="280"/>
        <v>0</v>
      </c>
      <c r="O22" s="196"/>
      <c r="P22" s="196">
        <f t="shared" si="281"/>
        <v>0</v>
      </c>
      <c r="Q22" s="196"/>
      <c r="R22" s="196">
        <f t="shared" si="282"/>
        <v>0</v>
      </c>
      <c r="S22" s="196"/>
      <c r="T22" s="196">
        <f t="shared" si="283"/>
        <v>0</v>
      </c>
      <c r="U22" s="196"/>
      <c r="V22" s="196">
        <f t="shared" si="284"/>
        <v>0</v>
      </c>
      <c r="W22" s="196"/>
      <c r="X22" s="203">
        <f t="shared" si="285"/>
        <v>0</v>
      </c>
      <c r="Y22" s="203"/>
      <c r="Z22" s="203">
        <f t="shared" si="286"/>
        <v>0</v>
      </c>
      <c r="AA22" s="203"/>
      <c r="AB22" s="196">
        <f t="shared" si="287"/>
        <v>0</v>
      </c>
      <c r="AC22" s="196"/>
      <c r="AD22" s="196">
        <f t="shared" si="288"/>
        <v>0</v>
      </c>
      <c r="AE22" s="196"/>
      <c r="AF22" s="196">
        <f t="shared" si="289"/>
        <v>0</v>
      </c>
      <c r="AG22" s="196"/>
      <c r="AH22" s="196">
        <f t="shared" si="290"/>
        <v>0</v>
      </c>
      <c r="AI22" s="196"/>
      <c r="AJ22" s="196">
        <f t="shared" si="291"/>
        <v>0</v>
      </c>
      <c r="AK22" s="196"/>
      <c r="AL22" s="203">
        <f t="shared" si="292"/>
        <v>0</v>
      </c>
      <c r="AM22" s="203"/>
      <c r="AN22" s="203">
        <f t="shared" si="293"/>
        <v>0</v>
      </c>
      <c r="AO22" s="203"/>
      <c r="AP22" s="196">
        <f t="shared" si="294"/>
        <v>0</v>
      </c>
      <c r="AQ22" s="196"/>
      <c r="AR22" s="196">
        <f t="shared" si="295"/>
        <v>0</v>
      </c>
      <c r="AS22" s="196"/>
      <c r="AT22" s="196">
        <f t="shared" si="296"/>
        <v>0</v>
      </c>
      <c r="AU22" s="196"/>
      <c r="AV22" s="196">
        <f t="shared" si="297"/>
        <v>0</v>
      </c>
      <c r="AW22" s="196"/>
      <c r="AX22" s="196">
        <f t="shared" si="298"/>
        <v>0</v>
      </c>
      <c r="AY22" s="196"/>
      <c r="AZ22" s="203">
        <f t="shared" si="299"/>
        <v>0</v>
      </c>
      <c r="BA22" s="203"/>
      <c r="BB22" s="203">
        <f t="shared" si="300"/>
        <v>0</v>
      </c>
      <c r="BC22" s="203"/>
      <c r="BD22" s="196">
        <f t="shared" si="301"/>
        <v>0</v>
      </c>
      <c r="BE22" s="196"/>
      <c r="BF22" s="196">
        <f t="shared" si="302"/>
        <v>0</v>
      </c>
      <c r="BG22" s="196"/>
      <c r="BH22" s="196">
        <f t="shared" si="303"/>
        <v>0</v>
      </c>
      <c r="BI22" s="196"/>
      <c r="BJ22" s="196">
        <f t="shared" si="304"/>
        <v>0</v>
      </c>
      <c r="BK22" s="196"/>
      <c r="BL22" s="196">
        <f t="shared" si="305"/>
        <v>0</v>
      </c>
      <c r="BM22" s="196"/>
      <c r="BN22" s="203">
        <f t="shared" si="306"/>
        <v>0</v>
      </c>
      <c r="BO22" s="203"/>
      <c r="BP22" s="203">
        <f t="shared" si="307"/>
        <v>0</v>
      </c>
      <c r="BQ22" s="203"/>
      <c r="BR22" s="196">
        <f t="shared" si="308"/>
        <v>0</v>
      </c>
      <c r="BS22" s="196"/>
      <c r="BT22" s="196">
        <f t="shared" si="309"/>
        <v>0</v>
      </c>
      <c r="BU22" s="196"/>
      <c r="BV22" s="196">
        <f t="shared" si="310"/>
        <v>0</v>
      </c>
      <c r="BW22" s="196"/>
      <c r="BX22" s="196">
        <f t="shared" si="311"/>
        <v>0</v>
      </c>
      <c r="BY22" s="196"/>
      <c r="BZ22" s="196">
        <f t="shared" si="312"/>
        <v>0</v>
      </c>
      <c r="CA22" s="196"/>
      <c r="CB22" s="203">
        <f t="shared" si="313"/>
        <v>0</v>
      </c>
      <c r="CC22" s="203"/>
      <c r="CD22" s="203">
        <f t="shared" si="314"/>
        <v>0</v>
      </c>
      <c r="CE22" s="203"/>
      <c r="CF22" s="196">
        <f t="shared" si="315"/>
        <v>0</v>
      </c>
      <c r="CG22" s="196"/>
      <c r="CH22" s="196">
        <f t="shared" si="316"/>
        <v>0</v>
      </c>
      <c r="CI22" s="196"/>
      <c r="CJ22" s="196">
        <f t="shared" si="317"/>
        <v>0</v>
      </c>
      <c r="CK22" s="196"/>
      <c r="CL22" s="196">
        <f t="shared" si="318"/>
        <v>0</v>
      </c>
      <c r="CM22" s="196"/>
      <c r="CN22" s="196">
        <f t="shared" si="319"/>
        <v>0</v>
      </c>
      <c r="CO22" s="196"/>
      <c r="CP22" s="203">
        <f t="shared" si="320"/>
        <v>0</v>
      </c>
      <c r="CQ22" s="203"/>
      <c r="CR22" s="203">
        <f t="shared" si="321"/>
        <v>0</v>
      </c>
      <c r="CS22" s="203"/>
      <c r="CT22" s="196">
        <f t="shared" si="322"/>
        <v>0</v>
      </c>
      <c r="CU22" s="196"/>
      <c r="CV22" s="196">
        <f t="shared" si="323"/>
        <v>0</v>
      </c>
      <c r="CW22" s="196"/>
      <c r="CX22" s="196">
        <f t="shared" si="324"/>
        <v>0</v>
      </c>
      <c r="CY22" s="196"/>
      <c r="CZ22" s="196">
        <f t="shared" si="325"/>
        <v>0</v>
      </c>
      <c r="DA22" s="196"/>
      <c r="DB22" s="196">
        <f t="shared" si="326"/>
        <v>0</v>
      </c>
      <c r="DC22" s="196"/>
      <c r="DD22" s="203">
        <f t="shared" si="327"/>
        <v>0</v>
      </c>
      <c r="DE22" s="203"/>
      <c r="DF22" s="203">
        <f t="shared" si="328"/>
        <v>0</v>
      </c>
      <c r="DG22" s="203"/>
      <c r="DH22" s="196">
        <f t="shared" si="329"/>
        <v>0</v>
      </c>
      <c r="DI22" s="196"/>
      <c r="DJ22" s="196">
        <f t="shared" si="330"/>
        <v>0</v>
      </c>
      <c r="DK22" s="196"/>
      <c r="DL22" s="196">
        <f t="shared" si="331"/>
        <v>0</v>
      </c>
      <c r="DM22" s="196"/>
      <c r="DN22" s="196">
        <f t="shared" si="332"/>
        <v>0</v>
      </c>
      <c r="DO22" s="196"/>
      <c r="DP22" s="196">
        <f t="shared" si="333"/>
        <v>0</v>
      </c>
      <c r="DQ22" s="196"/>
      <c r="DR22" s="203">
        <f t="shared" si="334"/>
        <v>0</v>
      </c>
      <c r="DS22" s="203"/>
      <c r="DT22" s="203">
        <f t="shared" si="335"/>
        <v>0</v>
      </c>
      <c r="DU22" s="203"/>
      <c r="DV22" s="196">
        <f t="shared" si="336"/>
        <v>0</v>
      </c>
      <c r="DW22" s="196"/>
      <c r="DX22" s="196">
        <f t="shared" si="337"/>
        <v>0</v>
      </c>
      <c r="DY22" s="196"/>
      <c r="DZ22" s="196">
        <f t="shared" si="338"/>
        <v>0</v>
      </c>
      <c r="EA22" s="196"/>
      <c r="EB22" s="196">
        <f t="shared" si="339"/>
        <v>0</v>
      </c>
      <c r="EC22" s="196"/>
      <c r="ED22" s="196">
        <f t="shared" si="340"/>
        <v>0</v>
      </c>
      <c r="EE22" s="196"/>
      <c r="EF22" s="203">
        <f t="shared" si="341"/>
        <v>0</v>
      </c>
      <c r="EG22" s="203"/>
      <c r="EH22" s="203">
        <f t="shared" si="342"/>
        <v>0</v>
      </c>
      <c r="EI22" s="203"/>
      <c r="EJ22" s="196">
        <f t="shared" si="343"/>
        <v>0</v>
      </c>
      <c r="EK22" s="196"/>
      <c r="EL22" s="196">
        <f t="shared" si="344"/>
        <v>0</v>
      </c>
      <c r="EM22" s="196"/>
      <c r="EN22" s="196">
        <f t="shared" si="345"/>
        <v>0</v>
      </c>
      <c r="EO22" s="196"/>
      <c r="EP22" s="196">
        <f t="shared" si="346"/>
        <v>0</v>
      </c>
      <c r="EQ22" s="196"/>
      <c r="ER22" s="196">
        <f t="shared" si="347"/>
        <v>0</v>
      </c>
      <c r="ES22" s="196"/>
      <c r="ET22" s="203">
        <f t="shared" si="348"/>
        <v>0</v>
      </c>
      <c r="EU22" s="203"/>
      <c r="EV22" s="203">
        <f t="shared" si="349"/>
        <v>0</v>
      </c>
      <c r="EW22" s="203"/>
      <c r="EX22" s="196">
        <f t="shared" si="350"/>
        <v>0</v>
      </c>
      <c r="EY22" s="196"/>
      <c r="EZ22" s="196">
        <f t="shared" si="351"/>
        <v>0</v>
      </c>
      <c r="FA22" s="196"/>
      <c r="FB22" s="196">
        <f t="shared" si="352"/>
        <v>0</v>
      </c>
      <c r="FC22" s="196"/>
      <c r="FD22" s="196">
        <f t="shared" si="353"/>
        <v>0</v>
      </c>
      <c r="FE22" s="196"/>
      <c r="FF22" s="196">
        <f t="shared" si="354"/>
        <v>0</v>
      </c>
      <c r="FG22" s="196"/>
      <c r="FH22" s="203">
        <f t="shared" si="355"/>
        <v>0</v>
      </c>
      <c r="FI22" s="203"/>
      <c r="FJ22" s="203">
        <f t="shared" si="356"/>
        <v>0</v>
      </c>
      <c r="FK22" s="203"/>
      <c r="FL22" s="196">
        <f t="shared" si="357"/>
        <v>0</v>
      </c>
      <c r="FM22" s="196"/>
      <c r="FN22" s="196">
        <f t="shared" si="358"/>
        <v>0</v>
      </c>
      <c r="FO22" s="196"/>
      <c r="FP22" s="196">
        <f t="shared" si="359"/>
        <v>0</v>
      </c>
      <c r="FQ22" s="196"/>
      <c r="FR22" s="196">
        <f t="shared" si="360"/>
        <v>0</v>
      </c>
      <c r="FS22" s="196"/>
      <c r="FT22" s="196">
        <f t="shared" si="361"/>
        <v>0</v>
      </c>
      <c r="FU22" s="196"/>
      <c r="FV22" s="203">
        <f t="shared" si="362"/>
        <v>0</v>
      </c>
      <c r="FW22" s="203"/>
      <c r="FX22" s="203">
        <f t="shared" si="363"/>
        <v>0</v>
      </c>
      <c r="FY22" s="203"/>
      <c r="FZ22" s="196">
        <f t="shared" si="364"/>
        <v>0</v>
      </c>
      <c r="GA22" s="196"/>
      <c r="GB22" s="196">
        <f t="shared" si="365"/>
        <v>0</v>
      </c>
      <c r="GC22" s="205"/>
    </row>
    <row r="23" spans="1:185" s="127" customFormat="1" ht="15.75" thickBot="1" x14ac:dyDescent="0.3">
      <c r="A23" s="168">
        <v>1</v>
      </c>
      <c r="B23" s="197">
        <f t="shared" si="274"/>
        <v>0</v>
      </c>
      <c r="C23" s="198"/>
      <c r="D23" s="198">
        <f t="shared" si="275"/>
        <v>0</v>
      </c>
      <c r="E23" s="198"/>
      <c r="F23" s="198">
        <f t="shared" si="276"/>
        <v>0</v>
      </c>
      <c r="G23" s="198"/>
      <c r="H23" s="198">
        <f t="shared" si="277"/>
        <v>0</v>
      </c>
      <c r="I23" s="198"/>
      <c r="J23" s="206">
        <f t="shared" si="278"/>
        <v>0</v>
      </c>
      <c r="K23" s="206"/>
      <c r="L23" s="206">
        <f t="shared" si="279"/>
        <v>0</v>
      </c>
      <c r="M23" s="206"/>
      <c r="N23" s="198">
        <f t="shared" si="280"/>
        <v>0</v>
      </c>
      <c r="O23" s="198"/>
      <c r="P23" s="198">
        <f t="shared" si="281"/>
        <v>0</v>
      </c>
      <c r="Q23" s="198"/>
      <c r="R23" s="198">
        <f t="shared" si="282"/>
        <v>0</v>
      </c>
      <c r="S23" s="198"/>
      <c r="T23" s="198">
        <f t="shared" si="283"/>
        <v>0</v>
      </c>
      <c r="U23" s="198"/>
      <c r="V23" s="198">
        <f t="shared" si="284"/>
        <v>0</v>
      </c>
      <c r="W23" s="198"/>
      <c r="X23" s="206">
        <f t="shared" si="285"/>
        <v>0</v>
      </c>
      <c r="Y23" s="206"/>
      <c r="Z23" s="206">
        <f t="shared" si="286"/>
        <v>0</v>
      </c>
      <c r="AA23" s="206"/>
      <c r="AB23" s="198">
        <f t="shared" si="287"/>
        <v>0</v>
      </c>
      <c r="AC23" s="198"/>
      <c r="AD23" s="198">
        <f t="shared" si="288"/>
        <v>0</v>
      </c>
      <c r="AE23" s="198"/>
      <c r="AF23" s="198">
        <f t="shared" si="289"/>
        <v>0</v>
      </c>
      <c r="AG23" s="198"/>
      <c r="AH23" s="198">
        <f t="shared" si="290"/>
        <v>0</v>
      </c>
      <c r="AI23" s="198"/>
      <c r="AJ23" s="198">
        <f t="shared" si="291"/>
        <v>0</v>
      </c>
      <c r="AK23" s="198"/>
      <c r="AL23" s="206">
        <f t="shared" si="292"/>
        <v>0</v>
      </c>
      <c r="AM23" s="206"/>
      <c r="AN23" s="206">
        <f t="shared" si="293"/>
        <v>0</v>
      </c>
      <c r="AO23" s="206"/>
      <c r="AP23" s="198">
        <f t="shared" si="294"/>
        <v>0</v>
      </c>
      <c r="AQ23" s="198"/>
      <c r="AR23" s="198">
        <f t="shared" si="295"/>
        <v>0</v>
      </c>
      <c r="AS23" s="198"/>
      <c r="AT23" s="198">
        <f t="shared" si="296"/>
        <v>0</v>
      </c>
      <c r="AU23" s="198"/>
      <c r="AV23" s="198">
        <f t="shared" si="297"/>
        <v>0</v>
      </c>
      <c r="AW23" s="198"/>
      <c r="AX23" s="198">
        <f t="shared" si="298"/>
        <v>0</v>
      </c>
      <c r="AY23" s="198"/>
      <c r="AZ23" s="206">
        <f t="shared" si="299"/>
        <v>0</v>
      </c>
      <c r="BA23" s="206"/>
      <c r="BB23" s="206">
        <f t="shared" si="300"/>
        <v>0</v>
      </c>
      <c r="BC23" s="206"/>
      <c r="BD23" s="198">
        <f t="shared" si="301"/>
        <v>0</v>
      </c>
      <c r="BE23" s="198"/>
      <c r="BF23" s="198">
        <f t="shared" si="302"/>
        <v>0</v>
      </c>
      <c r="BG23" s="198"/>
      <c r="BH23" s="198">
        <f t="shared" si="303"/>
        <v>0</v>
      </c>
      <c r="BI23" s="198"/>
      <c r="BJ23" s="198">
        <f t="shared" si="304"/>
        <v>0</v>
      </c>
      <c r="BK23" s="198"/>
      <c r="BL23" s="198">
        <f t="shared" si="305"/>
        <v>0</v>
      </c>
      <c r="BM23" s="198"/>
      <c r="BN23" s="206">
        <f t="shared" si="306"/>
        <v>0</v>
      </c>
      <c r="BO23" s="206"/>
      <c r="BP23" s="206">
        <f t="shared" si="307"/>
        <v>0</v>
      </c>
      <c r="BQ23" s="206"/>
      <c r="BR23" s="198">
        <f t="shared" si="308"/>
        <v>0</v>
      </c>
      <c r="BS23" s="198"/>
      <c r="BT23" s="198">
        <f t="shared" si="309"/>
        <v>0</v>
      </c>
      <c r="BU23" s="198"/>
      <c r="BV23" s="198">
        <f t="shared" si="310"/>
        <v>0</v>
      </c>
      <c r="BW23" s="198"/>
      <c r="BX23" s="198">
        <f t="shared" si="311"/>
        <v>0</v>
      </c>
      <c r="BY23" s="198"/>
      <c r="BZ23" s="198">
        <f t="shared" si="312"/>
        <v>0</v>
      </c>
      <c r="CA23" s="198"/>
      <c r="CB23" s="206">
        <f t="shared" si="313"/>
        <v>0</v>
      </c>
      <c r="CC23" s="206"/>
      <c r="CD23" s="206">
        <f t="shared" si="314"/>
        <v>0</v>
      </c>
      <c r="CE23" s="206"/>
      <c r="CF23" s="198">
        <f t="shared" si="315"/>
        <v>0</v>
      </c>
      <c r="CG23" s="198"/>
      <c r="CH23" s="198">
        <f t="shared" si="316"/>
        <v>0</v>
      </c>
      <c r="CI23" s="198"/>
      <c r="CJ23" s="198">
        <f t="shared" si="317"/>
        <v>0</v>
      </c>
      <c r="CK23" s="198"/>
      <c r="CL23" s="198">
        <f t="shared" si="318"/>
        <v>0</v>
      </c>
      <c r="CM23" s="198"/>
      <c r="CN23" s="198">
        <f t="shared" si="319"/>
        <v>0</v>
      </c>
      <c r="CO23" s="198"/>
      <c r="CP23" s="206">
        <f t="shared" si="320"/>
        <v>0</v>
      </c>
      <c r="CQ23" s="206"/>
      <c r="CR23" s="206">
        <f t="shared" si="321"/>
        <v>0</v>
      </c>
      <c r="CS23" s="206"/>
      <c r="CT23" s="198">
        <f t="shared" si="322"/>
        <v>0</v>
      </c>
      <c r="CU23" s="198"/>
      <c r="CV23" s="198">
        <f t="shared" si="323"/>
        <v>0</v>
      </c>
      <c r="CW23" s="198"/>
      <c r="CX23" s="198">
        <f t="shared" si="324"/>
        <v>0</v>
      </c>
      <c r="CY23" s="198"/>
      <c r="CZ23" s="198">
        <f t="shared" si="325"/>
        <v>0</v>
      </c>
      <c r="DA23" s="198"/>
      <c r="DB23" s="198">
        <f t="shared" si="326"/>
        <v>0</v>
      </c>
      <c r="DC23" s="198"/>
      <c r="DD23" s="206">
        <f t="shared" si="327"/>
        <v>0</v>
      </c>
      <c r="DE23" s="206"/>
      <c r="DF23" s="206">
        <f t="shared" si="328"/>
        <v>0</v>
      </c>
      <c r="DG23" s="206"/>
      <c r="DH23" s="198">
        <f t="shared" si="329"/>
        <v>0</v>
      </c>
      <c r="DI23" s="198"/>
      <c r="DJ23" s="198">
        <f t="shared" si="330"/>
        <v>0</v>
      </c>
      <c r="DK23" s="198"/>
      <c r="DL23" s="198">
        <f t="shared" si="331"/>
        <v>0</v>
      </c>
      <c r="DM23" s="198"/>
      <c r="DN23" s="198">
        <f t="shared" si="332"/>
        <v>0</v>
      </c>
      <c r="DO23" s="198"/>
      <c r="DP23" s="198">
        <f t="shared" si="333"/>
        <v>0</v>
      </c>
      <c r="DQ23" s="198"/>
      <c r="DR23" s="206">
        <f t="shared" si="334"/>
        <v>0</v>
      </c>
      <c r="DS23" s="206"/>
      <c r="DT23" s="206">
        <f t="shared" si="335"/>
        <v>0</v>
      </c>
      <c r="DU23" s="206"/>
      <c r="DV23" s="198">
        <f t="shared" si="336"/>
        <v>0</v>
      </c>
      <c r="DW23" s="198"/>
      <c r="DX23" s="198">
        <f t="shared" si="337"/>
        <v>0</v>
      </c>
      <c r="DY23" s="198"/>
      <c r="DZ23" s="198">
        <f t="shared" si="338"/>
        <v>0</v>
      </c>
      <c r="EA23" s="198"/>
      <c r="EB23" s="198">
        <f t="shared" si="339"/>
        <v>0</v>
      </c>
      <c r="EC23" s="198"/>
      <c r="ED23" s="198">
        <f t="shared" si="340"/>
        <v>0</v>
      </c>
      <c r="EE23" s="198"/>
      <c r="EF23" s="206">
        <f t="shared" si="341"/>
        <v>0</v>
      </c>
      <c r="EG23" s="206"/>
      <c r="EH23" s="206">
        <f t="shared" si="342"/>
        <v>0</v>
      </c>
      <c r="EI23" s="206"/>
      <c r="EJ23" s="198">
        <f t="shared" si="343"/>
        <v>0</v>
      </c>
      <c r="EK23" s="198"/>
      <c r="EL23" s="198">
        <f t="shared" si="344"/>
        <v>0</v>
      </c>
      <c r="EM23" s="198"/>
      <c r="EN23" s="198">
        <f t="shared" si="345"/>
        <v>0</v>
      </c>
      <c r="EO23" s="198"/>
      <c r="EP23" s="198">
        <f t="shared" si="346"/>
        <v>0</v>
      </c>
      <c r="EQ23" s="198"/>
      <c r="ER23" s="198">
        <f t="shared" si="347"/>
        <v>0</v>
      </c>
      <c r="ES23" s="198"/>
      <c r="ET23" s="206">
        <f t="shared" si="348"/>
        <v>0</v>
      </c>
      <c r="EU23" s="206"/>
      <c r="EV23" s="206">
        <f t="shared" si="349"/>
        <v>0</v>
      </c>
      <c r="EW23" s="206"/>
      <c r="EX23" s="198">
        <f t="shared" si="350"/>
        <v>0</v>
      </c>
      <c r="EY23" s="198"/>
      <c r="EZ23" s="198">
        <f t="shared" si="351"/>
        <v>0</v>
      </c>
      <c r="FA23" s="198"/>
      <c r="FB23" s="198">
        <f t="shared" si="352"/>
        <v>0</v>
      </c>
      <c r="FC23" s="198"/>
      <c r="FD23" s="198">
        <f t="shared" si="353"/>
        <v>0</v>
      </c>
      <c r="FE23" s="198"/>
      <c r="FF23" s="198">
        <f t="shared" si="354"/>
        <v>0</v>
      </c>
      <c r="FG23" s="198"/>
      <c r="FH23" s="206">
        <f t="shared" si="355"/>
        <v>0</v>
      </c>
      <c r="FI23" s="206"/>
      <c r="FJ23" s="206">
        <f t="shared" si="356"/>
        <v>0</v>
      </c>
      <c r="FK23" s="206"/>
      <c r="FL23" s="198">
        <f t="shared" si="357"/>
        <v>0</v>
      </c>
      <c r="FM23" s="198"/>
      <c r="FN23" s="198">
        <f t="shared" si="358"/>
        <v>0</v>
      </c>
      <c r="FO23" s="198"/>
      <c r="FP23" s="198">
        <f t="shared" si="359"/>
        <v>0</v>
      </c>
      <c r="FQ23" s="198"/>
      <c r="FR23" s="198">
        <f t="shared" si="360"/>
        <v>0</v>
      </c>
      <c r="FS23" s="198"/>
      <c r="FT23" s="198">
        <f t="shared" si="361"/>
        <v>0</v>
      </c>
      <c r="FU23" s="198"/>
      <c r="FV23" s="206">
        <f t="shared" si="362"/>
        <v>0</v>
      </c>
      <c r="FW23" s="206"/>
      <c r="FX23" s="206">
        <f t="shared" si="363"/>
        <v>0</v>
      </c>
      <c r="FY23" s="206"/>
      <c r="FZ23" s="198">
        <f t="shared" si="364"/>
        <v>0</v>
      </c>
      <c r="GA23" s="198"/>
      <c r="GB23" s="198">
        <f t="shared" si="365"/>
        <v>0</v>
      </c>
      <c r="GC23" s="207"/>
    </row>
    <row r="24" spans="1:185" s="127" customFormat="1" x14ac:dyDescent="0.25"/>
  </sheetData>
  <sheetProtection password="C880" sheet="1" objects="1" scenarios="1"/>
  <mergeCells count="1105">
    <mergeCell ref="FT23:FU23"/>
    <mergeCell ref="FV23:FW23"/>
    <mergeCell ref="FX23:FY23"/>
    <mergeCell ref="FZ23:GA23"/>
    <mergeCell ref="GB23:GC23"/>
    <mergeCell ref="FH23:FI23"/>
    <mergeCell ref="FJ23:FK23"/>
    <mergeCell ref="FL23:FM23"/>
    <mergeCell ref="FN23:FO23"/>
    <mergeCell ref="FP23:FQ23"/>
    <mergeCell ref="FR23:FS23"/>
    <mergeCell ref="EV23:EW23"/>
    <mergeCell ref="EX23:EY23"/>
    <mergeCell ref="EZ23:FA23"/>
    <mergeCell ref="FB23:FC23"/>
    <mergeCell ref="FD23:FE23"/>
    <mergeCell ref="FF23:FG23"/>
    <mergeCell ref="EJ23:EK23"/>
    <mergeCell ref="EL23:EM23"/>
    <mergeCell ref="EN23:EO23"/>
    <mergeCell ref="EP23:EQ23"/>
    <mergeCell ref="ER23:ES23"/>
    <mergeCell ref="ET23:EU23"/>
    <mergeCell ref="DX23:DY23"/>
    <mergeCell ref="DZ23:EA23"/>
    <mergeCell ref="EB23:EC23"/>
    <mergeCell ref="ED23:EE23"/>
    <mergeCell ref="EF23:EG23"/>
    <mergeCell ref="EH23:EI23"/>
    <mergeCell ref="DL23:DM23"/>
    <mergeCell ref="DN23:DO23"/>
    <mergeCell ref="DP23:DQ23"/>
    <mergeCell ref="DR23:DS23"/>
    <mergeCell ref="DT23:DU23"/>
    <mergeCell ref="DV23:DW23"/>
    <mergeCell ref="CZ23:DA23"/>
    <mergeCell ref="DB23:DC23"/>
    <mergeCell ref="DD23:DE23"/>
    <mergeCell ref="DF23:DG23"/>
    <mergeCell ref="DH23:DI23"/>
    <mergeCell ref="DJ23:DK23"/>
    <mergeCell ref="CN23:CO23"/>
    <mergeCell ref="CP23:CQ23"/>
    <mergeCell ref="CR23:CS23"/>
    <mergeCell ref="CT23:CU23"/>
    <mergeCell ref="CV23:CW23"/>
    <mergeCell ref="CX23:CY23"/>
    <mergeCell ref="CB23:CC23"/>
    <mergeCell ref="CD23:CE23"/>
    <mergeCell ref="CF23:CG23"/>
    <mergeCell ref="CH23:CI23"/>
    <mergeCell ref="CJ23:CK23"/>
    <mergeCell ref="CL23:CM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FX22:FY22"/>
    <mergeCell ref="FZ22:GA22"/>
    <mergeCell ref="GB22:GC22"/>
    <mergeCell ref="F23:G23"/>
    <mergeCell ref="H23:I23"/>
    <mergeCell ref="J23:K23"/>
    <mergeCell ref="L23:M23"/>
    <mergeCell ref="N23:O23"/>
    <mergeCell ref="P23:Q23"/>
    <mergeCell ref="R23:S23"/>
    <mergeCell ref="FL22:FM22"/>
    <mergeCell ref="FN22:FO22"/>
    <mergeCell ref="FP22:FQ22"/>
    <mergeCell ref="FR22:FS22"/>
    <mergeCell ref="FT22:FU22"/>
    <mergeCell ref="FV22:FW22"/>
    <mergeCell ref="EZ22:FA22"/>
    <mergeCell ref="FB22:FC22"/>
    <mergeCell ref="FD22:FE22"/>
    <mergeCell ref="FF22:FG22"/>
    <mergeCell ref="FH22:FI22"/>
    <mergeCell ref="FJ22:FK22"/>
    <mergeCell ref="EN22:EO22"/>
    <mergeCell ref="EP22:EQ22"/>
    <mergeCell ref="ER22:ES22"/>
    <mergeCell ref="ET22:EU22"/>
    <mergeCell ref="EV22:EW22"/>
    <mergeCell ref="EX22:EY22"/>
    <mergeCell ref="EB22:EC22"/>
    <mergeCell ref="ED22:EE22"/>
    <mergeCell ref="EF22:EG22"/>
    <mergeCell ref="EH22:EI22"/>
    <mergeCell ref="EJ22:EK22"/>
    <mergeCell ref="EL22:EM22"/>
    <mergeCell ref="DP22:DQ22"/>
    <mergeCell ref="DR22:DS22"/>
    <mergeCell ref="DT22:DU22"/>
    <mergeCell ref="DV22:DW22"/>
    <mergeCell ref="DX22:DY22"/>
    <mergeCell ref="DZ22:EA22"/>
    <mergeCell ref="DD22:DE22"/>
    <mergeCell ref="DF22:DG22"/>
    <mergeCell ref="DH22:DI22"/>
    <mergeCell ref="DJ22:DK22"/>
    <mergeCell ref="DL22:DM22"/>
    <mergeCell ref="DN22:DO22"/>
    <mergeCell ref="CR22:CS22"/>
    <mergeCell ref="CT22:CU22"/>
    <mergeCell ref="CV22:CW22"/>
    <mergeCell ref="CX22:CY22"/>
    <mergeCell ref="CZ22:DA22"/>
    <mergeCell ref="DB22:DC22"/>
    <mergeCell ref="CF22:CG22"/>
    <mergeCell ref="CH22:CI22"/>
    <mergeCell ref="CJ22:CK22"/>
    <mergeCell ref="CL22:CM22"/>
    <mergeCell ref="CN22:CO22"/>
    <mergeCell ref="CP22:CQ22"/>
    <mergeCell ref="BT22:BU22"/>
    <mergeCell ref="BV22:BW22"/>
    <mergeCell ref="BX22:BY22"/>
    <mergeCell ref="BZ22:CA22"/>
    <mergeCell ref="CB22:CC22"/>
    <mergeCell ref="CD22:CE22"/>
    <mergeCell ref="BH22:BI22"/>
    <mergeCell ref="BJ22:BK22"/>
    <mergeCell ref="BL22:BM22"/>
    <mergeCell ref="BN22:BO22"/>
    <mergeCell ref="BP22:BQ22"/>
    <mergeCell ref="BR22:BS22"/>
    <mergeCell ref="AV22:AW22"/>
    <mergeCell ref="AX22:AY22"/>
    <mergeCell ref="AZ22:BA22"/>
    <mergeCell ref="BB22:BC22"/>
    <mergeCell ref="BD22:BE22"/>
    <mergeCell ref="BF22:BG22"/>
    <mergeCell ref="AJ22:AK22"/>
    <mergeCell ref="AL22:AM22"/>
    <mergeCell ref="AN22:AO22"/>
    <mergeCell ref="AP22:AQ22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GB21:GC21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FP21:FQ21"/>
    <mergeCell ref="FR21:FS21"/>
    <mergeCell ref="FT21:FU21"/>
    <mergeCell ref="FV21:FW21"/>
    <mergeCell ref="FX21:FY21"/>
    <mergeCell ref="FZ21:GA21"/>
    <mergeCell ref="FD21:FE21"/>
    <mergeCell ref="FF21:FG21"/>
    <mergeCell ref="FH21:FI21"/>
    <mergeCell ref="FJ21:FK21"/>
    <mergeCell ref="FL21:FM21"/>
    <mergeCell ref="FN21:FO21"/>
    <mergeCell ref="ER21:ES21"/>
    <mergeCell ref="ET21:EU21"/>
    <mergeCell ref="EV21:EW21"/>
    <mergeCell ref="EX21:EY21"/>
    <mergeCell ref="EZ21:FA21"/>
    <mergeCell ref="FB21:FC21"/>
    <mergeCell ref="EF21:EG21"/>
    <mergeCell ref="EH21:EI21"/>
    <mergeCell ref="EJ21:EK21"/>
    <mergeCell ref="EL21:EM21"/>
    <mergeCell ref="EN21:EO21"/>
    <mergeCell ref="EP21:EQ21"/>
    <mergeCell ref="DT21:DU21"/>
    <mergeCell ref="DV21:DW21"/>
    <mergeCell ref="DX21:DY21"/>
    <mergeCell ref="DZ21:EA21"/>
    <mergeCell ref="EB21:EC21"/>
    <mergeCell ref="ED21:EE21"/>
    <mergeCell ref="DH21:DI21"/>
    <mergeCell ref="DJ21:DK21"/>
    <mergeCell ref="DL21:DM21"/>
    <mergeCell ref="DN21:DO21"/>
    <mergeCell ref="DP21:DQ21"/>
    <mergeCell ref="DR21:DS21"/>
    <mergeCell ref="CV21:CW21"/>
    <mergeCell ref="CX21:CY21"/>
    <mergeCell ref="CZ21:DA21"/>
    <mergeCell ref="DB21:DC21"/>
    <mergeCell ref="DD21:DE21"/>
    <mergeCell ref="DF21:DG21"/>
    <mergeCell ref="CJ21:CK21"/>
    <mergeCell ref="CL21:CM21"/>
    <mergeCell ref="CN21:CO21"/>
    <mergeCell ref="CP21:CQ21"/>
    <mergeCell ref="CR21:CS21"/>
    <mergeCell ref="CT21:CU21"/>
    <mergeCell ref="BX21:BY21"/>
    <mergeCell ref="BZ21:CA21"/>
    <mergeCell ref="CB21:CC21"/>
    <mergeCell ref="CD21:CE21"/>
    <mergeCell ref="CF21:CG21"/>
    <mergeCell ref="CH21:CI21"/>
    <mergeCell ref="BL21:BM21"/>
    <mergeCell ref="BN21:BO21"/>
    <mergeCell ref="BP21:BQ21"/>
    <mergeCell ref="BR21:BS21"/>
    <mergeCell ref="BT21:BU21"/>
    <mergeCell ref="BV21:BW21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FT20:FU20"/>
    <mergeCell ref="FV20:FW20"/>
    <mergeCell ref="FX20:FY20"/>
    <mergeCell ref="FZ20:GA20"/>
    <mergeCell ref="GB20:GC20"/>
    <mergeCell ref="F21:G21"/>
    <mergeCell ref="H21:I21"/>
    <mergeCell ref="J21:K21"/>
    <mergeCell ref="L21:M21"/>
    <mergeCell ref="N21:O21"/>
    <mergeCell ref="FH20:FI20"/>
    <mergeCell ref="FJ20:FK20"/>
    <mergeCell ref="FL20:FM20"/>
    <mergeCell ref="FN20:FO20"/>
    <mergeCell ref="FP20:FQ20"/>
    <mergeCell ref="FR20:FS20"/>
    <mergeCell ref="EV20:EW20"/>
    <mergeCell ref="EX20:EY20"/>
    <mergeCell ref="EZ20:FA20"/>
    <mergeCell ref="FB20:FC20"/>
    <mergeCell ref="FD20:FE20"/>
    <mergeCell ref="FF20:FG20"/>
    <mergeCell ref="EJ20:EK20"/>
    <mergeCell ref="EL20:EM20"/>
    <mergeCell ref="EN20:EO20"/>
    <mergeCell ref="EP20:EQ20"/>
    <mergeCell ref="ER20:ES20"/>
    <mergeCell ref="ET20:EU20"/>
    <mergeCell ref="DX20:DY20"/>
    <mergeCell ref="DZ20:EA20"/>
    <mergeCell ref="EB20:EC20"/>
    <mergeCell ref="ED20:EE20"/>
    <mergeCell ref="EF20:EG20"/>
    <mergeCell ref="EH20:EI20"/>
    <mergeCell ref="DL20:DM20"/>
    <mergeCell ref="DN20:DO20"/>
    <mergeCell ref="DP20:DQ20"/>
    <mergeCell ref="DR20:DS20"/>
    <mergeCell ref="DT20:DU20"/>
    <mergeCell ref="DV20:DW20"/>
    <mergeCell ref="CZ20:DA20"/>
    <mergeCell ref="DB20:DC20"/>
    <mergeCell ref="DD20:DE20"/>
    <mergeCell ref="DF20:DG20"/>
    <mergeCell ref="DH20:DI20"/>
    <mergeCell ref="DJ20:DK20"/>
    <mergeCell ref="CN20:CO20"/>
    <mergeCell ref="CP20:CQ20"/>
    <mergeCell ref="CR20:CS20"/>
    <mergeCell ref="CT20:CU20"/>
    <mergeCell ref="CV20:CW20"/>
    <mergeCell ref="CX20:CY20"/>
    <mergeCell ref="CB20:CC20"/>
    <mergeCell ref="CD20:CE20"/>
    <mergeCell ref="CF20:CG20"/>
    <mergeCell ref="CH20:CI20"/>
    <mergeCell ref="CJ20:CK20"/>
    <mergeCell ref="CL20:CM20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BH20:BI20"/>
    <mergeCell ref="BJ20:BK20"/>
    <mergeCell ref="BL20:BM20"/>
    <mergeCell ref="BN20:BO20"/>
    <mergeCell ref="AR20:AS20"/>
    <mergeCell ref="AT20:AU20"/>
    <mergeCell ref="AV20:AW20"/>
    <mergeCell ref="AX20:AY20"/>
    <mergeCell ref="AZ20:BA20"/>
    <mergeCell ref="BB20:BC20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FX19:FY19"/>
    <mergeCell ref="FZ19:GA19"/>
    <mergeCell ref="GB19:GC19"/>
    <mergeCell ref="F20:G20"/>
    <mergeCell ref="H20:I20"/>
    <mergeCell ref="J20:K20"/>
    <mergeCell ref="L20:M20"/>
    <mergeCell ref="N20:O20"/>
    <mergeCell ref="P20:Q20"/>
    <mergeCell ref="R20:S20"/>
    <mergeCell ref="FL19:FM19"/>
    <mergeCell ref="FN19:FO19"/>
    <mergeCell ref="FP19:FQ19"/>
    <mergeCell ref="FR19:FS19"/>
    <mergeCell ref="FT19:FU19"/>
    <mergeCell ref="FV19:FW19"/>
    <mergeCell ref="EZ19:FA19"/>
    <mergeCell ref="FB19:FC19"/>
    <mergeCell ref="FD19:FE19"/>
    <mergeCell ref="FF19:FG19"/>
    <mergeCell ref="FH19:FI19"/>
    <mergeCell ref="FJ19:FK19"/>
    <mergeCell ref="EN19:EO19"/>
    <mergeCell ref="EP19:EQ19"/>
    <mergeCell ref="ER19:ES19"/>
    <mergeCell ref="ET19:EU19"/>
    <mergeCell ref="EV19:EW19"/>
    <mergeCell ref="EX19:EY19"/>
    <mergeCell ref="EB19:EC19"/>
    <mergeCell ref="ED19:EE19"/>
    <mergeCell ref="EF19:EG19"/>
    <mergeCell ref="EH19:EI19"/>
    <mergeCell ref="EJ19:EK19"/>
    <mergeCell ref="EL19:EM19"/>
    <mergeCell ref="DP19:DQ19"/>
    <mergeCell ref="DR19:DS19"/>
    <mergeCell ref="DT19:DU19"/>
    <mergeCell ref="DV19:DW19"/>
    <mergeCell ref="DX19:DY19"/>
    <mergeCell ref="DZ19:EA19"/>
    <mergeCell ref="DD19:DE19"/>
    <mergeCell ref="DF19:DG19"/>
    <mergeCell ref="DH19:DI19"/>
    <mergeCell ref="DJ19:DK19"/>
    <mergeCell ref="DL19:DM19"/>
    <mergeCell ref="DN19:DO19"/>
    <mergeCell ref="CR19:CS19"/>
    <mergeCell ref="CT19:CU19"/>
    <mergeCell ref="CV19:CW19"/>
    <mergeCell ref="CX19:CY19"/>
    <mergeCell ref="CZ19:DA19"/>
    <mergeCell ref="DB19:DC19"/>
    <mergeCell ref="CF19:CG19"/>
    <mergeCell ref="CH19:CI19"/>
    <mergeCell ref="CJ19:CK19"/>
    <mergeCell ref="CL19:CM19"/>
    <mergeCell ref="CN19:CO19"/>
    <mergeCell ref="CP19:CQ19"/>
    <mergeCell ref="BT19:BU19"/>
    <mergeCell ref="BV19:BW19"/>
    <mergeCell ref="BX19:BY19"/>
    <mergeCell ref="BZ19:CA19"/>
    <mergeCell ref="CB19:CC19"/>
    <mergeCell ref="CD19:CE19"/>
    <mergeCell ref="BH19:BI19"/>
    <mergeCell ref="BJ19:BK19"/>
    <mergeCell ref="BL19:BM19"/>
    <mergeCell ref="BN19:BO19"/>
    <mergeCell ref="BP19:BQ19"/>
    <mergeCell ref="BR19:BS19"/>
    <mergeCell ref="AV19:AW19"/>
    <mergeCell ref="AX19:AY19"/>
    <mergeCell ref="AZ19:BA19"/>
    <mergeCell ref="BB19:BC19"/>
    <mergeCell ref="BD19:BE19"/>
    <mergeCell ref="BF19:BG19"/>
    <mergeCell ref="AJ19:AK19"/>
    <mergeCell ref="AL19:AM19"/>
    <mergeCell ref="AN19:AO19"/>
    <mergeCell ref="AP19:AQ19"/>
    <mergeCell ref="AR19:AS19"/>
    <mergeCell ref="AT19:AU19"/>
    <mergeCell ref="X19:Y19"/>
    <mergeCell ref="Z19:AA19"/>
    <mergeCell ref="AB19:AC19"/>
    <mergeCell ref="AD19:AE19"/>
    <mergeCell ref="AF19:AG19"/>
    <mergeCell ref="AH19:AI19"/>
    <mergeCell ref="GB18:GC18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FP18:FQ18"/>
    <mergeCell ref="FR18:FS18"/>
    <mergeCell ref="FT18:FU18"/>
    <mergeCell ref="FV18:FW18"/>
    <mergeCell ref="FX18:FY18"/>
    <mergeCell ref="FZ18:GA18"/>
    <mergeCell ref="FD18:FE18"/>
    <mergeCell ref="FF18:FG18"/>
    <mergeCell ref="FH18:FI18"/>
    <mergeCell ref="FJ18:FK18"/>
    <mergeCell ref="FL18:FM18"/>
    <mergeCell ref="FN18:FO18"/>
    <mergeCell ref="ER18:ES18"/>
    <mergeCell ref="ET18:EU18"/>
    <mergeCell ref="EV18:EW18"/>
    <mergeCell ref="EX18:EY18"/>
    <mergeCell ref="EZ18:FA18"/>
    <mergeCell ref="FB18:FC18"/>
    <mergeCell ref="EF18:EG18"/>
    <mergeCell ref="EH18:EI18"/>
    <mergeCell ref="EJ18:EK18"/>
    <mergeCell ref="EL18:EM18"/>
    <mergeCell ref="EN18:EO18"/>
    <mergeCell ref="EP18:EQ18"/>
    <mergeCell ref="DT18:DU18"/>
    <mergeCell ref="DV18:DW18"/>
    <mergeCell ref="DX18:DY18"/>
    <mergeCell ref="DZ18:EA18"/>
    <mergeCell ref="EB18:EC18"/>
    <mergeCell ref="ED18:EE18"/>
    <mergeCell ref="DH18:DI18"/>
    <mergeCell ref="DJ18:DK18"/>
    <mergeCell ref="DL18:DM18"/>
    <mergeCell ref="DN18:DO18"/>
    <mergeCell ref="DP18:DQ18"/>
    <mergeCell ref="DR18:DS18"/>
    <mergeCell ref="CV18:CW18"/>
    <mergeCell ref="CX18:CY18"/>
    <mergeCell ref="CZ18:DA18"/>
    <mergeCell ref="DB18:DC18"/>
    <mergeCell ref="DD18:DE18"/>
    <mergeCell ref="DF18:DG18"/>
    <mergeCell ref="CL18:CM18"/>
    <mergeCell ref="CN18:CO18"/>
    <mergeCell ref="CP18:CQ18"/>
    <mergeCell ref="CR18:CS18"/>
    <mergeCell ref="CT18:CU18"/>
    <mergeCell ref="BX18:BY18"/>
    <mergeCell ref="BZ18:CA18"/>
    <mergeCell ref="CB18:CC18"/>
    <mergeCell ref="CD18:CE18"/>
    <mergeCell ref="CF18:CG18"/>
    <mergeCell ref="CH18:CI18"/>
    <mergeCell ref="BL18:BM18"/>
    <mergeCell ref="BN18:BO18"/>
    <mergeCell ref="BP18:BQ18"/>
    <mergeCell ref="BR18:BS18"/>
    <mergeCell ref="BT18:BU18"/>
    <mergeCell ref="BV18:BW18"/>
    <mergeCell ref="BD18:BE18"/>
    <mergeCell ref="BF18:BG18"/>
    <mergeCell ref="BH18:BI18"/>
    <mergeCell ref="BJ18:BK18"/>
    <mergeCell ref="AN18:AO18"/>
    <mergeCell ref="AP18:AQ18"/>
    <mergeCell ref="AR18:AS18"/>
    <mergeCell ref="AT18:AU18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CJ18:CK18"/>
    <mergeCell ref="T18:U18"/>
    <mergeCell ref="V18:W18"/>
    <mergeCell ref="X18:Y18"/>
    <mergeCell ref="Z18:AA18"/>
    <mergeCell ref="FT17:FU17"/>
    <mergeCell ref="FV17:FW17"/>
    <mergeCell ref="FX17:FY17"/>
    <mergeCell ref="FZ17:GA17"/>
    <mergeCell ref="GB17:GC17"/>
    <mergeCell ref="F18:G18"/>
    <mergeCell ref="H18:I18"/>
    <mergeCell ref="J18:K18"/>
    <mergeCell ref="L18:M18"/>
    <mergeCell ref="N18:O18"/>
    <mergeCell ref="FH17:FI17"/>
    <mergeCell ref="FJ17:FK17"/>
    <mergeCell ref="FL17:FM17"/>
    <mergeCell ref="FN17:FO17"/>
    <mergeCell ref="FP17:FQ17"/>
    <mergeCell ref="FR17:FS17"/>
    <mergeCell ref="EV17:EW17"/>
    <mergeCell ref="EX17:EY17"/>
    <mergeCell ref="EZ17:FA17"/>
    <mergeCell ref="FB17:FC17"/>
    <mergeCell ref="FD17:FE17"/>
    <mergeCell ref="FF17:FG17"/>
    <mergeCell ref="EJ17:EK17"/>
    <mergeCell ref="EL17:EM17"/>
    <mergeCell ref="EN17:EO17"/>
    <mergeCell ref="EP17:EQ17"/>
    <mergeCell ref="AZ18:BA18"/>
    <mergeCell ref="BB18:BC18"/>
    <mergeCell ref="ER17:ES17"/>
    <mergeCell ref="ET17:EU17"/>
    <mergeCell ref="DX17:DY17"/>
    <mergeCell ref="DZ17:EA17"/>
    <mergeCell ref="EB17:EC17"/>
    <mergeCell ref="ED17:EE17"/>
    <mergeCell ref="EF17:EG17"/>
    <mergeCell ref="EH17:EI17"/>
    <mergeCell ref="DL17:DM17"/>
    <mergeCell ref="DN17:DO17"/>
    <mergeCell ref="DP17:DQ17"/>
    <mergeCell ref="DR17:DS17"/>
    <mergeCell ref="DT17:DU17"/>
    <mergeCell ref="DV17:DW17"/>
    <mergeCell ref="CZ17:DA17"/>
    <mergeCell ref="DB17:DC17"/>
    <mergeCell ref="DD17:DE17"/>
    <mergeCell ref="DF17:DG17"/>
    <mergeCell ref="DH17:DI17"/>
    <mergeCell ref="DJ17:DK17"/>
    <mergeCell ref="CN17:CO17"/>
    <mergeCell ref="CP17:CQ17"/>
    <mergeCell ref="CR17:CS17"/>
    <mergeCell ref="CT17:CU17"/>
    <mergeCell ref="CV17:CW17"/>
    <mergeCell ref="CX17:CY17"/>
    <mergeCell ref="CB17:CC17"/>
    <mergeCell ref="CD17:CE17"/>
    <mergeCell ref="CF17:CG17"/>
    <mergeCell ref="CH17:CI17"/>
    <mergeCell ref="CJ17:CK17"/>
    <mergeCell ref="CL17:CM17"/>
    <mergeCell ref="BP17:BQ17"/>
    <mergeCell ref="BR17:BS17"/>
    <mergeCell ref="BT17:BU17"/>
    <mergeCell ref="BV17:BW17"/>
    <mergeCell ref="BX17:BY17"/>
    <mergeCell ref="BZ17:CA17"/>
    <mergeCell ref="BD17:BE17"/>
    <mergeCell ref="BF17:BG17"/>
    <mergeCell ref="BH17:BI17"/>
    <mergeCell ref="BJ17:BK17"/>
    <mergeCell ref="BL17:BM17"/>
    <mergeCell ref="BN17:BO17"/>
    <mergeCell ref="AR17:AS17"/>
    <mergeCell ref="AT17:AU17"/>
    <mergeCell ref="AV17:AW17"/>
    <mergeCell ref="AX17:AY17"/>
    <mergeCell ref="AZ17:BA17"/>
    <mergeCell ref="BB17:BC17"/>
    <mergeCell ref="AF17:AG17"/>
    <mergeCell ref="AH17:AI17"/>
    <mergeCell ref="AJ17:AK17"/>
    <mergeCell ref="AL17:AM17"/>
    <mergeCell ref="AN17:AO17"/>
    <mergeCell ref="AP17:AQ17"/>
    <mergeCell ref="T17:U17"/>
    <mergeCell ref="V17:W17"/>
    <mergeCell ref="X17:Y17"/>
    <mergeCell ref="Z17:AA17"/>
    <mergeCell ref="AB17:AC17"/>
    <mergeCell ref="AD17:AE17"/>
    <mergeCell ref="FX16:FY16"/>
    <mergeCell ref="FZ16:GA16"/>
    <mergeCell ref="GB16:GC16"/>
    <mergeCell ref="F17:G17"/>
    <mergeCell ref="H17:I17"/>
    <mergeCell ref="J17:K17"/>
    <mergeCell ref="L17:M17"/>
    <mergeCell ref="N17:O17"/>
    <mergeCell ref="P17:Q17"/>
    <mergeCell ref="R17:S17"/>
    <mergeCell ref="FL16:FM16"/>
    <mergeCell ref="FN16:FO16"/>
    <mergeCell ref="FP16:FQ16"/>
    <mergeCell ref="FR16:FS16"/>
    <mergeCell ref="FT16:FU16"/>
    <mergeCell ref="FV16:FW16"/>
    <mergeCell ref="EZ16:FA16"/>
    <mergeCell ref="FB16:FC16"/>
    <mergeCell ref="FD16:FE16"/>
    <mergeCell ref="FF16:FG16"/>
    <mergeCell ref="FH16:FI16"/>
    <mergeCell ref="FJ16:FK16"/>
    <mergeCell ref="EN16:EO16"/>
    <mergeCell ref="EP16:EQ16"/>
    <mergeCell ref="ER16:ES16"/>
    <mergeCell ref="ET16:EU16"/>
    <mergeCell ref="EV16:EW16"/>
    <mergeCell ref="EX16:EY16"/>
    <mergeCell ref="EB16:EC16"/>
    <mergeCell ref="ED16:EE16"/>
    <mergeCell ref="EF16:EG16"/>
    <mergeCell ref="EH16:EI16"/>
    <mergeCell ref="EJ16:EK16"/>
    <mergeCell ref="EL16:EM16"/>
    <mergeCell ref="DP16:DQ16"/>
    <mergeCell ref="DR16:DS16"/>
    <mergeCell ref="DT16:DU16"/>
    <mergeCell ref="DV16:DW16"/>
    <mergeCell ref="DX16:DY16"/>
    <mergeCell ref="DZ16:EA16"/>
    <mergeCell ref="DD16:DE16"/>
    <mergeCell ref="DF16:DG16"/>
    <mergeCell ref="DH16:DI16"/>
    <mergeCell ref="DJ16:DK16"/>
    <mergeCell ref="DL16:DM16"/>
    <mergeCell ref="DN16:DO16"/>
    <mergeCell ref="CT16:CU16"/>
    <mergeCell ref="CV16:CW16"/>
    <mergeCell ref="CX16:CY16"/>
    <mergeCell ref="CZ16:DA16"/>
    <mergeCell ref="DB16:DC16"/>
    <mergeCell ref="CF16:CG16"/>
    <mergeCell ref="CH16:CI16"/>
    <mergeCell ref="CJ16:CK16"/>
    <mergeCell ref="CL16:CM16"/>
    <mergeCell ref="CN16:CO16"/>
    <mergeCell ref="CP16:CQ16"/>
    <mergeCell ref="BT16:BU16"/>
    <mergeCell ref="BV16:BW16"/>
    <mergeCell ref="BX16:BY16"/>
    <mergeCell ref="BZ16:CA16"/>
    <mergeCell ref="CB16:CC16"/>
    <mergeCell ref="CD16:CE16"/>
    <mergeCell ref="BL16:BM16"/>
    <mergeCell ref="BN16:BO16"/>
    <mergeCell ref="BP16:BQ16"/>
    <mergeCell ref="BR16:BS16"/>
    <mergeCell ref="AV16:AW16"/>
    <mergeCell ref="AX16:AY16"/>
    <mergeCell ref="AZ16:BA16"/>
    <mergeCell ref="BB16:BC16"/>
    <mergeCell ref="BD16:BE16"/>
    <mergeCell ref="BF16:BG16"/>
    <mergeCell ref="AJ16:AK16"/>
    <mergeCell ref="AL16:AM16"/>
    <mergeCell ref="AN16:AO16"/>
    <mergeCell ref="AP16:AQ16"/>
    <mergeCell ref="AR16:AS16"/>
    <mergeCell ref="AT16:AU16"/>
    <mergeCell ref="CR16:CS16"/>
    <mergeCell ref="AB16:AC16"/>
    <mergeCell ref="AD16:AE16"/>
    <mergeCell ref="AF16:AG16"/>
    <mergeCell ref="AH16:AI16"/>
    <mergeCell ref="GB15:GC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FP15:FQ15"/>
    <mergeCell ref="FR15:FS15"/>
    <mergeCell ref="FT15:FU15"/>
    <mergeCell ref="FV15:FW15"/>
    <mergeCell ref="FX15:FY15"/>
    <mergeCell ref="FZ15:GA15"/>
    <mergeCell ref="FD15:FE15"/>
    <mergeCell ref="FF15:FG15"/>
    <mergeCell ref="FH15:FI15"/>
    <mergeCell ref="FJ15:FK15"/>
    <mergeCell ref="FL15:FM15"/>
    <mergeCell ref="FN15:FO15"/>
    <mergeCell ref="ER15:ES15"/>
    <mergeCell ref="ET15:EU15"/>
    <mergeCell ref="EV15:EW15"/>
    <mergeCell ref="EX15:EY15"/>
    <mergeCell ref="BH16:BI16"/>
    <mergeCell ref="BJ16:BK16"/>
    <mergeCell ref="BV15:BW15"/>
    <mergeCell ref="EZ15:FA15"/>
    <mergeCell ref="FB15:FC15"/>
    <mergeCell ref="EF15:EG15"/>
    <mergeCell ref="EH15:EI15"/>
    <mergeCell ref="EJ15:EK15"/>
    <mergeCell ref="EL15:EM15"/>
    <mergeCell ref="EN15:EO15"/>
    <mergeCell ref="EP15:EQ15"/>
    <mergeCell ref="DT15:DU15"/>
    <mergeCell ref="DV15:DW15"/>
    <mergeCell ref="DX15:DY15"/>
    <mergeCell ref="DZ15:EA15"/>
    <mergeCell ref="EB15:EC15"/>
    <mergeCell ref="ED15:EE15"/>
    <mergeCell ref="DH15:DI15"/>
    <mergeCell ref="DJ15:DK15"/>
    <mergeCell ref="DL15:DM15"/>
    <mergeCell ref="DN15:DO15"/>
    <mergeCell ref="DP15:DQ15"/>
    <mergeCell ref="DR15:DS15"/>
    <mergeCell ref="CV15:CW15"/>
    <mergeCell ref="CX15:CY15"/>
    <mergeCell ref="CZ15:DA15"/>
    <mergeCell ref="DB15:DC15"/>
    <mergeCell ref="DD15:DE15"/>
    <mergeCell ref="DF15:DG15"/>
    <mergeCell ref="CJ15:CK15"/>
    <mergeCell ref="CL15:CM15"/>
    <mergeCell ref="CN15:CO15"/>
    <mergeCell ref="CP15:CQ15"/>
    <mergeCell ref="CR15:CS15"/>
    <mergeCell ref="CT15:CU15"/>
    <mergeCell ref="BX15:BY15"/>
    <mergeCell ref="BZ15:CA15"/>
    <mergeCell ref="CB15:CC15"/>
    <mergeCell ref="CD15:CE15"/>
    <mergeCell ref="CF15:CG15"/>
    <mergeCell ref="CH15:CI15"/>
    <mergeCell ref="FT14:FU14"/>
    <mergeCell ref="FV14:FW14"/>
    <mergeCell ref="FX14:FY14"/>
    <mergeCell ref="FZ14:GA14"/>
    <mergeCell ref="GB14:GC14"/>
    <mergeCell ref="DR14:DS14"/>
    <mergeCell ref="DT14:DU14"/>
    <mergeCell ref="DV14:DW14"/>
    <mergeCell ref="CZ14:DA14"/>
    <mergeCell ref="DB14:DC14"/>
    <mergeCell ref="DD14:DE14"/>
    <mergeCell ref="DF14:DG14"/>
    <mergeCell ref="DH14:DI14"/>
    <mergeCell ref="DJ14:DK14"/>
    <mergeCell ref="CN14:CO14"/>
    <mergeCell ref="CP14:CQ14"/>
    <mergeCell ref="CR14:CS14"/>
    <mergeCell ref="CT14:CU14"/>
    <mergeCell ref="CV14:CW14"/>
    <mergeCell ref="CX14:CY14"/>
    <mergeCell ref="DX14:DY14"/>
    <mergeCell ref="DZ14:EA14"/>
    <mergeCell ref="EB14:EC14"/>
    <mergeCell ref="ED14:EE14"/>
    <mergeCell ref="EF14:EG14"/>
    <mergeCell ref="EH14:EI14"/>
    <mergeCell ref="DL14:DM14"/>
    <mergeCell ref="DN14:DO14"/>
    <mergeCell ref="DP14:DQ14"/>
    <mergeCell ref="FH14:FI14"/>
    <mergeCell ref="FJ14:FK14"/>
    <mergeCell ref="FL14:FM14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BL15:BM15"/>
    <mergeCell ref="BN15:BO15"/>
    <mergeCell ref="BP15:BQ15"/>
    <mergeCell ref="BR15:BS15"/>
    <mergeCell ref="BT15:BU15"/>
    <mergeCell ref="AZ15:BA15"/>
    <mergeCell ref="BB15:BC15"/>
    <mergeCell ref="BD15:BE15"/>
    <mergeCell ref="BF15:BG15"/>
    <mergeCell ref="BH15:BI15"/>
    <mergeCell ref="BJ15:BK15"/>
    <mergeCell ref="AN15:AO15"/>
    <mergeCell ref="AP15:AQ15"/>
    <mergeCell ref="AR15:AS15"/>
    <mergeCell ref="AT15:AU15"/>
    <mergeCell ref="AV15:AW15"/>
    <mergeCell ref="AX15:AY15"/>
    <mergeCell ref="FN14:FO14"/>
    <mergeCell ref="FP14:FQ14"/>
    <mergeCell ref="FR14:FS14"/>
    <mergeCell ref="EV14:EW14"/>
    <mergeCell ref="EX14:EY14"/>
    <mergeCell ref="EZ14:FA14"/>
    <mergeCell ref="FB14:FC14"/>
    <mergeCell ref="FD14:FE14"/>
    <mergeCell ref="FF14:FG14"/>
    <mergeCell ref="EJ14:EK14"/>
    <mergeCell ref="EL14:EM14"/>
    <mergeCell ref="EN14:EO14"/>
    <mergeCell ref="EP14:EQ14"/>
    <mergeCell ref="ER14:ES14"/>
    <mergeCell ref="ET14:EU14"/>
    <mergeCell ref="CB14:CC14"/>
    <mergeCell ref="CD14:CE14"/>
    <mergeCell ref="CF14:CG14"/>
    <mergeCell ref="CH14:CI14"/>
    <mergeCell ref="CJ14:CK14"/>
    <mergeCell ref="CL14:CM14"/>
    <mergeCell ref="BP14:BQ14"/>
    <mergeCell ref="BR14:BS14"/>
    <mergeCell ref="BT14:BU14"/>
    <mergeCell ref="BV14:BW14"/>
    <mergeCell ref="BX14:BY14"/>
    <mergeCell ref="BZ14:CA14"/>
    <mergeCell ref="BD14:BE14"/>
    <mergeCell ref="BF14:BG14"/>
    <mergeCell ref="BH14:BI14"/>
    <mergeCell ref="BJ14:BK14"/>
    <mergeCell ref="BL14:BM14"/>
    <mergeCell ref="BN14:BO14"/>
    <mergeCell ref="AR14:AS14"/>
    <mergeCell ref="AT14:AU14"/>
    <mergeCell ref="AV14:AW14"/>
    <mergeCell ref="AX14:AY14"/>
    <mergeCell ref="AZ14:BA14"/>
    <mergeCell ref="BB14:BC14"/>
    <mergeCell ref="AF14:AG14"/>
    <mergeCell ref="AH14:AI14"/>
    <mergeCell ref="AJ14:AK14"/>
    <mergeCell ref="AL14:AM14"/>
    <mergeCell ref="AN14:AO14"/>
    <mergeCell ref="AP14:AQ14"/>
    <mergeCell ref="T14:U14"/>
    <mergeCell ref="V14:W14"/>
    <mergeCell ref="X14:Y14"/>
    <mergeCell ref="Z14:AA14"/>
    <mergeCell ref="AB14:AC14"/>
    <mergeCell ref="AD14:AE14"/>
    <mergeCell ref="H14:I14"/>
    <mergeCell ref="J14:K14"/>
    <mergeCell ref="L14:M14"/>
    <mergeCell ref="N14:O14"/>
    <mergeCell ref="P14:Q14"/>
    <mergeCell ref="R14:S14"/>
    <mergeCell ref="D20:E20"/>
    <mergeCell ref="D21:E21"/>
    <mergeCell ref="D22:E22"/>
    <mergeCell ref="D23:E23"/>
    <mergeCell ref="F14:G14"/>
    <mergeCell ref="D14:E14"/>
    <mergeCell ref="D15:E15"/>
    <mergeCell ref="D16:E16"/>
    <mergeCell ref="D17:E17"/>
    <mergeCell ref="D18:E18"/>
    <mergeCell ref="D19:E19"/>
    <mergeCell ref="F15:G15"/>
    <mergeCell ref="H15:I15"/>
    <mergeCell ref="J15:K15"/>
    <mergeCell ref="L15:M15"/>
    <mergeCell ref="N15:O15"/>
    <mergeCell ref="P18:Q18"/>
    <mergeCell ref="R18:S18"/>
    <mergeCell ref="X16:Y16"/>
    <mergeCell ref="Z16:AA16"/>
    <mergeCell ref="B19:C19"/>
    <mergeCell ref="B20:C20"/>
    <mergeCell ref="B21:C21"/>
    <mergeCell ref="B22:C22"/>
    <mergeCell ref="B23:C23"/>
    <mergeCell ref="A1:A2"/>
    <mergeCell ref="B14:C14"/>
    <mergeCell ref="B15:C15"/>
    <mergeCell ref="B16:C16"/>
    <mergeCell ref="B17:C17"/>
    <mergeCell ref="B18:C18"/>
    <mergeCell ref="FR2:FS2"/>
    <mergeCell ref="FT2:FU2"/>
    <mergeCell ref="FV2:FW2"/>
    <mergeCell ref="FX2:FY2"/>
    <mergeCell ref="FZ2:GA2"/>
    <mergeCell ref="DV2:DW2"/>
    <mergeCell ref="DX2:DY2"/>
    <mergeCell ref="DZ2:EA2"/>
    <mergeCell ref="EB2:EC2"/>
    <mergeCell ref="ED2:EE2"/>
    <mergeCell ref="EF2:EG2"/>
    <mergeCell ref="DJ2:DK2"/>
    <mergeCell ref="DL2:DM2"/>
    <mergeCell ref="DN2:DO2"/>
    <mergeCell ref="DP2:DQ2"/>
    <mergeCell ref="DR2:DS2"/>
    <mergeCell ref="DT2:DU2"/>
    <mergeCell ref="CX2:CY2"/>
    <mergeCell ref="CZ2:DA2"/>
    <mergeCell ref="DB2:DC2"/>
    <mergeCell ref="DD2:DE2"/>
    <mergeCell ref="GB2:GC2"/>
    <mergeCell ref="FF2:FG2"/>
    <mergeCell ref="FH2:FI2"/>
    <mergeCell ref="FJ2:FK2"/>
    <mergeCell ref="FL2:FM2"/>
    <mergeCell ref="FN2:FO2"/>
    <mergeCell ref="FP2:FQ2"/>
    <mergeCell ref="ET2:EU2"/>
    <mergeCell ref="EV2:EW2"/>
    <mergeCell ref="EX2:EY2"/>
    <mergeCell ref="EZ2:FA2"/>
    <mergeCell ref="FB2:FC2"/>
    <mergeCell ref="FD2:FE2"/>
    <mergeCell ref="EH2:EI2"/>
    <mergeCell ref="EJ2:EK2"/>
    <mergeCell ref="EL2:EM2"/>
    <mergeCell ref="EN2:EO2"/>
    <mergeCell ref="EP2:EQ2"/>
    <mergeCell ref="ER2:ES2"/>
    <mergeCell ref="DF2:DG2"/>
    <mergeCell ref="DH2:DI2"/>
    <mergeCell ref="CL2:CM2"/>
    <mergeCell ref="CN2:CO2"/>
    <mergeCell ref="CP2:CQ2"/>
    <mergeCell ref="CR2:CS2"/>
    <mergeCell ref="CT2:CU2"/>
    <mergeCell ref="CV2:CW2"/>
    <mergeCell ref="BZ2:CA2"/>
    <mergeCell ref="CB2:CC2"/>
    <mergeCell ref="CD2:CE2"/>
    <mergeCell ref="CF2:CG2"/>
    <mergeCell ref="CH2:CI2"/>
    <mergeCell ref="CJ2:CK2"/>
    <mergeCell ref="BN2:BO2"/>
    <mergeCell ref="BP2:BQ2"/>
    <mergeCell ref="BR2:BS2"/>
    <mergeCell ref="BT2:BU2"/>
    <mergeCell ref="BV2:BW2"/>
    <mergeCell ref="BX2:BY2"/>
    <mergeCell ref="BB2:BC2"/>
    <mergeCell ref="BD2:BE2"/>
    <mergeCell ref="BF2:BG2"/>
    <mergeCell ref="BH2:BI2"/>
    <mergeCell ref="BJ2:BK2"/>
    <mergeCell ref="BL2:BM2"/>
    <mergeCell ref="AP2:AQ2"/>
    <mergeCell ref="AR2:AS2"/>
    <mergeCell ref="AT2:AU2"/>
    <mergeCell ref="AV2:AW2"/>
    <mergeCell ref="AX2:AY2"/>
    <mergeCell ref="AZ2:BA2"/>
    <mergeCell ref="AD2:AE2"/>
    <mergeCell ref="AF2:AG2"/>
    <mergeCell ref="AH2:AI2"/>
    <mergeCell ref="AJ2:AK2"/>
    <mergeCell ref="AL2:AM2"/>
    <mergeCell ref="AN2:AO2"/>
    <mergeCell ref="R2:S2"/>
    <mergeCell ref="T2:U2"/>
    <mergeCell ref="V2:W2"/>
    <mergeCell ref="X2:Y2"/>
    <mergeCell ref="Z2:AA2"/>
    <mergeCell ref="AB2:AC2"/>
    <mergeCell ref="FZ1:GA1"/>
    <mergeCell ref="GB1:GC1"/>
    <mergeCell ref="B2:C2"/>
    <mergeCell ref="D2:E2"/>
    <mergeCell ref="F2:G2"/>
    <mergeCell ref="H2:I2"/>
    <mergeCell ref="J2:K2"/>
    <mergeCell ref="L2:M2"/>
    <mergeCell ref="N2:O2"/>
    <mergeCell ref="P2:Q2"/>
    <mergeCell ref="FN1:FO1"/>
    <mergeCell ref="FP1:FQ1"/>
    <mergeCell ref="FR1:FS1"/>
    <mergeCell ref="FT1:FU1"/>
    <mergeCell ref="FV1:FW1"/>
    <mergeCell ref="FX1:FY1"/>
    <mergeCell ref="FB1:FC1"/>
    <mergeCell ref="FD1:FE1"/>
    <mergeCell ref="FF1:FG1"/>
    <mergeCell ref="FH1:FI1"/>
    <mergeCell ref="FJ1:FK1"/>
    <mergeCell ref="FL1:FM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EN1:EO1"/>
    <mergeCell ref="DR1:DS1"/>
    <mergeCell ref="DT1:DU1"/>
    <mergeCell ref="DV1:DW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14:GC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C3:C5 C8:C12 D3:GD13 G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TOI</vt:lpstr>
      <vt:lpstr>INFORME</vt:lpstr>
      <vt:lpstr>SOLO UPGRADE</vt:lpstr>
      <vt:lpstr>ANTECEDENTES CAMPAÑA</vt:lpstr>
      <vt:lpstr>F</vt:lpstr>
      <vt:lpstr>estadogp</vt:lpstr>
      <vt:lpstr>MENSAJE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Puetz</dc:creator>
  <cp:lastModifiedBy>Usuario</cp:lastModifiedBy>
  <dcterms:created xsi:type="dcterms:W3CDTF">2016-01-05T19:14:03Z</dcterms:created>
  <dcterms:modified xsi:type="dcterms:W3CDTF">2017-03-22T21:37:05Z</dcterms:modified>
</cp:coreProperties>
</file>