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7920" yWindow="15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B10" i="1" l="1"/>
  <c r="F42" i="1"/>
  <c r="C12" i="1"/>
  <c r="C11" i="1"/>
  <c r="C10" i="1"/>
  <c r="C9" i="1"/>
  <c r="C8" i="1"/>
  <c r="C7" i="1"/>
  <c r="C6" i="1"/>
  <c r="C5" i="1"/>
  <c r="C4" i="1"/>
  <c r="C3" i="1"/>
  <c r="B12" i="1"/>
  <c r="B11" i="1"/>
  <c r="D11" i="1" s="1"/>
  <c r="D10" i="1"/>
  <c r="B9" i="1"/>
  <c r="D9" i="1" s="1"/>
  <c r="B8" i="1"/>
  <c r="D8" i="1" s="1"/>
  <c r="B7" i="1"/>
  <c r="B6" i="1"/>
  <c r="D6" i="1" s="1"/>
  <c r="B5" i="1"/>
  <c r="B4" i="1"/>
  <c r="B3" i="1"/>
  <c r="D3" i="1" s="1"/>
  <c r="D4" i="1"/>
  <c r="D5" i="1"/>
  <c r="D7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<sst xmlns="http://schemas.openxmlformats.org/spreadsheetml/2006/main" count="11" uniqueCount="11">
  <si>
    <t>lower_threshold</t>
  </si>
  <si>
    <t>N_AGI</t>
  </si>
  <si>
    <t>AGI</t>
  </si>
  <si>
    <t>N_salary_wage</t>
  </si>
  <si>
    <t>salary_wage</t>
  </si>
  <si>
    <t>Notes</t>
  </si>
  <si>
    <t>N_salary_wage not available; use N_AGI</t>
  </si>
  <si>
    <t>N_AGI and AGI are from p. 107 of PDF</t>
  </si>
  <si>
    <t>salary_wage is from p. 122 of PDF</t>
  </si>
  <si>
    <t>tax</t>
  </si>
  <si>
    <t>tax is from p. 109 of 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</si>
</sst>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>
    <font>
      <sz val="11"/>
      <name val="Calibri"/>
    </font>
    <font>
      <sz val="11"/>
      <name val="Calibri"/>
      <family val="2"/>
    </font>
    <font>
      <sz val="11"/>
      <name val="Calibri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3" fontId="3" fillId="0" borderId="1" xfId="1" applyNumberFormat="1" applyFont="1" applyBorder="1"/>
    <xf numFmtId="3" fontId="1" fillId="0" borderId="1" xfId="0" applyNumberFormat="1" applyFont="1" applyBorder="1"/>
    <xf numFmtId="3" fontId="1" fillId="0" borderId="0" xfId="0" applyNumberFormat="1" applyFont="1"/>
    <xf numFmtId="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zoomScaleNormal="100" workbookViewId="0">
      <selection activeCell="E44" sqref="E44"/>
    </sheetView>
  </sheetViews>
  <sheetFormatPr defaultColWidth="8.85546875" defaultRowHeight="15"/>
  <cols>
    <col min="1" max="1" width="14.42578125" style="1" bestFit="1" customWidth="1"/>
    <col min="2" max="6" width="15.85546875" style="1" customWidth="1"/>
    <col min="8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4" t="s">
        <v>5</v>
      </c>
    </row>
    <row r="2" spans="1:7">
      <c r="A2" s="2">
        <v>-999</v>
      </c>
      <c r="B2" s="3"/>
      <c r="C2" s="3"/>
      <c r="D2" s="3"/>
      <c r="E2" s="3"/>
      <c r="F2" s="3"/>
      <c r="G2" s="4" t="s">
        <v>7</v>
      </c>
    </row>
    <row r="3" spans="1:7">
      <c r="A3" s="4">
        <v>1</v>
      </c>
      <c r="B3" s="4">
        <f>319323+25553</f>
        <v>344876</v>
      </c>
      <c r="C3" s="4">
        <f>222272213+13179333</f>
        <v>235451546</v>
      </c>
      <c r="D3" s="4">
        <f>B3</f>
        <v>344876</v>
      </c>
      <c r="E3" s="4">
        <f>165896640+3070360</f>
        <v>168967000</v>
      </c>
      <c r="F3" s="4">
        <v>145629</v>
      </c>
      <c r="G3" s="4" t="s">
        <v>10</v>
      </c>
    </row>
    <row r="4" spans="1:7">
      <c r="A4" s="4">
        <v>1000</v>
      </c>
      <c r="B4" s="4">
        <f>844046+1569835</f>
        <v>2413881</v>
      </c>
      <c r="C4" s="4">
        <f>1291860690+2272613394</f>
        <v>3564474084</v>
      </c>
      <c r="D4" s="4">
        <f t="shared" ref="D4:D41" si="0">B4</f>
        <v>2413881</v>
      </c>
      <c r="E4" s="4">
        <f>861884050+1918889191</f>
        <v>2780773241</v>
      </c>
      <c r="F4" s="4">
        <v>10432394</v>
      </c>
      <c r="G4" s="4" t="s">
        <v>8</v>
      </c>
    </row>
    <row r="5" spans="1:7">
      <c r="A5" s="4">
        <v>2000</v>
      </c>
      <c r="B5" s="4">
        <f>1324338+788655</f>
        <v>2112993</v>
      </c>
      <c r="C5" s="4">
        <f>3275201331+2001946115</f>
        <v>5277147446</v>
      </c>
      <c r="D5" s="4">
        <f t="shared" si="0"/>
        <v>2112993</v>
      </c>
      <c r="E5" s="4">
        <f>2286894890+1299542464</f>
        <v>3586437354</v>
      </c>
      <c r="F5" s="4">
        <v>10207284</v>
      </c>
      <c r="G5" s="5" t="s">
        <v>6</v>
      </c>
    </row>
    <row r="6" spans="1:7">
      <c r="A6" s="4">
        <v>3000</v>
      </c>
      <c r="B6" s="4">
        <f>332458+848698</f>
        <v>1181156</v>
      </c>
      <c r="C6" s="4">
        <f>1107935352+2946113841</f>
        <v>4054049193</v>
      </c>
      <c r="D6" s="4">
        <f t="shared" si="0"/>
        <v>1181156</v>
      </c>
      <c r="E6" s="4">
        <f>656128156+1598356005</f>
        <v>2254484161</v>
      </c>
      <c r="F6" s="4">
        <v>12391981</v>
      </c>
      <c r="G6" s="5"/>
    </row>
    <row r="7" spans="1:7">
      <c r="A7" s="4">
        <v>4000</v>
      </c>
      <c r="B7" s="4">
        <f>49440+570304</f>
        <v>619744</v>
      </c>
      <c r="C7" s="4">
        <f>218262931+2555612002</f>
        <v>2773874933</v>
      </c>
      <c r="D7" s="4">
        <f t="shared" si="0"/>
        <v>619744</v>
      </c>
      <c r="E7" s="4">
        <f>86505047+1249580132</f>
        <v>1336085179</v>
      </c>
      <c r="F7" s="4">
        <v>14473406</v>
      </c>
      <c r="G7" s="5"/>
    </row>
    <row r="8" spans="1:7">
      <c r="A8" s="4">
        <v>5000</v>
      </c>
      <c r="B8" s="4">
        <f>3811+151843</f>
        <v>155654</v>
      </c>
      <c r="C8" s="4">
        <f>20754035+831609954</f>
        <v>852363989</v>
      </c>
      <c r="D8" s="4">
        <f t="shared" si="0"/>
        <v>155654</v>
      </c>
      <c r="E8" s="4">
        <f>6681426+466755524</f>
        <v>473436950</v>
      </c>
      <c r="F8" s="4">
        <v>6015457</v>
      </c>
      <c r="G8" s="5"/>
    </row>
    <row r="9" spans="1:7">
      <c r="A9" s="4">
        <v>6000</v>
      </c>
      <c r="B9" s="4">
        <f>2420+105265</f>
        <v>107685</v>
      </c>
      <c r="C9" s="4">
        <f>15645649+680922810</f>
        <v>696568459</v>
      </c>
      <c r="D9" s="4">
        <f t="shared" si="0"/>
        <v>107685</v>
      </c>
      <c r="E9" s="4">
        <f>4065473+353999702</f>
        <v>358065175</v>
      </c>
      <c r="F9" s="4">
        <v>5951420</v>
      </c>
      <c r="G9" s="5"/>
    </row>
    <row r="10" spans="1:7">
      <c r="A10" s="4">
        <v>7000</v>
      </c>
      <c r="B10" s="4">
        <f>1763+74343</f>
        <v>76106</v>
      </c>
      <c r="C10" s="4">
        <f>13168072+555281819</f>
        <v>568449891</v>
      </c>
      <c r="D10" s="4">
        <f t="shared" si="0"/>
        <v>76106</v>
      </c>
      <c r="E10" s="4">
        <f>3031166+278545252</f>
        <v>281576418</v>
      </c>
      <c r="F10" s="4">
        <v>5770783</v>
      </c>
      <c r="G10" s="5"/>
    </row>
    <row r="11" spans="1:7">
      <c r="A11" s="4">
        <v>8000</v>
      </c>
      <c r="B11" s="4">
        <f>1378+53232</f>
        <v>54610</v>
      </c>
      <c r="C11" s="4">
        <f>11702708+451389682</f>
        <v>463092390</v>
      </c>
      <c r="D11" s="4">
        <f t="shared" si="0"/>
        <v>54610</v>
      </c>
      <c r="E11" s="4">
        <f>2786010+216561328</f>
        <v>219347338</v>
      </c>
      <c r="F11" s="4">
        <v>5521984</v>
      </c>
      <c r="G11" s="5"/>
    </row>
    <row r="12" spans="1:7">
      <c r="A12" s="4">
        <v>9000</v>
      </c>
      <c r="B12" s="4">
        <f>1113+42162</f>
        <v>43275</v>
      </c>
      <c r="C12" s="4">
        <f>10626904+400086272</f>
        <v>410713176</v>
      </c>
      <c r="D12" s="4">
        <f t="shared" si="0"/>
        <v>43275</v>
      </c>
      <c r="E12" s="4">
        <f>2003536+187341869</f>
        <v>189345405</v>
      </c>
      <c r="F12" s="4">
        <v>5568300</v>
      </c>
      <c r="G12" s="5"/>
    </row>
    <row r="13" spans="1:7">
      <c r="A13" s="4">
        <v>10000</v>
      </c>
      <c r="B13" s="4">
        <v>32471</v>
      </c>
      <c r="C13" s="4">
        <v>340418102</v>
      </c>
      <c r="D13" s="4">
        <f t="shared" si="0"/>
        <v>32471</v>
      </c>
      <c r="E13" s="4">
        <v>154062574</v>
      </c>
      <c r="F13" s="4">
        <v>5155557</v>
      </c>
      <c r="G13" s="5"/>
    </row>
    <row r="14" spans="1:7">
      <c r="A14" s="4">
        <v>11000</v>
      </c>
      <c r="B14" s="4">
        <v>26579</v>
      </c>
      <c r="C14" s="4">
        <v>305422639</v>
      </c>
      <c r="D14" s="4">
        <f t="shared" si="0"/>
        <v>26579</v>
      </c>
      <c r="E14" s="4">
        <v>132274628</v>
      </c>
      <c r="F14" s="4">
        <v>5336941</v>
      </c>
      <c r="G14" s="5"/>
    </row>
    <row r="15" spans="1:7">
      <c r="A15" s="4">
        <v>12000</v>
      </c>
      <c r="B15" s="4">
        <v>21472</v>
      </c>
      <c r="C15" s="4">
        <v>268088430</v>
      </c>
      <c r="D15" s="4">
        <f t="shared" si="0"/>
        <v>21472</v>
      </c>
      <c r="E15" s="4">
        <v>109219100</v>
      </c>
      <c r="F15" s="4">
        <v>5324389</v>
      </c>
      <c r="G15" s="5"/>
    </row>
    <row r="16" spans="1:7">
      <c r="A16" s="4">
        <v>13000</v>
      </c>
      <c r="B16" s="4">
        <v>17961</v>
      </c>
      <c r="C16" s="4">
        <v>242289046</v>
      </c>
      <c r="D16" s="4">
        <f t="shared" si="0"/>
        <v>17961</v>
      </c>
      <c r="E16" s="4">
        <v>97465443</v>
      </c>
      <c r="F16" s="4">
        <v>5284659</v>
      </c>
      <c r="G16" s="5"/>
    </row>
    <row r="17" spans="1:7">
      <c r="A17" s="4">
        <v>14000</v>
      </c>
      <c r="B17" s="4">
        <v>15013</v>
      </c>
      <c r="C17" s="4">
        <v>217600929</v>
      </c>
      <c r="D17" s="4">
        <f t="shared" si="0"/>
        <v>15013</v>
      </c>
      <c r="E17" s="4">
        <v>86156247</v>
      </c>
      <c r="F17" s="4">
        <v>5241513</v>
      </c>
      <c r="G17" s="5"/>
    </row>
    <row r="18" spans="1:7">
      <c r="A18" s="4">
        <v>15000</v>
      </c>
      <c r="B18" s="4">
        <v>49878</v>
      </c>
      <c r="C18" s="4">
        <v>859765763</v>
      </c>
      <c r="D18" s="4">
        <f t="shared" si="0"/>
        <v>49878</v>
      </c>
      <c r="E18" s="4">
        <v>328467770</v>
      </c>
      <c r="F18" s="4">
        <v>25898845</v>
      </c>
      <c r="G18" s="5"/>
    </row>
    <row r="19" spans="1:7">
      <c r="A19" s="4">
        <v>20000</v>
      </c>
      <c r="B19" s="4">
        <v>27842</v>
      </c>
      <c r="C19" s="4">
        <v>621811902</v>
      </c>
      <c r="D19" s="4">
        <f t="shared" si="0"/>
        <v>27842</v>
      </c>
      <c r="E19" s="4">
        <v>208654867</v>
      </c>
      <c r="F19" s="4">
        <v>25826765</v>
      </c>
      <c r="G19" s="5"/>
    </row>
    <row r="20" spans="1:7">
      <c r="A20" s="4">
        <v>25000</v>
      </c>
      <c r="B20" s="4">
        <v>17432</v>
      </c>
      <c r="C20" s="4">
        <v>476568806</v>
      </c>
      <c r="D20" s="4">
        <f t="shared" si="0"/>
        <v>17432</v>
      </c>
      <c r="E20" s="4">
        <v>155062877</v>
      </c>
      <c r="F20" s="4">
        <v>24905769</v>
      </c>
      <c r="G20" s="5"/>
    </row>
    <row r="21" spans="1:7">
      <c r="A21" s="4">
        <v>30000</v>
      </c>
      <c r="B21" s="4">
        <v>19464</v>
      </c>
      <c r="C21" s="4">
        <v>670246533</v>
      </c>
      <c r="D21" s="4">
        <f t="shared" si="0"/>
        <v>19464</v>
      </c>
      <c r="E21" s="4">
        <v>191816139</v>
      </c>
      <c r="F21" s="4">
        <v>45909842</v>
      </c>
      <c r="G21" s="5"/>
    </row>
    <row r="22" spans="1:7">
      <c r="A22" s="4">
        <v>40000</v>
      </c>
      <c r="B22" s="4">
        <v>10165</v>
      </c>
      <c r="C22" s="4">
        <v>453033024</v>
      </c>
      <c r="D22" s="4">
        <f t="shared" si="0"/>
        <v>10165</v>
      </c>
      <c r="E22" s="4">
        <v>119183987</v>
      </c>
      <c r="F22" s="4">
        <v>38544200</v>
      </c>
      <c r="G22" s="5"/>
    </row>
    <row r="23" spans="1:7">
      <c r="A23" s="4">
        <v>50000</v>
      </c>
      <c r="B23" s="4">
        <v>6019</v>
      </c>
      <c r="C23" s="4">
        <v>328621551</v>
      </c>
      <c r="D23" s="4">
        <f t="shared" si="0"/>
        <v>6019</v>
      </c>
      <c r="E23" s="4">
        <v>79071344</v>
      </c>
      <c r="F23" s="4">
        <v>33909323</v>
      </c>
      <c r="G23" s="5"/>
    </row>
    <row r="24" spans="1:7">
      <c r="A24" s="4">
        <v>60000</v>
      </c>
      <c r="B24" s="4">
        <v>3978</v>
      </c>
      <c r="C24" s="4">
        <v>257234335</v>
      </c>
      <c r="D24" s="4">
        <f t="shared" si="0"/>
        <v>3978</v>
      </c>
      <c r="E24" s="4">
        <v>57728530</v>
      </c>
      <c r="F24" s="4">
        <v>30651682</v>
      </c>
      <c r="G24" s="5"/>
    </row>
    <row r="25" spans="1:7">
      <c r="A25" s="4">
        <v>70000</v>
      </c>
      <c r="B25" s="4">
        <v>2579</v>
      </c>
      <c r="C25" s="4">
        <v>192836855</v>
      </c>
      <c r="D25" s="4">
        <f t="shared" si="0"/>
        <v>2579</v>
      </c>
      <c r="E25" s="4">
        <v>40647009</v>
      </c>
      <c r="F25" s="4">
        <v>26244466</v>
      </c>
      <c r="G25" s="5"/>
    </row>
    <row r="26" spans="1:7">
      <c r="A26" s="4">
        <v>80000</v>
      </c>
      <c r="B26" s="4">
        <v>1912</v>
      </c>
      <c r="C26" s="4">
        <v>161906782</v>
      </c>
      <c r="D26" s="4">
        <f t="shared" si="0"/>
        <v>1912</v>
      </c>
      <c r="E26" s="4">
        <v>32807373</v>
      </c>
      <c r="F26" s="4">
        <v>24721970</v>
      </c>
      <c r="G26" s="5"/>
    </row>
    <row r="27" spans="1:7">
      <c r="A27" s="4">
        <v>90000</v>
      </c>
      <c r="B27" s="4">
        <v>1328</v>
      </c>
      <c r="C27" s="4">
        <v>126184120</v>
      </c>
      <c r="D27" s="4">
        <f t="shared" si="0"/>
        <v>1328</v>
      </c>
      <c r="E27" s="4">
        <v>25405131</v>
      </c>
      <c r="F27" s="4">
        <v>21108563</v>
      </c>
      <c r="G27" s="5"/>
    </row>
    <row r="28" spans="1:7">
      <c r="A28" s="4">
        <v>100000</v>
      </c>
      <c r="B28" s="4">
        <v>3065</v>
      </c>
      <c r="C28" s="4">
        <v>377644950</v>
      </c>
      <c r="D28" s="4">
        <f t="shared" si="0"/>
        <v>3065</v>
      </c>
      <c r="E28" s="4">
        <v>67391354</v>
      </c>
      <c r="F28" s="4">
        <v>75677735</v>
      </c>
      <c r="G28" s="5"/>
    </row>
    <row r="29" spans="1:7">
      <c r="A29" s="4">
        <v>150000</v>
      </c>
      <c r="B29" s="4">
        <v>1084</v>
      </c>
      <c r="C29" s="4">
        <v>186211045</v>
      </c>
      <c r="D29" s="4">
        <f t="shared" si="0"/>
        <v>1084</v>
      </c>
      <c r="E29" s="4">
        <v>26721431</v>
      </c>
      <c r="F29" s="4">
        <v>44391095</v>
      </c>
      <c r="G29" s="5"/>
    </row>
    <row r="30" spans="1:7">
      <c r="A30" s="4">
        <v>200000</v>
      </c>
      <c r="B30" s="4">
        <v>542</v>
      </c>
      <c r="C30" s="4">
        <v>120416465</v>
      </c>
      <c r="D30" s="4">
        <f t="shared" si="0"/>
        <v>542</v>
      </c>
      <c r="E30" s="4">
        <v>15985894</v>
      </c>
      <c r="F30" s="4">
        <v>30690555</v>
      </c>
      <c r="G30" s="5"/>
    </row>
    <row r="31" spans="1:7">
      <c r="A31" s="4">
        <v>250000</v>
      </c>
      <c r="B31" s="4">
        <v>250</v>
      </c>
      <c r="C31" s="4">
        <v>67981864</v>
      </c>
      <c r="D31" s="4">
        <f t="shared" si="0"/>
        <v>250</v>
      </c>
      <c r="E31" s="4">
        <v>6956213</v>
      </c>
      <c r="F31" s="4">
        <v>17399248</v>
      </c>
      <c r="G31" s="5"/>
    </row>
    <row r="32" spans="1:7">
      <c r="A32" s="4">
        <v>300000</v>
      </c>
      <c r="B32" s="4">
        <v>320</v>
      </c>
      <c r="C32" s="4">
        <v>109977527</v>
      </c>
      <c r="D32" s="4">
        <f t="shared" si="0"/>
        <v>320</v>
      </c>
      <c r="E32" s="4">
        <v>11880258</v>
      </c>
      <c r="F32" s="4">
        <v>28642091</v>
      </c>
      <c r="G32" s="5"/>
    </row>
    <row r="33" spans="1:7">
      <c r="A33" s="4">
        <v>400000</v>
      </c>
      <c r="B33" s="4">
        <v>137</v>
      </c>
      <c r="C33" s="4">
        <v>61271025</v>
      </c>
      <c r="D33" s="4">
        <f t="shared" si="0"/>
        <v>137</v>
      </c>
      <c r="E33" s="4">
        <v>5670094</v>
      </c>
      <c r="F33" s="4">
        <v>17129040</v>
      </c>
      <c r="G33" s="5"/>
    </row>
    <row r="34" spans="1:7">
      <c r="A34" s="4">
        <v>500000</v>
      </c>
      <c r="B34" s="4">
        <v>192</v>
      </c>
      <c r="C34" s="4">
        <v>115627429</v>
      </c>
      <c r="D34" s="4">
        <f t="shared" si="0"/>
        <v>192</v>
      </c>
      <c r="E34" s="4">
        <v>8931616</v>
      </c>
      <c r="F34" s="4">
        <v>30764636</v>
      </c>
      <c r="G34" s="5"/>
    </row>
    <row r="35" spans="1:7">
      <c r="A35" s="4">
        <v>750000</v>
      </c>
      <c r="B35" s="4">
        <v>50</v>
      </c>
      <c r="C35" s="4">
        <v>42834750</v>
      </c>
      <c r="D35" s="4">
        <f t="shared" si="0"/>
        <v>50</v>
      </c>
      <c r="E35" s="4">
        <v>3551042</v>
      </c>
      <c r="F35" s="4">
        <v>11820665</v>
      </c>
      <c r="G35" s="5"/>
    </row>
    <row r="36" spans="1:7">
      <c r="A36" s="4">
        <v>1000000</v>
      </c>
      <c r="B36" s="4">
        <v>37</v>
      </c>
      <c r="C36" s="4">
        <v>44166730</v>
      </c>
      <c r="D36" s="4">
        <f t="shared" si="0"/>
        <v>37</v>
      </c>
      <c r="E36" s="4">
        <v>2121518</v>
      </c>
      <c r="F36" s="4">
        <v>12738840</v>
      </c>
      <c r="G36" s="5"/>
    </row>
    <row r="37" spans="1:7">
      <c r="A37" s="4">
        <v>1500000</v>
      </c>
      <c r="B37" s="4">
        <v>13</v>
      </c>
      <c r="C37" s="4">
        <v>22219149</v>
      </c>
      <c r="D37" s="4">
        <f t="shared" si="0"/>
        <v>13</v>
      </c>
      <c r="E37" s="4">
        <v>1258639</v>
      </c>
      <c r="F37" s="4">
        <v>5261011</v>
      </c>
      <c r="G37" s="5"/>
    </row>
    <row r="38" spans="1:7">
      <c r="A38" s="4">
        <v>2000000</v>
      </c>
      <c r="B38" s="4">
        <v>15</v>
      </c>
      <c r="C38" s="4">
        <v>34873488</v>
      </c>
      <c r="D38" s="4">
        <f t="shared" si="0"/>
        <v>15</v>
      </c>
      <c r="E38" s="4">
        <v>428423</v>
      </c>
      <c r="F38" s="4">
        <v>10265143</v>
      </c>
      <c r="G38" s="5"/>
    </row>
    <row r="39" spans="1:7">
      <c r="A39" s="4">
        <v>3000000</v>
      </c>
      <c r="B39" s="4">
        <v>4</v>
      </c>
      <c r="C39" s="4">
        <v>13449732</v>
      </c>
      <c r="D39" s="4">
        <f t="shared" si="0"/>
        <v>4</v>
      </c>
      <c r="E39" s="4">
        <v>10343</v>
      </c>
      <c r="F39" s="4">
        <v>3607687</v>
      </c>
      <c r="G39" s="5"/>
    </row>
    <row r="40" spans="1:7">
      <c r="A40" s="4">
        <v>4000000</v>
      </c>
      <c r="B40" s="4">
        <v>3</v>
      </c>
      <c r="C40" s="4">
        <v>13310057</v>
      </c>
      <c r="D40" s="4">
        <f t="shared" si="0"/>
        <v>3</v>
      </c>
      <c r="E40" s="4">
        <v>13460</v>
      </c>
      <c r="F40" s="4">
        <v>4274317</v>
      </c>
      <c r="G40" s="5"/>
    </row>
    <row r="41" spans="1:7">
      <c r="A41" s="4">
        <v>5000000</v>
      </c>
      <c r="B41" s="4">
        <v>3</v>
      </c>
      <c r="C41" s="4">
        <v>27955319</v>
      </c>
      <c r="D41" s="4">
        <f t="shared" si="0"/>
        <v>3</v>
      </c>
      <c r="E41" s="4">
        <v>201101</v>
      </c>
      <c r="F41" s="4">
        <v>11060205</v>
      </c>
      <c r="G41" s="5"/>
    </row>
    <row r="42" spans="1:7">
      <c r="A42" s="2">
        <v>-999</v>
      </c>
      <c r="B42" s="4">
        <f>SUM(B2:B41)</f>
        <v>7369788</v>
      </c>
      <c r="C42" s="4">
        <f>SUM(C2:C41)</f>
        <v>25656153454</v>
      </c>
      <c r="D42" s="4">
        <f>SUM(D2:D41)</f>
        <v>7369788</v>
      </c>
      <c r="E42" s="4">
        <f>SUM(E2:E41)</f>
        <v>13617662626</v>
      </c>
      <c r="F42" s="4">
        <f>SUM(F3:F41)</f>
        <v>704265390</v>
      </c>
      <c r="G42" s="5"/>
    </row>
    <row r="43" spans="1:7">
      <c r="A43" s="2">
        <v>-999</v>
      </c>
      <c r="B43" s="4">
        <v>7369788</v>
      </c>
      <c r="C43" s="4">
        <v>25656153454</v>
      </c>
      <c r="D43" s="4">
        <v>7369788</v>
      </c>
      <c r="E43" s="4">
        <v>13617662626</v>
      </c>
      <c r="F43" s="4"/>
      <c r="G43" s="5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2022-05-18T20:48:24Z</dcterms:modified>
</cp:coreProperties>
</file>