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765" yWindow="2115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D42" i="1"/>
  <c r="C42" i="1"/>
  <c r="B42" i="1"/>
  <c r="C12" i="1" l="1"/>
  <c r="C11" i="1"/>
  <c r="C10" i="1"/>
  <c r="C9" i="1"/>
  <c r="C8" i="1"/>
  <c r="C7" i="1"/>
  <c r="C6" i="1"/>
  <c r="C5" i="1"/>
  <c r="C4" i="1"/>
  <c r="C3" i="1"/>
  <c r="B12" i="1"/>
  <c r="B11" i="1"/>
  <c r="D11" i="1" s="1"/>
  <c r="B10" i="1"/>
  <c r="D10" i="1" s="1"/>
  <c r="B9" i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D9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<sst xmlns="http://schemas.openxmlformats.org/spreadsheetml/2006/main" count="11" uniqueCount="11">
  <si>
    <t>lower_threshold</t>
  </si>
  <si>
    <t>N_AGI</t>
  </si>
  <si>
    <t>AGI</t>
  </si>
  <si>
    <t>N_salary_wage</t>
  </si>
  <si>
    <t>salary_wage</t>
  </si>
  <si>
    <t>Notes</t>
  </si>
  <si>
    <t>N_salary_wage not available; use N_AGI</t>
  </si>
  <si>
    <t>N_AGI and AGI are from p. 91 of PDF</t>
  </si>
  <si>
    <t>salary_wage is from p. 106 of PDF</t>
  </si>
  <si>
    <t>tax</t>
  </si>
  <si>
    <t>tax is from p. 93 of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</si>
</sst>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>
    <font>
      <sz val="11"/>
      <name val="Calibri"/>
    </font>
    <font>
      <sz val="11"/>
      <name val="Calibri"/>
      <family val="2"/>
    </font>
    <font>
      <sz val="11"/>
      <name val="Calibri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3" fillId="0" borderId="1" xfId="1" applyNumberFormat="1" applyFont="1" applyBorder="1"/>
    <xf numFmtId="3" fontId="1" fillId="0" borderId="1" xfId="0" applyNumberFormat="1" applyFont="1" applyBorder="1"/>
    <xf numFmtId="3" fontId="1" fillId="0" borderId="0" xfId="0" applyNumberFormat="1" applyFon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Normal="100" workbookViewId="0">
      <selection activeCell="E44" sqref="E44"/>
    </sheetView>
  </sheetViews>
  <sheetFormatPr defaultColWidth="8.85546875" defaultRowHeight="15"/>
  <cols>
    <col min="1" max="1" width="14.42578125" style="1" bestFit="1" customWidth="1"/>
    <col min="2" max="6" width="15.28515625" style="1" customWidth="1"/>
    <col min="8" max="16384" width="8.85546875" style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4" t="s">
        <v>5</v>
      </c>
    </row>
    <row r="2" spans="1:7">
      <c r="A2" s="2">
        <v>-999</v>
      </c>
      <c r="B2" s="3"/>
      <c r="C2" s="3"/>
      <c r="D2" s="3"/>
      <c r="E2" s="3"/>
      <c r="F2" s="3"/>
      <c r="G2" s="4" t="s">
        <v>7</v>
      </c>
    </row>
    <row r="3" spans="1:7">
      <c r="A3" s="4">
        <v>1</v>
      </c>
      <c r="B3" s="4">
        <f>83519+14659</f>
        <v>98178</v>
      </c>
      <c r="C3" s="4">
        <f>50296633+8008905</f>
        <v>58305538</v>
      </c>
      <c r="D3" s="4">
        <f>B3</f>
        <v>98178</v>
      </c>
      <c r="E3" s="4">
        <f>39504808+1121236</f>
        <v>40626044</v>
      </c>
      <c r="F3" s="4">
        <v>68557</v>
      </c>
      <c r="G3" s="4" t="s">
        <v>10</v>
      </c>
    </row>
    <row r="4" spans="1:7">
      <c r="A4" s="4">
        <v>1000</v>
      </c>
      <c r="B4" s="4">
        <f>507846+564146</f>
        <v>1071992</v>
      </c>
      <c r="C4" s="4">
        <f>802761616+971839892</f>
        <v>1774601508</v>
      </c>
      <c r="D4" s="4">
        <f t="shared" ref="D4:D41" si="0">B4</f>
        <v>1071992</v>
      </c>
      <c r="E4" s="4">
        <f>596775560+836773581</f>
        <v>1433549141</v>
      </c>
      <c r="F4" s="4">
        <v>1704087</v>
      </c>
      <c r="G4" s="4" t="s">
        <v>8</v>
      </c>
    </row>
    <row r="5" spans="1:7">
      <c r="A5" s="4">
        <v>2000</v>
      </c>
      <c r="B5" s="4">
        <f>415895+426633</f>
        <v>842528</v>
      </c>
      <c r="C5" s="4">
        <f>1031080141+1016889742</f>
        <v>2047969883</v>
      </c>
      <c r="D5" s="4">
        <f t="shared" si="0"/>
        <v>842528</v>
      </c>
      <c r="E5" s="4">
        <f>556555987+723366909</f>
        <v>1279922896</v>
      </c>
      <c r="F5" s="4">
        <v>3809422</v>
      </c>
      <c r="G5" s="5" t="s">
        <v>6</v>
      </c>
    </row>
    <row r="6" spans="1:7">
      <c r="A6" s="4">
        <v>3000</v>
      </c>
      <c r="B6" s="4">
        <f>475240+272047</f>
        <v>747287</v>
      </c>
      <c r="C6" s="4">
        <f>1672459471+975055948</f>
        <v>2647515419</v>
      </c>
      <c r="D6" s="4">
        <f t="shared" si="0"/>
        <v>747287</v>
      </c>
      <c r="E6" s="4">
        <f>1069397299+515556258</f>
        <v>1584953557</v>
      </c>
      <c r="F6" s="4">
        <v>3302678</v>
      </c>
      <c r="G6" s="5"/>
    </row>
    <row r="7" spans="1:7">
      <c r="A7" s="4">
        <v>4000</v>
      </c>
      <c r="B7" s="4">
        <f>163718+416678</f>
        <v>580396</v>
      </c>
      <c r="C7" s="4">
        <f>712147878+1876339986</f>
        <v>2588487864</v>
      </c>
      <c r="D7" s="4">
        <f t="shared" si="0"/>
        <v>580396</v>
      </c>
      <c r="E7" s="4">
        <f>432501728+936795613</f>
        <v>1369297341</v>
      </c>
      <c r="F7" s="4">
        <v>5023536</v>
      </c>
      <c r="G7" s="5"/>
    </row>
    <row r="8" spans="1:7">
      <c r="A8" s="4">
        <v>5000</v>
      </c>
      <c r="B8" s="4">
        <f>11213+163208</f>
        <v>174421</v>
      </c>
      <c r="C8" s="4">
        <f>60576623+893404153</f>
        <v>953980776</v>
      </c>
      <c r="D8" s="4">
        <f t="shared" si="0"/>
        <v>174421</v>
      </c>
      <c r="E8" s="4">
        <f>25362014+469230454</f>
        <v>494592468</v>
      </c>
      <c r="F8" s="4">
        <v>3373514</v>
      </c>
      <c r="G8" s="5"/>
    </row>
    <row r="9" spans="1:7">
      <c r="A9" s="4">
        <v>6000</v>
      </c>
      <c r="B9" s="4">
        <f>5042+116454</f>
        <v>121496</v>
      </c>
      <c r="C9" s="4">
        <f>32477900+753476682</f>
        <v>785954582</v>
      </c>
      <c r="D9" s="4">
        <f t="shared" si="0"/>
        <v>121496</v>
      </c>
      <c r="E9" s="4">
        <f>10142117+385087068</f>
        <v>395229185</v>
      </c>
      <c r="F9" s="4">
        <v>3697497</v>
      </c>
      <c r="G9" s="5"/>
    </row>
    <row r="10" spans="1:7">
      <c r="A10" s="4">
        <v>7000</v>
      </c>
      <c r="B10" s="4">
        <f>3162+86285</f>
        <v>89447</v>
      </c>
      <c r="C10" s="4">
        <f>23593436+644800884</f>
        <v>668394320</v>
      </c>
      <c r="D10" s="4">
        <f t="shared" si="0"/>
        <v>89447</v>
      </c>
      <c r="E10" s="4">
        <f>6606506+312315438</f>
        <v>318921944</v>
      </c>
      <c r="F10" s="4">
        <v>3956625</v>
      </c>
      <c r="G10" s="5"/>
    </row>
    <row r="11" spans="1:7">
      <c r="A11" s="4">
        <v>8000</v>
      </c>
      <c r="B11" s="4">
        <f>2313+63367</f>
        <v>65680</v>
      </c>
      <c r="C11" s="4">
        <f>19582188+537060149</f>
        <v>556642337</v>
      </c>
      <c r="D11" s="4">
        <f t="shared" si="0"/>
        <v>65680</v>
      </c>
      <c r="E11" s="4">
        <f>5100657+245817687</f>
        <v>250918344</v>
      </c>
      <c r="F11" s="4">
        <v>3947971</v>
      </c>
      <c r="G11" s="5"/>
    </row>
    <row r="12" spans="1:7">
      <c r="A12" s="4">
        <v>9000</v>
      </c>
      <c r="B12" s="4">
        <f>1937+50671</f>
        <v>52608</v>
      </c>
      <c r="C12" s="4">
        <f>18381155+480498842</f>
        <v>498879997</v>
      </c>
      <c r="D12" s="4">
        <f t="shared" si="0"/>
        <v>52608</v>
      </c>
      <c r="E12" s="4">
        <f>3721399+233846559</f>
        <v>237567958</v>
      </c>
      <c r="F12" s="4">
        <v>4173570</v>
      </c>
      <c r="G12" s="5"/>
    </row>
    <row r="13" spans="1:7">
      <c r="A13" s="4">
        <v>10000</v>
      </c>
      <c r="B13" s="4">
        <v>39403</v>
      </c>
      <c r="C13" s="4">
        <v>412787736</v>
      </c>
      <c r="D13" s="4">
        <f t="shared" si="0"/>
        <v>39403</v>
      </c>
      <c r="E13" s="4">
        <v>173320005</v>
      </c>
      <c r="F13" s="4">
        <v>4151055</v>
      </c>
      <c r="G13" s="5"/>
    </row>
    <row r="14" spans="1:7">
      <c r="A14" s="4">
        <v>11000</v>
      </c>
      <c r="B14" s="4">
        <v>31978</v>
      </c>
      <c r="C14" s="4">
        <v>367265272</v>
      </c>
      <c r="D14" s="4">
        <f t="shared" si="0"/>
        <v>31978</v>
      </c>
      <c r="E14" s="4">
        <v>149318277</v>
      </c>
      <c r="F14" s="4">
        <v>4349288</v>
      </c>
      <c r="G14" s="5"/>
    </row>
    <row r="15" spans="1:7">
      <c r="A15" s="4">
        <v>12000</v>
      </c>
      <c r="B15" s="4">
        <v>26764</v>
      </c>
      <c r="C15" s="4">
        <v>334029168</v>
      </c>
      <c r="D15" s="4">
        <f t="shared" si="0"/>
        <v>26764</v>
      </c>
      <c r="E15" s="4">
        <v>130334009</v>
      </c>
      <c r="F15" s="4">
        <v>4562896</v>
      </c>
      <c r="G15" s="5"/>
    </row>
    <row r="16" spans="1:7">
      <c r="A16" s="4">
        <v>13000</v>
      </c>
      <c r="B16" s="4">
        <v>22240</v>
      </c>
      <c r="C16" s="4">
        <v>299798352</v>
      </c>
      <c r="D16" s="4">
        <f t="shared" si="0"/>
        <v>22240</v>
      </c>
      <c r="E16" s="4">
        <v>114380325</v>
      </c>
      <c r="F16" s="4">
        <v>4633767</v>
      </c>
      <c r="G16" s="5"/>
    </row>
    <row r="17" spans="1:7">
      <c r="A17" s="4">
        <v>14000</v>
      </c>
      <c r="B17" s="4">
        <v>18786</v>
      </c>
      <c r="C17" s="4">
        <v>272170590</v>
      </c>
      <c r="D17" s="4">
        <f t="shared" si="0"/>
        <v>18786</v>
      </c>
      <c r="E17" s="4">
        <v>103370391</v>
      </c>
      <c r="F17" s="4">
        <v>4721786</v>
      </c>
      <c r="G17" s="5"/>
    </row>
    <row r="18" spans="1:7">
      <c r="A18" s="4">
        <v>15000</v>
      </c>
      <c r="B18" s="4">
        <v>62676</v>
      </c>
      <c r="C18" s="4">
        <v>1080491691</v>
      </c>
      <c r="D18" s="4">
        <f t="shared" si="0"/>
        <v>62676</v>
      </c>
      <c r="E18" s="4">
        <v>379195125</v>
      </c>
      <c r="F18" s="4">
        <v>25089939</v>
      </c>
      <c r="G18" s="5"/>
    </row>
    <row r="19" spans="1:7">
      <c r="A19" s="4">
        <v>20000</v>
      </c>
      <c r="B19" s="4">
        <v>34932</v>
      </c>
      <c r="C19" s="4">
        <v>778355570</v>
      </c>
      <c r="D19" s="4">
        <f t="shared" si="0"/>
        <v>34932</v>
      </c>
      <c r="E19" s="4">
        <v>249048016</v>
      </c>
      <c r="F19" s="4">
        <v>26663221</v>
      </c>
      <c r="G19" s="5"/>
    </row>
    <row r="20" spans="1:7">
      <c r="A20" s="4">
        <v>25000</v>
      </c>
      <c r="B20" s="4">
        <v>21922</v>
      </c>
      <c r="C20" s="4">
        <v>598561777</v>
      </c>
      <c r="D20" s="4">
        <f t="shared" si="0"/>
        <v>21922</v>
      </c>
      <c r="E20" s="4">
        <v>175861707</v>
      </c>
      <c r="F20" s="4">
        <v>27052653</v>
      </c>
      <c r="G20" s="5"/>
    </row>
    <row r="21" spans="1:7">
      <c r="A21" s="4">
        <v>30000</v>
      </c>
      <c r="B21" s="4">
        <v>24732</v>
      </c>
      <c r="C21" s="4">
        <v>851560311</v>
      </c>
      <c r="D21" s="4">
        <f t="shared" si="0"/>
        <v>24732</v>
      </c>
      <c r="E21" s="4">
        <v>227614392</v>
      </c>
      <c r="F21" s="4">
        <v>50190461</v>
      </c>
      <c r="G21" s="5"/>
    </row>
    <row r="22" spans="1:7">
      <c r="A22" s="4">
        <v>40000</v>
      </c>
      <c r="B22" s="4">
        <v>13067</v>
      </c>
      <c r="C22" s="4">
        <v>582117196</v>
      </c>
      <c r="D22" s="4">
        <f t="shared" si="0"/>
        <v>13067</v>
      </c>
      <c r="E22" s="4">
        <v>141883907</v>
      </c>
      <c r="F22" s="4">
        <v>43445578</v>
      </c>
      <c r="G22" s="5"/>
    </row>
    <row r="23" spans="1:7">
      <c r="A23" s="4">
        <v>50000</v>
      </c>
      <c r="B23" s="4">
        <v>7868</v>
      </c>
      <c r="C23" s="4">
        <v>429704060</v>
      </c>
      <c r="D23" s="4">
        <f t="shared" si="0"/>
        <v>7868</v>
      </c>
      <c r="E23" s="4">
        <v>94091097</v>
      </c>
      <c r="F23" s="4">
        <v>37747828</v>
      </c>
      <c r="G23" s="5"/>
    </row>
    <row r="24" spans="1:7">
      <c r="A24" s="4">
        <v>60000</v>
      </c>
      <c r="B24" s="4">
        <v>5108</v>
      </c>
      <c r="C24" s="4">
        <v>330006749</v>
      </c>
      <c r="D24" s="4">
        <f t="shared" si="0"/>
        <v>5108</v>
      </c>
      <c r="E24" s="4">
        <v>68055750</v>
      </c>
      <c r="F24" s="4">
        <v>32727793</v>
      </c>
      <c r="G24" s="5"/>
    </row>
    <row r="25" spans="1:7">
      <c r="A25" s="4">
        <v>70000</v>
      </c>
      <c r="B25" s="4">
        <v>3586</v>
      </c>
      <c r="C25" s="4">
        <v>268229241</v>
      </c>
      <c r="D25" s="4">
        <f t="shared" si="0"/>
        <v>3586</v>
      </c>
      <c r="E25" s="4">
        <v>52704437</v>
      </c>
      <c r="F25" s="4">
        <v>29605545</v>
      </c>
      <c r="G25" s="5"/>
    </row>
    <row r="26" spans="1:7">
      <c r="A26" s="4">
        <v>80000</v>
      </c>
      <c r="B26" s="4">
        <v>2507</v>
      </c>
      <c r="C26" s="4">
        <v>212348581</v>
      </c>
      <c r="D26" s="4">
        <f t="shared" si="0"/>
        <v>2507</v>
      </c>
      <c r="E26" s="4">
        <v>38860356</v>
      </c>
      <c r="F26" s="4">
        <v>25299318</v>
      </c>
      <c r="G26" s="5"/>
    </row>
    <row r="27" spans="1:7">
      <c r="A27" s="4">
        <v>90000</v>
      </c>
      <c r="B27" s="4">
        <v>1889</v>
      </c>
      <c r="C27" s="4">
        <v>178659654</v>
      </c>
      <c r="D27" s="4">
        <f t="shared" si="0"/>
        <v>1889</v>
      </c>
      <c r="E27" s="4">
        <v>30100634</v>
      </c>
      <c r="F27" s="4">
        <v>22462296</v>
      </c>
      <c r="G27" s="5"/>
    </row>
    <row r="28" spans="1:7">
      <c r="A28" s="4">
        <v>100000</v>
      </c>
      <c r="B28" s="4">
        <v>4759</v>
      </c>
      <c r="C28" s="4">
        <v>572859982</v>
      </c>
      <c r="D28" s="4">
        <f t="shared" si="0"/>
        <v>4759</v>
      </c>
      <c r="E28" s="4">
        <v>86168225</v>
      </c>
      <c r="F28" s="4">
        <v>79471792</v>
      </c>
      <c r="G28" s="5"/>
    </row>
    <row r="29" spans="1:7">
      <c r="A29" s="4">
        <v>150000</v>
      </c>
      <c r="B29" s="4">
        <v>1758</v>
      </c>
      <c r="C29" s="4">
        <v>302507030</v>
      </c>
      <c r="D29" s="4">
        <f t="shared" si="0"/>
        <v>1758</v>
      </c>
      <c r="E29" s="4">
        <v>36107646</v>
      </c>
      <c r="F29" s="4">
        <v>46348967</v>
      </c>
      <c r="G29" s="5"/>
    </row>
    <row r="30" spans="1:7">
      <c r="A30" s="4">
        <v>200000</v>
      </c>
      <c r="B30" s="4">
        <v>928</v>
      </c>
      <c r="C30" s="4">
        <v>205927937</v>
      </c>
      <c r="D30" s="4">
        <f t="shared" si="0"/>
        <v>928</v>
      </c>
      <c r="E30" s="4">
        <v>21223068</v>
      </c>
      <c r="F30" s="4">
        <v>33108484</v>
      </c>
      <c r="G30" s="5"/>
    </row>
    <row r="31" spans="1:7">
      <c r="A31" s="4">
        <v>250000</v>
      </c>
      <c r="B31" s="4">
        <v>537</v>
      </c>
      <c r="C31" s="4">
        <v>146865250</v>
      </c>
      <c r="D31" s="4">
        <f t="shared" si="0"/>
        <v>537</v>
      </c>
      <c r="E31" s="4">
        <v>12906157</v>
      </c>
      <c r="F31" s="4">
        <v>23601368</v>
      </c>
      <c r="G31" s="5"/>
    </row>
    <row r="32" spans="1:7">
      <c r="A32" s="4">
        <v>300000</v>
      </c>
      <c r="B32" s="4">
        <v>562</v>
      </c>
      <c r="C32" s="4">
        <v>192759080</v>
      </c>
      <c r="D32" s="4">
        <f t="shared" si="0"/>
        <v>562</v>
      </c>
      <c r="E32" s="4">
        <v>17405331</v>
      </c>
      <c r="F32" s="4">
        <v>31738794</v>
      </c>
      <c r="G32" s="5"/>
    </row>
    <row r="33" spans="1:7">
      <c r="A33" s="4">
        <v>400000</v>
      </c>
      <c r="B33" s="4">
        <v>330</v>
      </c>
      <c r="C33" s="4">
        <v>147014577</v>
      </c>
      <c r="D33" s="4">
        <f t="shared" si="0"/>
        <v>330</v>
      </c>
      <c r="E33" s="4">
        <v>10086263</v>
      </c>
      <c r="F33" s="4">
        <v>23983188</v>
      </c>
      <c r="G33" s="5"/>
    </row>
    <row r="34" spans="1:7">
      <c r="A34" s="4">
        <v>500000</v>
      </c>
      <c r="B34" s="4">
        <v>340</v>
      </c>
      <c r="C34" s="4">
        <v>207431183</v>
      </c>
      <c r="D34" s="4">
        <f t="shared" si="0"/>
        <v>340</v>
      </c>
      <c r="E34" s="4">
        <v>10955905</v>
      </c>
      <c r="F34" s="4">
        <v>34313422</v>
      </c>
      <c r="G34" s="5"/>
    </row>
    <row r="35" spans="1:7">
      <c r="A35" s="4">
        <v>750000</v>
      </c>
      <c r="B35" s="4">
        <v>139</v>
      </c>
      <c r="C35" s="4">
        <v>119936340</v>
      </c>
      <c r="D35" s="4">
        <f t="shared" si="0"/>
        <v>139</v>
      </c>
      <c r="E35" s="4">
        <v>5782747</v>
      </c>
      <c r="F35" s="4">
        <v>19360766</v>
      </c>
      <c r="G35" s="5"/>
    </row>
    <row r="36" spans="1:7">
      <c r="A36" s="4">
        <v>1000000</v>
      </c>
      <c r="B36" s="4">
        <v>104</v>
      </c>
      <c r="C36" s="4">
        <v>128442670</v>
      </c>
      <c r="D36" s="4">
        <f t="shared" si="0"/>
        <v>104</v>
      </c>
      <c r="E36" s="4">
        <v>3252121</v>
      </c>
      <c r="F36" s="4">
        <v>20053458</v>
      </c>
      <c r="G36" s="5"/>
    </row>
    <row r="37" spans="1:7">
      <c r="A37" s="4">
        <v>1500000</v>
      </c>
      <c r="B37" s="4">
        <v>43</v>
      </c>
      <c r="C37" s="4">
        <v>73216814</v>
      </c>
      <c r="D37" s="4">
        <f t="shared" si="0"/>
        <v>43</v>
      </c>
      <c r="E37" s="4">
        <v>2731937</v>
      </c>
      <c r="F37" s="4">
        <v>12083276</v>
      </c>
      <c r="G37" s="5"/>
    </row>
    <row r="38" spans="1:7">
      <c r="A38" s="4">
        <v>2000000</v>
      </c>
      <c r="B38" s="4">
        <v>29</v>
      </c>
      <c r="C38" s="4">
        <v>69015571</v>
      </c>
      <c r="D38" s="4">
        <f t="shared" si="0"/>
        <v>29</v>
      </c>
      <c r="E38" s="4">
        <v>985791</v>
      </c>
      <c r="F38" s="4">
        <v>10108613</v>
      </c>
      <c r="G38" s="5"/>
    </row>
    <row r="39" spans="1:7">
      <c r="A39" s="4">
        <v>3000000</v>
      </c>
      <c r="B39" s="4">
        <v>15</v>
      </c>
      <c r="C39" s="4">
        <v>51004371</v>
      </c>
      <c r="D39" s="4">
        <f t="shared" si="0"/>
        <v>15</v>
      </c>
      <c r="E39" s="4">
        <v>272479</v>
      </c>
      <c r="F39" s="4">
        <v>8112811</v>
      </c>
      <c r="G39" s="5"/>
    </row>
    <row r="40" spans="1:7">
      <c r="A40" s="4">
        <v>4000000</v>
      </c>
      <c r="B40" s="4">
        <v>9</v>
      </c>
      <c r="C40" s="4">
        <v>39394563</v>
      </c>
      <c r="D40" s="4">
        <f t="shared" si="0"/>
        <v>9</v>
      </c>
      <c r="E40" s="4">
        <v>406816</v>
      </c>
      <c r="F40" s="4">
        <v>6250186</v>
      </c>
      <c r="G40" s="5"/>
    </row>
    <row r="41" spans="1:7">
      <c r="A41" s="4">
        <v>5000000</v>
      </c>
      <c r="B41" s="4">
        <v>7</v>
      </c>
      <c r="C41" s="4">
        <v>61382863</v>
      </c>
      <c r="D41" s="4">
        <f t="shared" si="0"/>
        <v>7</v>
      </c>
      <c r="E41" s="4">
        <v>158073</v>
      </c>
      <c r="F41" s="4">
        <v>10259177</v>
      </c>
      <c r="G41" s="5"/>
    </row>
    <row r="42" spans="1:7">
      <c r="A42" s="2">
        <v>-999</v>
      </c>
      <c r="B42" s="4">
        <f>SUM(B2:B41)</f>
        <v>4171051</v>
      </c>
      <c r="C42" s="4">
        <f>SUM(C2:C41)</f>
        <v>21894576403</v>
      </c>
      <c r="D42" s="4">
        <f>SUM(D2:D41)</f>
        <v>4171051</v>
      </c>
      <c r="E42" s="4">
        <f>SUM(E2:E41)</f>
        <v>9742159865</v>
      </c>
      <c r="F42" s="4"/>
      <c r="G42" s="5"/>
    </row>
    <row r="43" spans="1:7">
      <c r="A43" s="2">
        <v>-999</v>
      </c>
      <c r="B43" s="4">
        <v>4171051</v>
      </c>
      <c r="C43" s="4">
        <v>21894576403</v>
      </c>
      <c r="D43" s="4">
        <v>4171051</v>
      </c>
      <c r="E43" s="4">
        <v>9742159865</v>
      </c>
      <c r="F43" s="4"/>
      <c r="G43" s="5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2022-05-18T20:48:02Z</dcterms:modified>
</cp:coreProperties>
</file>