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opbox\2021 Pareto bin\data\IRS raw data\"/>
    </mc:Choice>
  </mc:AlternateContent>
  <bookViews>
    <workbookView xWindow="10830" yWindow="1620" windowWidth="11835" windowHeight="89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D42" i="1"/>
  <c r="C42" i="1"/>
  <c r="B42" i="1"/>
  <c r="C12" i="1" l="1"/>
  <c r="C11" i="1"/>
  <c r="C10" i="1"/>
  <c r="C9" i="1"/>
  <c r="C8" i="1"/>
  <c r="C6" i="1"/>
  <c r="C5" i="1"/>
  <c r="C4" i="1"/>
  <c r="C3" i="1"/>
  <c r="B12" i="1"/>
  <c r="D12" i="1" s="1"/>
  <c r="B11" i="1"/>
  <c r="D11" i="1" s="1"/>
  <c r="B10" i="1"/>
  <c r="B9" i="1"/>
  <c r="D9" i="1" s="1"/>
  <c r="B8" i="1"/>
  <c r="B7" i="1"/>
  <c r="D7" i="1" s="1"/>
  <c r="B6" i="1"/>
  <c r="D6" i="1" s="1"/>
  <c r="B5" i="1"/>
  <c r="B4" i="1"/>
  <c r="D4" i="1" s="1"/>
  <c r="B3" i="1"/>
  <c r="D3" i="1" s="1"/>
  <c r="D5" i="1"/>
  <c r="D8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</calcChain>
</file>

<file path=xl/sharedStrings.xml><?xml version="1.0" encoding="utf-8"?>
<sst xmlns="http://schemas.openxmlformats.org/spreadsheetml/2006/main" count="11" uniqueCount="11">
  <si>
    <t>lower_threshold</t>
  </si>
  <si>
    <t>N_AGI</t>
  </si>
  <si>
    <t>AGI</t>
  </si>
  <si>
    <t>N_salary_wage</t>
  </si>
  <si>
    <t>salary_wage</t>
  </si>
  <si>
    <t>Notes</t>
  </si>
  <si>
    <t>N_salary_wage not available; use N_AGI</t>
  </si>
  <si>
    <t>1-4000 combined for salary_wage</t>
  </si>
  <si>
    <t>salary_wage is from p. 86 of PDF</t>
  </si>
  <si>
    <t>tax</t>
  </si>
  <si>
    <t>N_AGI, AGI, and tax are from p. 72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</si>
</sst>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1"/>
      <name val="Calibri"/>
    </font>
    <font>
      <sz val="11"/>
      <name val="Calibri"/>
      <family val="2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3" fillId="0" borderId="1" xfId="1" applyNumberFormat="1" applyFont="1" applyBorder="1"/>
    <xf numFmtId="3" fontId="1" fillId="0" borderId="1" xfId="0" applyNumberFormat="1" applyFont="1" applyBorder="1"/>
    <xf numFmtId="3" fontId="1" fillId="0" borderId="0" xfId="0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E22" sqref="E22"/>
    </sheetView>
  </sheetViews>
  <sheetFormatPr defaultColWidth="8.85546875" defaultRowHeight="15"/>
  <cols>
    <col min="1" max="6" width="15.28515625" style="1" customWidth="1"/>
    <col min="7" max="7" width="8.7109375" customWidth="1"/>
    <col min="8" max="16384" width="8.8554687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4" t="s">
        <v>5</v>
      </c>
    </row>
    <row r="2" spans="1:7">
      <c r="A2" s="2">
        <v>-999</v>
      </c>
      <c r="B2" s="3"/>
      <c r="C2" s="3"/>
      <c r="D2" s="3"/>
      <c r="E2" s="3"/>
      <c r="F2" s="3"/>
      <c r="G2" s="5" t="s">
        <v>10</v>
      </c>
    </row>
    <row r="3" spans="1:7">
      <c r="A3" s="4">
        <v>1</v>
      </c>
      <c r="B3" s="4">
        <f>115744+11001</f>
        <v>126745</v>
      </c>
      <c r="C3" s="4">
        <f>66280369+5950315</f>
        <v>72230684</v>
      </c>
      <c r="D3" s="4">
        <f>B3</f>
        <v>126745</v>
      </c>
      <c r="E3" s="4">
        <v>0</v>
      </c>
      <c r="F3" s="4">
        <v>39980</v>
      </c>
      <c r="G3" s="5" t="s">
        <v>8</v>
      </c>
    </row>
    <row r="4" spans="1:7">
      <c r="A4" s="4">
        <v>1000</v>
      </c>
      <c r="B4" s="4">
        <f>453132+542966</f>
        <v>996098</v>
      </c>
      <c r="C4" s="4">
        <f>706584940+938990760</f>
        <v>1645575700</v>
      </c>
      <c r="D4" s="4">
        <f t="shared" ref="D4:D41" si="0">B4</f>
        <v>996098</v>
      </c>
      <c r="E4" s="4">
        <v>0</v>
      </c>
      <c r="F4" s="4">
        <v>1233658</v>
      </c>
      <c r="G4" s="5" t="s">
        <v>6</v>
      </c>
    </row>
    <row r="5" spans="1:7">
      <c r="A5" s="4">
        <v>2000</v>
      </c>
      <c r="B5" s="4">
        <f>397948+457814</f>
        <v>855762</v>
      </c>
      <c r="C5" s="4">
        <f>974329808+1087945276</f>
        <v>2062275084</v>
      </c>
      <c r="D5" s="4">
        <f t="shared" si="0"/>
        <v>855762</v>
      </c>
      <c r="E5" s="4">
        <v>0</v>
      </c>
      <c r="F5" s="4">
        <v>3970412</v>
      </c>
      <c r="G5" s="5" t="s">
        <v>7</v>
      </c>
    </row>
    <row r="6" spans="1:7">
      <c r="A6" s="4">
        <v>3000</v>
      </c>
      <c r="B6" s="4">
        <f>475367+244538</f>
        <v>719905</v>
      </c>
      <c r="C6" s="4">
        <f>1660408416+866949749</f>
        <v>2527358165</v>
      </c>
      <c r="D6" s="4">
        <f t="shared" si="0"/>
        <v>719905</v>
      </c>
      <c r="E6" s="4">
        <v>0</v>
      </c>
      <c r="F6" s="4">
        <v>2879855</v>
      </c>
      <c r="G6" s="5"/>
    </row>
    <row r="7" spans="1:7">
      <c r="A7" s="4">
        <v>4000</v>
      </c>
      <c r="B7" s="4">
        <f>174336+315104</f>
        <v>489440</v>
      </c>
      <c r="C7" s="4">
        <v>2173458261</v>
      </c>
      <c r="D7" s="4">
        <f t="shared" si="0"/>
        <v>489440</v>
      </c>
      <c r="E7" s="4">
        <v>5694173901</v>
      </c>
      <c r="F7" s="4">
        <v>3628322</v>
      </c>
      <c r="G7" s="5"/>
    </row>
    <row r="8" spans="1:7">
      <c r="A8" s="4">
        <v>5000</v>
      </c>
      <c r="B8" s="4">
        <f>20808+181015</f>
        <v>201823</v>
      </c>
      <c r="C8" s="4">
        <f>112665392+991941921</f>
        <v>1104607313</v>
      </c>
      <c r="D8" s="4">
        <f t="shared" si="0"/>
        <v>201823</v>
      </c>
      <c r="E8" s="4">
        <v>595789714</v>
      </c>
      <c r="F8" s="4">
        <v>3768914</v>
      </c>
      <c r="G8" s="5"/>
    </row>
    <row r="9" spans="1:7">
      <c r="A9" s="4">
        <v>6000</v>
      </c>
      <c r="B9" s="4">
        <f>9416+127740</f>
        <v>137156</v>
      </c>
      <c r="C9" s="4">
        <f>60751734+826857840</f>
        <v>887609574</v>
      </c>
      <c r="D9" s="4">
        <f t="shared" si="0"/>
        <v>137156</v>
      </c>
      <c r="E9" s="4">
        <v>454222327</v>
      </c>
      <c r="F9" s="4">
        <v>4178369</v>
      </c>
      <c r="G9" s="5"/>
    </row>
    <row r="10" spans="1:7">
      <c r="A10" s="4">
        <v>7000</v>
      </c>
      <c r="B10" s="4">
        <f>5964+92937</f>
        <v>98901</v>
      </c>
      <c r="C10" s="4">
        <f>44546599+699604786</f>
        <v>744151385</v>
      </c>
      <c r="D10" s="4">
        <f t="shared" si="0"/>
        <v>98901</v>
      </c>
      <c r="E10" s="4">
        <v>364939902</v>
      </c>
      <c r="F10" s="4">
        <v>4244833</v>
      </c>
      <c r="G10" s="5"/>
    </row>
    <row r="11" spans="1:7">
      <c r="A11" s="4">
        <v>8000</v>
      </c>
      <c r="B11" s="4">
        <f>4332+68331</f>
        <v>72663</v>
      </c>
      <c r="C11" s="4">
        <f>36714070+579828312</f>
        <v>616542382</v>
      </c>
      <c r="D11" s="4">
        <f t="shared" si="0"/>
        <v>72663</v>
      </c>
      <c r="E11" s="4">
        <v>288916540</v>
      </c>
      <c r="F11" s="4">
        <v>4158548</v>
      </c>
      <c r="G11" s="5"/>
    </row>
    <row r="12" spans="1:7">
      <c r="A12" s="4">
        <v>9000</v>
      </c>
      <c r="B12" s="4">
        <f>3559+53598</f>
        <v>57157</v>
      </c>
      <c r="C12" s="4">
        <f>33794589+509053914</f>
        <v>542848503</v>
      </c>
      <c r="D12" s="4">
        <f t="shared" si="0"/>
        <v>57157</v>
      </c>
      <c r="E12" s="4">
        <v>248402328</v>
      </c>
      <c r="F12" s="4">
        <v>4313838</v>
      </c>
      <c r="G12" s="5"/>
    </row>
    <row r="13" spans="1:7">
      <c r="A13" s="4">
        <v>10000</v>
      </c>
      <c r="B13" s="4">
        <v>43718</v>
      </c>
      <c r="C13" s="4">
        <v>458183031</v>
      </c>
      <c r="D13" s="4">
        <f t="shared" si="0"/>
        <v>43718</v>
      </c>
      <c r="E13" s="4">
        <v>200034467</v>
      </c>
      <c r="F13" s="4">
        <v>4383671</v>
      </c>
      <c r="G13" s="5"/>
    </row>
    <row r="14" spans="1:7">
      <c r="A14" s="4">
        <v>11000</v>
      </c>
      <c r="B14" s="4">
        <v>35131</v>
      </c>
      <c r="C14" s="4">
        <v>403643534</v>
      </c>
      <c r="D14" s="4">
        <f t="shared" si="0"/>
        <v>35131</v>
      </c>
      <c r="E14" s="4">
        <v>174055454</v>
      </c>
      <c r="F14" s="4">
        <v>4551979</v>
      </c>
      <c r="G14" s="5"/>
    </row>
    <row r="15" spans="1:7">
      <c r="A15" s="4">
        <v>12000</v>
      </c>
      <c r="B15" s="4">
        <v>28532</v>
      </c>
      <c r="C15" s="4">
        <v>356293171</v>
      </c>
      <c r="D15" s="4">
        <f t="shared" si="0"/>
        <v>28532</v>
      </c>
      <c r="E15" s="4">
        <v>145430418</v>
      </c>
      <c r="F15" s="4">
        <v>4611472</v>
      </c>
      <c r="G15" s="5"/>
    </row>
    <row r="16" spans="1:7">
      <c r="A16" s="4">
        <v>13000</v>
      </c>
      <c r="B16" s="4">
        <v>23727</v>
      </c>
      <c r="C16" s="4">
        <v>320178702</v>
      </c>
      <c r="D16" s="4">
        <f t="shared" si="0"/>
        <v>23727</v>
      </c>
      <c r="E16" s="4">
        <v>127944349</v>
      </c>
      <c r="F16" s="4">
        <v>4721581</v>
      </c>
      <c r="G16" s="5"/>
    </row>
    <row r="17" spans="1:7">
      <c r="A17" s="4">
        <v>14000</v>
      </c>
      <c r="B17" s="4">
        <v>20156</v>
      </c>
      <c r="C17" s="4">
        <v>292271414</v>
      </c>
      <c r="D17" s="4">
        <f t="shared" si="0"/>
        <v>20156</v>
      </c>
      <c r="E17" s="4">
        <v>115797517</v>
      </c>
      <c r="F17" s="4">
        <v>4854075</v>
      </c>
      <c r="G17" s="5"/>
    </row>
    <row r="18" spans="1:7">
      <c r="A18" s="4">
        <v>15000</v>
      </c>
      <c r="B18" s="4">
        <v>65391</v>
      </c>
      <c r="C18" s="4">
        <v>1127068207</v>
      </c>
      <c r="D18" s="4">
        <f t="shared" si="0"/>
        <v>65391</v>
      </c>
      <c r="E18" s="4">
        <v>416620467</v>
      </c>
      <c r="F18" s="4">
        <v>25004439</v>
      </c>
      <c r="G18" s="5"/>
    </row>
    <row r="19" spans="1:7">
      <c r="A19" s="4">
        <v>20000</v>
      </c>
      <c r="B19" s="4">
        <v>35424</v>
      </c>
      <c r="C19" s="4">
        <v>790419448</v>
      </c>
      <c r="D19" s="4">
        <f t="shared" si="0"/>
        <v>35424</v>
      </c>
      <c r="E19" s="4">
        <v>264656289</v>
      </c>
      <c r="F19" s="4">
        <v>26098689</v>
      </c>
      <c r="G19" s="5"/>
    </row>
    <row r="20" spans="1:7">
      <c r="A20" s="4">
        <v>25000</v>
      </c>
      <c r="B20" s="4">
        <v>21894</v>
      </c>
      <c r="C20" s="4">
        <v>598458662</v>
      </c>
      <c r="D20" s="4">
        <f t="shared" si="0"/>
        <v>21894</v>
      </c>
      <c r="E20" s="4">
        <v>180374827</v>
      </c>
      <c r="F20" s="4">
        <v>26431225</v>
      </c>
      <c r="G20" s="5"/>
    </row>
    <row r="21" spans="1:7">
      <c r="A21" s="4">
        <v>30000</v>
      </c>
      <c r="B21" s="4">
        <v>24773</v>
      </c>
      <c r="C21" s="4">
        <v>853569772</v>
      </c>
      <c r="D21" s="4">
        <f t="shared" si="0"/>
        <v>24773</v>
      </c>
      <c r="E21" s="4">
        <v>232826928</v>
      </c>
      <c r="F21" s="4">
        <v>49142519</v>
      </c>
      <c r="G21" s="5"/>
    </row>
    <row r="22" spans="1:7">
      <c r="A22" s="4">
        <v>40000</v>
      </c>
      <c r="B22" s="4">
        <v>13456</v>
      </c>
      <c r="C22" s="4">
        <v>599742250</v>
      </c>
      <c r="D22" s="4">
        <f t="shared" si="0"/>
        <v>13456</v>
      </c>
      <c r="E22" s="4">
        <v>146973079</v>
      </c>
      <c r="F22" s="4">
        <v>43901557</v>
      </c>
      <c r="G22" s="5"/>
    </row>
    <row r="23" spans="1:7">
      <c r="A23" s="4">
        <v>50000</v>
      </c>
      <c r="B23" s="4">
        <v>8192</v>
      </c>
      <c r="C23" s="4">
        <v>447201129</v>
      </c>
      <c r="D23" s="4">
        <f t="shared" si="0"/>
        <v>8192</v>
      </c>
      <c r="E23" s="4">
        <v>98826019</v>
      </c>
      <c r="F23" s="4">
        <v>38381456</v>
      </c>
      <c r="G23" s="5"/>
    </row>
    <row r="24" spans="1:7">
      <c r="A24" s="4">
        <v>60000</v>
      </c>
      <c r="B24" s="4">
        <v>5644</v>
      </c>
      <c r="C24" s="4">
        <v>364580130</v>
      </c>
      <c r="D24" s="4">
        <f t="shared" si="0"/>
        <v>5644</v>
      </c>
      <c r="E24" s="4">
        <v>75833081</v>
      </c>
      <c r="F24" s="4">
        <v>35590603</v>
      </c>
      <c r="G24" s="5"/>
    </row>
    <row r="25" spans="1:7">
      <c r="A25" s="4">
        <v>70000</v>
      </c>
      <c r="B25" s="4">
        <v>3844</v>
      </c>
      <c r="C25" s="4">
        <v>287559815</v>
      </c>
      <c r="D25" s="4">
        <f t="shared" si="0"/>
        <v>3844</v>
      </c>
      <c r="E25" s="4">
        <v>53138496</v>
      </c>
      <c r="F25" s="4">
        <v>30810515</v>
      </c>
      <c r="G25" s="5"/>
    </row>
    <row r="26" spans="1:7">
      <c r="A26" s="4">
        <v>80000</v>
      </c>
      <c r="B26" s="4">
        <v>2781</v>
      </c>
      <c r="C26" s="4">
        <v>235627045</v>
      </c>
      <c r="D26" s="4">
        <f t="shared" si="0"/>
        <v>2781</v>
      </c>
      <c r="E26" s="4">
        <v>41396666</v>
      </c>
      <c r="F26" s="4">
        <v>27198138</v>
      </c>
      <c r="G26" s="5"/>
    </row>
    <row r="27" spans="1:7">
      <c r="A27" s="4">
        <v>90000</v>
      </c>
      <c r="B27" s="4">
        <v>2112</v>
      </c>
      <c r="C27" s="4">
        <v>200419255</v>
      </c>
      <c r="D27" s="4">
        <f t="shared" si="0"/>
        <v>2112</v>
      </c>
      <c r="E27" s="4">
        <v>34909872</v>
      </c>
      <c r="F27" s="4">
        <v>24694240</v>
      </c>
      <c r="G27" s="5"/>
    </row>
    <row r="28" spans="1:7">
      <c r="A28" s="4">
        <v>100000</v>
      </c>
      <c r="B28" s="4">
        <v>5261</v>
      </c>
      <c r="C28" s="4">
        <v>636018520</v>
      </c>
      <c r="D28" s="4">
        <f t="shared" si="0"/>
        <v>5261</v>
      </c>
      <c r="E28" s="4">
        <v>97321437</v>
      </c>
      <c r="F28" s="4">
        <v>87397904</v>
      </c>
      <c r="G28" s="5"/>
    </row>
    <row r="29" spans="1:7">
      <c r="A29" s="4">
        <v>150000</v>
      </c>
      <c r="B29" s="4">
        <v>2122</v>
      </c>
      <c r="C29" s="4">
        <v>364214566</v>
      </c>
      <c r="D29" s="4">
        <f t="shared" si="0"/>
        <v>2122</v>
      </c>
      <c r="E29" s="4">
        <v>47854420</v>
      </c>
      <c r="F29" s="4">
        <v>55569990</v>
      </c>
      <c r="G29" s="5"/>
    </row>
    <row r="30" spans="1:7">
      <c r="A30" s="4">
        <v>200000</v>
      </c>
      <c r="B30" s="4">
        <v>1106</v>
      </c>
      <c r="C30" s="4">
        <v>246213183</v>
      </c>
      <c r="D30" s="4">
        <f t="shared" si="0"/>
        <v>1106</v>
      </c>
      <c r="E30" s="4">
        <v>27280187</v>
      </c>
      <c r="F30" s="4">
        <v>38989108</v>
      </c>
      <c r="G30" s="5"/>
    </row>
    <row r="31" spans="1:7">
      <c r="A31" s="4">
        <v>250000</v>
      </c>
      <c r="B31" s="4">
        <v>645</v>
      </c>
      <c r="C31" s="4">
        <v>176842506</v>
      </c>
      <c r="D31" s="4">
        <f t="shared" si="0"/>
        <v>645</v>
      </c>
      <c r="E31" s="4">
        <v>16882945</v>
      </c>
      <c r="F31" s="4">
        <v>29216739</v>
      </c>
      <c r="G31" s="5"/>
    </row>
    <row r="32" spans="1:7">
      <c r="A32" s="4">
        <v>300000</v>
      </c>
      <c r="B32" s="4">
        <v>755</v>
      </c>
      <c r="C32" s="4">
        <v>259624653</v>
      </c>
      <c r="D32" s="4">
        <f t="shared" si="0"/>
        <v>755</v>
      </c>
      <c r="E32" s="4">
        <v>22013782</v>
      </c>
      <c r="F32" s="4">
        <v>44317452</v>
      </c>
      <c r="G32" s="5"/>
    </row>
    <row r="33" spans="1:7">
      <c r="A33" s="4">
        <v>400000</v>
      </c>
      <c r="B33" s="4">
        <v>386</v>
      </c>
      <c r="C33" s="4">
        <v>171497074</v>
      </c>
      <c r="D33" s="4">
        <f t="shared" si="0"/>
        <v>386</v>
      </c>
      <c r="E33" s="4">
        <v>13550695</v>
      </c>
      <c r="F33" s="4">
        <v>29432725</v>
      </c>
      <c r="G33" s="5"/>
    </row>
    <row r="34" spans="1:7">
      <c r="A34" s="4">
        <v>500000</v>
      </c>
      <c r="B34" s="4">
        <v>384</v>
      </c>
      <c r="C34" s="4">
        <v>228999193</v>
      </c>
      <c r="D34" s="4">
        <f t="shared" si="0"/>
        <v>384</v>
      </c>
      <c r="E34" s="4">
        <v>13479885</v>
      </c>
      <c r="F34" s="4">
        <v>38596248</v>
      </c>
      <c r="G34" s="5"/>
    </row>
    <row r="35" spans="1:7">
      <c r="A35" s="4">
        <v>750000</v>
      </c>
      <c r="B35" s="4">
        <v>173</v>
      </c>
      <c r="C35" s="4">
        <v>149167396</v>
      </c>
      <c r="D35" s="4">
        <f t="shared" si="0"/>
        <v>173</v>
      </c>
      <c r="E35" s="4">
        <v>7612314</v>
      </c>
      <c r="F35" s="4">
        <v>25669143</v>
      </c>
      <c r="G35" s="5"/>
    </row>
    <row r="36" spans="1:7">
      <c r="A36" s="4">
        <v>1000000</v>
      </c>
      <c r="B36" s="4">
        <v>138</v>
      </c>
      <c r="C36" s="4">
        <v>164637400</v>
      </c>
      <c r="D36" s="4">
        <f t="shared" si="0"/>
        <v>138</v>
      </c>
      <c r="E36" s="4">
        <v>6904757</v>
      </c>
      <c r="F36" s="4">
        <v>28471058</v>
      </c>
      <c r="G36" s="5"/>
    </row>
    <row r="37" spans="1:7">
      <c r="A37" s="4">
        <v>1500000</v>
      </c>
      <c r="B37" s="4">
        <v>56</v>
      </c>
      <c r="C37" s="4">
        <v>97049514</v>
      </c>
      <c r="D37" s="4">
        <f t="shared" si="0"/>
        <v>56</v>
      </c>
      <c r="E37" s="4">
        <v>1837294</v>
      </c>
      <c r="F37" s="4">
        <v>16313262</v>
      </c>
      <c r="G37" s="5"/>
    </row>
    <row r="38" spans="1:7">
      <c r="A38" s="4">
        <v>2000000</v>
      </c>
      <c r="B38" s="4">
        <v>55</v>
      </c>
      <c r="C38" s="4">
        <v>132044039</v>
      </c>
      <c r="D38" s="4">
        <f t="shared" si="0"/>
        <v>55</v>
      </c>
      <c r="E38" s="4">
        <v>6499669</v>
      </c>
      <c r="F38" s="4">
        <v>21271277</v>
      </c>
      <c r="G38" s="5"/>
    </row>
    <row r="39" spans="1:7">
      <c r="A39" s="4">
        <v>3000000</v>
      </c>
      <c r="B39" s="4">
        <v>22</v>
      </c>
      <c r="C39" s="4">
        <v>74835056</v>
      </c>
      <c r="D39" s="4">
        <f t="shared" si="0"/>
        <v>22</v>
      </c>
      <c r="E39" s="4">
        <v>1243130</v>
      </c>
      <c r="F39" s="4">
        <v>12341256</v>
      </c>
      <c r="G39" s="5"/>
    </row>
    <row r="40" spans="1:7">
      <c r="A40" s="4">
        <v>4000000</v>
      </c>
      <c r="B40" s="4">
        <v>8</v>
      </c>
      <c r="C40" s="4">
        <v>36523123</v>
      </c>
      <c r="D40" s="4">
        <f t="shared" si="0"/>
        <v>8</v>
      </c>
      <c r="E40" s="4">
        <v>291374</v>
      </c>
      <c r="F40" s="4">
        <v>4852405</v>
      </c>
      <c r="G40" s="5"/>
    </row>
    <row r="41" spans="1:7">
      <c r="A41" s="4">
        <v>5000000</v>
      </c>
      <c r="B41" s="4">
        <v>11</v>
      </c>
      <c r="C41" s="4">
        <v>95551714</v>
      </c>
      <c r="D41" s="4">
        <f t="shared" si="0"/>
        <v>11</v>
      </c>
      <c r="E41" s="4">
        <v>415250</v>
      </c>
      <c r="F41" s="4">
        <v>15407979</v>
      </c>
      <c r="G41" s="5"/>
    </row>
    <row r="42" spans="1:7">
      <c r="A42" s="2">
        <v>-999</v>
      </c>
      <c r="B42" s="4">
        <f>SUM(B2:B41)</f>
        <v>4101547</v>
      </c>
      <c r="C42" s="4">
        <f>SUM(C2:C41)</f>
        <v>22545090553</v>
      </c>
      <c r="D42" s="4">
        <f>SUM(D2:D41)</f>
        <v>4101547</v>
      </c>
      <c r="E42" s="4">
        <f>SUM(E2:E41)</f>
        <v>10218449780</v>
      </c>
      <c r="F42" s="4"/>
      <c r="G42" s="5"/>
    </row>
    <row r="43" spans="1:7">
      <c r="A43" s="2">
        <v>-999</v>
      </c>
      <c r="B43" s="4">
        <v>4101547</v>
      </c>
      <c r="C43" s="4">
        <v>22545090553</v>
      </c>
      <c r="D43" s="4">
        <v>4101547</v>
      </c>
      <c r="E43" s="4">
        <v>10218449780</v>
      </c>
      <c r="F43" s="4"/>
      <c r="G43" s="5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Sasaki, Yuya</cp:lastModifiedBy>
  <dcterms:created xsi:type="dcterms:W3CDTF">2021-06-29T14:24:57Z</dcterms:created>
  <dcterms:modified xsi:type="dcterms:W3CDTF">2022-05-18T20:47:04Z</dcterms:modified>
</cp:coreProperties>
</file>