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2315" yWindow="229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D44" i="1"/>
  <c r="C44" i="1"/>
  <c r="B44" i="1"/>
  <c r="E10" i="1" l="1"/>
  <c r="E9" i="1"/>
  <c r="E8" i="1"/>
  <c r="E7" i="1"/>
  <c r="E6" i="1"/>
  <c r="E5" i="1"/>
  <c r="E4" i="1"/>
  <c r="D10" i="1"/>
  <c r="D9" i="1"/>
  <c r="D8" i="1"/>
  <c r="D7" i="1"/>
  <c r="D6" i="1"/>
  <c r="D5" i="1"/>
  <c r="D4" i="1"/>
  <c r="E3" i="1"/>
  <c r="D3" i="1"/>
  <c r="F3" i="1"/>
  <c r="C3" i="1"/>
  <c r="B3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<sst xmlns="http://schemas.openxmlformats.org/spreadsheetml/2006/main" count="13" uniqueCount="13">
  <si>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</si>
  <si>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</si>
  <si>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</si>
  <si>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</si>
  <si>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</si>
  <si>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</si>
  <si>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</si>
  <si>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and AGI are from p. 62 of PDF</t>
  </si>
  <si>
    <t>N_salary_wage and salary_wage are from p. 74-75 of PDF</t>
  </si>
  <si>
    <t>tax</t>
  </si>
  <si>
    <t>bottom group combines form 1040A (those with AGI &lt; 3000)</t>
  </si>
  <si>
    <t>Taxes are from p. 63 of PDF</t>
  </si>
  <si>
    <t>N_salary_wage and salary_wage are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</si>
</sst>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1" xfId="0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  <xf numFmtId="3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E44" sqref="E44:E45"/>
    </sheetView>
  </sheetViews>
  <sheetFormatPr defaultColWidth="8.85546875" defaultRowHeight="15"/>
  <cols>
    <col min="1" max="1" width="13" style="1" customWidth="1"/>
    <col min="2" max="3" width="10.28515625" style="1" bestFit="1" customWidth="1"/>
    <col min="4" max="4" width="9.85546875" style="1" bestFit="1" customWidth="1"/>
    <col min="5" max="5" width="10.28515625" style="1" bestFit="1" customWidth="1"/>
    <col min="6" max="6" width="9" style="1" bestFit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>
        <v>99828</v>
      </c>
      <c r="C2" s="3">
        <v>-292023</v>
      </c>
      <c r="D2" s="3">
        <v>22039</v>
      </c>
      <c r="E2" s="3">
        <v>57382</v>
      </c>
      <c r="F2" s="3"/>
      <c r="G2" s="4" t="s">
        <v>7</v>
      </c>
    </row>
    <row r="3" spans="1:7">
      <c r="A3" s="4">
        <v>1</v>
      </c>
      <c r="B3" s="4">
        <f>10252708+925725</f>
        <v>11178433</v>
      </c>
      <c r="C3" s="4">
        <f>17531107+501779</f>
        <v>18032886</v>
      </c>
      <c r="D3" s="4">
        <f>5151199+10970+3487749+310345</f>
        <v>8960263</v>
      </c>
      <c r="E3" s="4">
        <f>10297452+6006+6868982+231524</f>
        <v>17403964</v>
      </c>
      <c r="F3" s="4">
        <f>328479+2118</f>
        <v>330597</v>
      </c>
      <c r="G3" s="4" t="s">
        <v>11</v>
      </c>
    </row>
    <row r="4" spans="1:7">
      <c r="A4" s="4">
        <v>750</v>
      </c>
      <c r="B4" s="4">
        <v>1050643</v>
      </c>
      <c r="C4" s="4">
        <v>927389</v>
      </c>
      <c r="D4" s="4">
        <f>597244+121866</f>
        <v>719110</v>
      </c>
      <c r="E4" s="4">
        <f>558692+113076</f>
        <v>671768</v>
      </c>
      <c r="F4" s="4">
        <v>9190</v>
      </c>
      <c r="G4" s="4" t="s">
        <v>8</v>
      </c>
    </row>
    <row r="5" spans="1:7">
      <c r="A5" s="4">
        <v>1000</v>
      </c>
      <c r="B5" s="4">
        <v>2601515</v>
      </c>
      <c r="C5" s="4">
        <v>3310643</v>
      </c>
      <c r="D5" s="4">
        <f>1083688+737103</f>
        <v>1820791</v>
      </c>
      <c r="E5" s="4">
        <f>1408797+996689</f>
        <v>2405486</v>
      </c>
      <c r="F5" s="4">
        <v>54471</v>
      </c>
      <c r="G5" s="4" t="s">
        <v>12</v>
      </c>
    </row>
    <row r="6" spans="1:7">
      <c r="A6" s="4">
        <v>1500</v>
      </c>
      <c r="B6" s="4">
        <v>3152887</v>
      </c>
      <c r="C6" s="4">
        <v>5561486</v>
      </c>
      <c r="D6" s="4">
        <f>1801674+750651</f>
        <v>2552325</v>
      </c>
      <c r="E6" s="4">
        <f>3322186+1366496</f>
        <v>4688682</v>
      </c>
      <c r="F6" s="4">
        <v>86205</v>
      </c>
      <c r="G6" s="4" t="s">
        <v>10</v>
      </c>
    </row>
    <row r="7" spans="1:7">
      <c r="A7" s="4">
        <v>2000</v>
      </c>
      <c r="B7" s="4">
        <v>2875103</v>
      </c>
      <c r="C7" s="4">
        <v>6428177</v>
      </c>
      <c r="D7" s="4">
        <f>2056927+438051</f>
        <v>2494978</v>
      </c>
      <c r="E7" s="4">
        <f>4810081+988702</f>
        <v>5798783</v>
      </c>
      <c r="F7" s="4">
        <v>138501</v>
      </c>
      <c r="G7" s="4" t="s">
        <v>6</v>
      </c>
    </row>
    <row r="8" spans="1:7">
      <c r="A8" s="4">
        <v>2500</v>
      </c>
      <c r="B8" s="4">
        <v>1847374</v>
      </c>
      <c r="C8" s="4">
        <v>5051005</v>
      </c>
      <c r="D8" s="4">
        <f>1501963+116134</f>
        <v>1618097</v>
      </c>
      <c r="E8" s="4">
        <f>4256260+312427</f>
        <v>4568687</v>
      </c>
      <c r="F8" s="4">
        <v>160197</v>
      </c>
      <c r="G8" s="4"/>
    </row>
    <row r="9" spans="1:7">
      <c r="A9" s="4">
        <v>3000</v>
      </c>
      <c r="B9" s="4">
        <v>1681332</v>
      </c>
      <c r="C9" s="4">
        <v>5706273</v>
      </c>
      <c r="D9" s="4">
        <f>1353501+25347</f>
        <v>1378848</v>
      </c>
      <c r="E9" s="4">
        <f>4622241+80078</f>
        <v>4702319</v>
      </c>
      <c r="F9" s="4">
        <v>262196</v>
      </c>
      <c r="G9" s="4"/>
    </row>
    <row r="10" spans="1:7">
      <c r="A10" s="4">
        <v>4000</v>
      </c>
      <c r="B10" s="4">
        <v>518336</v>
      </c>
      <c r="C10" s="4">
        <v>2294723</v>
      </c>
      <c r="D10" s="4">
        <f>366803+577</f>
        <v>367380</v>
      </c>
      <c r="E10" s="4">
        <f>1562457+2236</f>
        <v>1564693</v>
      </c>
      <c r="F10" s="4">
        <v>146720</v>
      </c>
      <c r="G10" s="4"/>
    </row>
    <row r="11" spans="1:7">
      <c r="A11" s="4">
        <v>5000</v>
      </c>
      <c r="B11" s="4">
        <v>251232</v>
      </c>
      <c r="C11" s="4">
        <v>1370260</v>
      </c>
      <c r="D11" s="4">
        <v>166107</v>
      </c>
      <c r="E11" s="4">
        <v>847343</v>
      </c>
      <c r="F11" s="4">
        <v>104702</v>
      </c>
      <c r="G11" s="4"/>
    </row>
    <row r="12" spans="1:7">
      <c r="A12" s="4">
        <v>6000</v>
      </c>
      <c r="B12" s="4">
        <v>151975</v>
      </c>
      <c r="C12" s="4">
        <v>982494</v>
      </c>
      <c r="D12" s="4">
        <v>95228</v>
      </c>
      <c r="E12" s="4">
        <v>560111</v>
      </c>
      <c r="F12" s="4">
        <v>87507</v>
      </c>
      <c r="G12" s="4"/>
    </row>
    <row r="13" spans="1:7">
      <c r="A13" s="4">
        <v>7000</v>
      </c>
      <c r="B13" s="4">
        <v>103676</v>
      </c>
      <c r="C13" s="4">
        <v>774381</v>
      </c>
      <c r="D13" s="4">
        <v>63382</v>
      </c>
      <c r="E13" s="4">
        <v>421998</v>
      </c>
      <c r="F13" s="4">
        <v>78120</v>
      </c>
      <c r="G13" s="4"/>
    </row>
    <row r="14" spans="1:7">
      <c r="A14" s="4">
        <v>8000</v>
      </c>
      <c r="B14" s="4">
        <v>73188</v>
      </c>
      <c r="C14" s="4">
        <v>620596</v>
      </c>
      <c r="D14" s="4">
        <v>44094</v>
      </c>
      <c r="E14" s="4">
        <v>326082</v>
      </c>
      <c r="F14" s="4">
        <v>69665</v>
      </c>
      <c r="G14" s="4"/>
    </row>
    <row r="15" spans="1:7">
      <c r="A15" s="4">
        <v>9000</v>
      </c>
      <c r="B15" s="4">
        <v>56830</v>
      </c>
      <c r="C15" s="4">
        <v>538784</v>
      </c>
      <c r="D15" s="4">
        <v>34199</v>
      </c>
      <c r="E15" s="4">
        <v>279236</v>
      </c>
      <c r="F15" s="4">
        <v>66504</v>
      </c>
      <c r="G15" s="4"/>
    </row>
    <row r="16" spans="1:7">
      <c r="A16" s="4">
        <v>10000</v>
      </c>
      <c r="B16" s="4">
        <v>43398</v>
      </c>
      <c r="C16" s="4">
        <v>454595</v>
      </c>
      <c r="D16" s="4">
        <v>26011</v>
      </c>
      <c r="E16" s="4">
        <v>229449</v>
      </c>
      <c r="F16" s="4">
        <v>61238</v>
      </c>
      <c r="G16" s="4"/>
    </row>
    <row r="17" spans="1:7">
      <c r="A17" s="4">
        <v>11000</v>
      </c>
      <c r="B17" s="4">
        <v>34633</v>
      </c>
      <c r="C17" s="4">
        <v>397750</v>
      </c>
      <c r="D17" s="4">
        <v>20532</v>
      </c>
      <c r="E17" s="4">
        <v>195970</v>
      </c>
      <c r="F17" s="4">
        <v>57902</v>
      </c>
      <c r="G17" s="4"/>
    </row>
    <row r="18" spans="1:7">
      <c r="A18" s="4">
        <v>12000</v>
      </c>
      <c r="B18" s="4">
        <v>27857</v>
      </c>
      <c r="C18" s="4">
        <v>347673</v>
      </c>
      <c r="D18" s="4">
        <v>16492</v>
      </c>
      <c r="E18" s="4">
        <v>168069</v>
      </c>
      <c r="F18" s="4">
        <v>54495</v>
      </c>
      <c r="G18" s="4"/>
    </row>
    <row r="19" spans="1:7">
      <c r="A19" s="4">
        <v>13000</v>
      </c>
      <c r="B19" s="4">
        <v>23156</v>
      </c>
      <c r="C19" s="4">
        <v>312292</v>
      </c>
      <c r="D19" s="4">
        <v>13773</v>
      </c>
      <c r="E19" s="4">
        <v>150465</v>
      </c>
      <c r="F19" s="4">
        <v>52299</v>
      </c>
      <c r="G19" s="4"/>
    </row>
    <row r="20" spans="1:7">
      <c r="A20" s="4">
        <v>14000</v>
      </c>
      <c r="B20" s="4">
        <v>19463</v>
      </c>
      <c r="C20" s="4">
        <v>281887</v>
      </c>
      <c r="D20" s="4">
        <v>10533</v>
      </c>
      <c r="E20" s="4">
        <v>134335</v>
      </c>
      <c r="F20" s="4">
        <v>50283</v>
      </c>
      <c r="G20" s="4"/>
    </row>
    <row r="21" spans="1:7">
      <c r="A21" s="4">
        <v>15000</v>
      </c>
      <c r="B21" s="4">
        <v>62285</v>
      </c>
      <c r="C21" s="4">
        <v>1070515</v>
      </c>
      <c r="D21" s="4">
        <v>37167</v>
      </c>
      <c r="E21" s="4">
        <v>495011</v>
      </c>
      <c r="F21" s="4">
        <v>222565</v>
      </c>
      <c r="G21" s="4"/>
    </row>
    <row r="22" spans="1:7">
      <c r="A22" s="4">
        <v>20000</v>
      </c>
      <c r="B22" s="4">
        <v>32289</v>
      </c>
      <c r="C22" s="4">
        <v>718862</v>
      </c>
      <c r="D22" s="4">
        <v>19533</v>
      </c>
      <c r="E22" s="4">
        <v>318706</v>
      </c>
      <c r="F22" s="4">
        <v>184467</v>
      </c>
      <c r="G22" s="4"/>
    </row>
    <row r="23" spans="1:7">
      <c r="A23" s="4">
        <v>25000</v>
      </c>
      <c r="B23" s="4">
        <v>18840</v>
      </c>
      <c r="C23" s="4">
        <v>514245</v>
      </c>
      <c r="D23" s="4">
        <v>11340</v>
      </c>
      <c r="E23" s="4">
        <v>216801</v>
      </c>
      <c r="F23" s="4">
        <v>153378</v>
      </c>
      <c r="G23" s="4"/>
    </row>
    <row r="24" spans="1:7">
      <c r="A24" s="4">
        <v>30000</v>
      </c>
      <c r="B24" s="4">
        <v>20367</v>
      </c>
      <c r="C24" s="4">
        <v>699970</v>
      </c>
      <c r="D24" s="4">
        <v>12285</v>
      </c>
      <c r="E24" s="4">
        <v>275460</v>
      </c>
      <c r="F24" s="4">
        <v>240347</v>
      </c>
      <c r="G24" s="4"/>
    </row>
    <row r="25" spans="1:7">
      <c r="A25" s="4">
        <v>40000</v>
      </c>
      <c r="B25" s="4">
        <v>10314</v>
      </c>
      <c r="C25" s="4">
        <v>459187</v>
      </c>
      <c r="D25" s="4">
        <v>6221</v>
      </c>
      <c r="E25" s="4">
        <v>169269</v>
      </c>
      <c r="F25" s="4">
        <v>180492</v>
      </c>
      <c r="G25" s="4"/>
    </row>
    <row r="26" spans="1:7">
      <c r="A26" s="4">
        <v>50000</v>
      </c>
      <c r="B26" s="4">
        <v>5908</v>
      </c>
      <c r="C26" s="4">
        <v>322397</v>
      </c>
      <c r="D26" s="4">
        <v>3660</v>
      </c>
      <c r="E26" s="4">
        <v>115901</v>
      </c>
      <c r="F26" s="4">
        <v>138445</v>
      </c>
      <c r="G26" s="4"/>
    </row>
    <row r="27" spans="1:7">
      <c r="A27" s="4">
        <v>60000</v>
      </c>
      <c r="B27" s="4">
        <v>3660</v>
      </c>
      <c r="C27" s="4">
        <v>236467</v>
      </c>
      <c r="D27" s="4">
        <v>2259</v>
      </c>
      <c r="E27" s="4">
        <v>78230</v>
      </c>
      <c r="F27" s="4">
        <v>108503</v>
      </c>
      <c r="G27" s="4"/>
    </row>
    <row r="28" spans="1:7">
      <c r="A28" s="4">
        <v>70000</v>
      </c>
      <c r="B28" s="4">
        <v>2403</v>
      </c>
      <c r="C28" s="4">
        <v>179249</v>
      </c>
      <c r="D28" s="4">
        <v>1511</v>
      </c>
      <c r="E28" s="4">
        <v>57252</v>
      </c>
      <c r="F28" s="4">
        <v>85957</v>
      </c>
      <c r="G28" s="4"/>
    </row>
    <row r="29" spans="1:7">
      <c r="A29" s="4">
        <v>80000</v>
      </c>
      <c r="B29" s="4">
        <v>1656</v>
      </c>
      <c r="C29" s="4">
        <v>140215</v>
      </c>
      <c r="D29" s="4">
        <v>976</v>
      </c>
      <c r="E29" s="4">
        <v>39846</v>
      </c>
      <c r="F29" s="4">
        <v>70450</v>
      </c>
      <c r="G29" s="4"/>
    </row>
    <row r="30" spans="1:7">
      <c r="A30" s="4">
        <v>90000</v>
      </c>
      <c r="B30" s="4">
        <v>1223</v>
      </c>
      <c r="C30" s="4">
        <v>115678</v>
      </c>
      <c r="D30" s="4">
        <v>760</v>
      </c>
      <c r="E30" s="4">
        <v>34109</v>
      </c>
      <c r="F30" s="4">
        <v>59488</v>
      </c>
      <c r="G30" s="4"/>
    </row>
    <row r="31" spans="1:7">
      <c r="A31" s="4">
        <v>100000</v>
      </c>
      <c r="B31" s="4">
        <v>2784</v>
      </c>
      <c r="C31" s="4">
        <v>333998</v>
      </c>
      <c r="D31" s="4">
        <v>1696</v>
      </c>
      <c r="E31" s="4">
        <v>82369</v>
      </c>
      <c r="F31" s="4">
        <v>181958</v>
      </c>
      <c r="G31" s="4"/>
    </row>
    <row r="32" spans="1:7">
      <c r="A32" s="4">
        <v>150000</v>
      </c>
      <c r="B32" s="4">
        <v>969</v>
      </c>
      <c r="C32" s="4">
        <v>166213</v>
      </c>
      <c r="D32" s="4">
        <v>582</v>
      </c>
      <c r="E32" s="4">
        <v>33590</v>
      </c>
      <c r="F32" s="4">
        <v>95945</v>
      </c>
      <c r="G32" s="4"/>
    </row>
    <row r="33" spans="1:7">
      <c r="A33" s="4">
        <v>200000</v>
      </c>
      <c r="B33" s="4">
        <v>434</v>
      </c>
      <c r="C33" s="4">
        <v>96903</v>
      </c>
      <c r="D33" s="4">
        <v>273</v>
      </c>
      <c r="E33" s="4">
        <v>18406</v>
      </c>
      <c r="F33" s="4">
        <v>55971</v>
      </c>
      <c r="G33" s="4"/>
    </row>
    <row r="34" spans="1:7">
      <c r="A34" s="4">
        <v>250000</v>
      </c>
      <c r="B34" s="4">
        <v>217</v>
      </c>
      <c r="C34" s="4">
        <v>59316</v>
      </c>
      <c r="D34" s="4">
        <v>126</v>
      </c>
      <c r="E34" s="4">
        <v>7721</v>
      </c>
      <c r="F34" s="4">
        <v>35343</v>
      </c>
      <c r="G34" s="4"/>
    </row>
    <row r="35" spans="1:7">
      <c r="A35" s="4">
        <v>300000</v>
      </c>
      <c r="B35" s="4">
        <v>244</v>
      </c>
      <c r="C35" s="4">
        <v>84447</v>
      </c>
      <c r="D35" s="4">
        <v>142</v>
      </c>
      <c r="E35" s="4">
        <v>9856</v>
      </c>
      <c r="F35" s="4">
        <v>51147</v>
      </c>
      <c r="G35" s="4"/>
    </row>
    <row r="36" spans="1:7">
      <c r="A36" s="4">
        <v>400000</v>
      </c>
      <c r="B36" s="4">
        <v>123</v>
      </c>
      <c r="C36" s="4">
        <v>55318</v>
      </c>
      <c r="D36" s="4">
        <v>72</v>
      </c>
      <c r="E36" s="4">
        <v>5633</v>
      </c>
      <c r="F36" s="4">
        <v>32632</v>
      </c>
      <c r="G36" s="4"/>
    </row>
    <row r="37" spans="1:7">
      <c r="A37" s="4">
        <v>500000</v>
      </c>
      <c r="B37" s="4">
        <v>114</v>
      </c>
      <c r="C37" s="4">
        <v>68295</v>
      </c>
      <c r="D37" s="4">
        <v>69</v>
      </c>
      <c r="E37" s="4">
        <v>3425</v>
      </c>
      <c r="F37" s="4">
        <v>42726</v>
      </c>
      <c r="G37" s="4"/>
    </row>
    <row r="38" spans="1:7">
      <c r="A38" s="4">
        <v>750000</v>
      </c>
      <c r="B38" s="4">
        <v>55</v>
      </c>
      <c r="C38" s="4">
        <v>47366</v>
      </c>
      <c r="D38" s="4">
        <v>28</v>
      </c>
      <c r="E38" s="4">
        <v>1616</v>
      </c>
      <c r="F38" s="4">
        <v>29264</v>
      </c>
      <c r="G38" s="4"/>
    </row>
    <row r="39" spans="1:7">
      <c r="A39" s="4">
        <v>1000000</v>
      </c>
      <c r="B39" s="4">
        <v>34</v>
      </c>
      <c r="C39" s="4">
        <v>41633</v>
      </c>
      <c r="D39" s="4">
        <v>21</v>
      </c>
      <c r="E39" s="4">
        <v>863</v>
      </c>
      <c r="F39" s="4">
        <v>26117</v>
      </c>
      <c r="G39" s="4"/>
    </row>
    <row r="40" spans="1:7">
      <c r="A40" s="4">
        <v>1500000</v>
      </c>
      <c r="B40" s="4">
        <v>5</v>
      </c>
      <c r="C40" s="4">
        <v>8324</v>
      </c>
      <c r="D40" s="4">
        <v>4</v>
      </c>
      <c r="E40" s="4">
        <v>122</v>
      </c>
      <c r="F40" s="4">
        <v>4882</v>
      </c>
      <c r="G40" s="4"/>
    </row>
    <row r="41" spans="1:7">
      <c r="A41" s="4">
        <v>2000000</v>
      </c>
      <c r="B41" s="4">
        <v>10</v>
      </c>
      <c r="C41" s="4">
        <v>23068</v>
      </c>
      <c r="D41" s="4">
        <v>7</v>
      </c>
      <c r="E41" s="4">
        <v>606</v>
      </c>
      <c r="F41" s="4">
        <v>14346</v>
      </c>
      <c r="G41" s="4"/>
    </row>
    <row r="42" spans="1:7">
      <c r="A42" s="4">
        <v>3000000</v>
      </c>
      <c r="B42" s="4">
        <v>6</v>
      </c>
      <c r="C42" s="4">
        <v>22545</v>
      </c>
      <c r="D42" s="4">
        <v>4</v>
      </c>
      <c r="E42" s="4">
        <v>163</v>
      </c>
      <c r="F42" s="4">
        <v>14292</v>
      </c>
      <c r="G42" s="4"/>
    </row>
    <row r="43" spans="1:7">
      <c r="A43" s="4">
        <v>5000000</v>
      </c>
      <c r="B43" s="4">
        <v>2</v>
      </c>
      <c r="C43" s="4">
        <v>10519</v>
      </c>
      <c r="D43" s="4">
        <v>2</v>
      </c>
      <c r="E43" s="4">
        <v>8</v>
      </c>
      <c r="F43" s="4">
        <v>6119</v>
      </c>
      <c r="G43" s="4"/>
    </row>
    <row r="44" spans="1:7">
      <c r="A44" s="2">
        <v>-999</v>
      </c>
      <c r="B44" s="4">
        <f>SUM(B2:B43)</f>
        <v>25954801</v>
      </c>
      <c r="C44" s="4">
        <f>SUM(C2:C43)</f>
        <v>58576001</v>
      </c>
      <c r="D44" s="4">
        <f>SUM(D2:D43)</f>
        <v>20522920</v>
      </c>
      <c r="E44" s="5">
        <f>SUM(E2:E43)</f>
        <v>47139785</v>
      </c>
      <c r="F44" s="4"/>
      <c r="G44" s="4"/>
    </row>
    <row r="45" spans="1:7">
      <c r="A45" s="2">
        <v>-999</v>
      </c>
      <c r="B45" s="4">
        <v>25954801</v>
      </c>
      <c r="C45" s="4">
        <v>58576003</v>
      </c>
      <c r="D45" s="4">
        <v>20522920</v>
      </c>
      <c r="E45" s="5">
        <f>47139784</f>
        <v>47139784</v>
      </c>
      <c r="F45" s="4"/>
      <c r="G45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2022-05-18T17:02:30Z</dcterms:modified>
</cp:coreProperties>
</file>