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Dropbox\2021 Pareto bin\data\IRS raw data\"/>
    </mc:Choice>
  </mc:AlternateContent>
  <bookViews>
    <workbookView xWindow="13200" yWindow="630" windowWidth="11835" windowHeight="897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3" i="1" l="1"/>
  <c r="E52" i="1"/>
  <c r="D52" i="1"/>
  <c r="C52" i="1"/>
  <c r="B52" i="1"/>
  <c r="E17" i="1" l="1"/>
  <c r="F5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F3" i="1"/>
  <c r="C3" i="1"/>
  <c r="B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<sst xmlns="http://schemas.openxmlformats.org/spreadsheetml/2006/main" count="14" uniqueCount="14">
  <si>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</si>
  <si>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</si>
  <si>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</si>
  <si>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</si>
  <si>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</si>
  <si>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</si>
  <si>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N_salary_wage unavailable; use N_AGI</t>
  </si>
  <si>
    <t>Money amounts are in thousands</t>
  </si>
  <si>
    <t>N_AGI and AGI are from p. 63 of PDF</t>
  </si>
  <si>
    <t>salary_wage is from p. 82 of PDF</t>
  </si>
  <si>
    <t>tax</t>
  </si>
  <si>
    <t>bottom group combines form 1040A (those with AGI &lt; 3000)</t>
  </si>
  <si>
    <t>Taxes are from p. 64 of PDF</t>
  </si>
  <si>
    <t>salary_wage is taxable + nontaxable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</si>
</sst>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name val="Calibri"/>
    </font>
    <font>
      <sz val="11"/>
      <name val="Calibri"/>
      <family val="2"/>
    </font>
    <font>
      <sz val="10"/>
      <name val="Calibri"/>
      <family val="2"/>
      <scheme val="minor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2" fillId="0" borderId="1" xfId="0" applyNumberFormat="1" applyFont="1" applyBorder="1"/>
    <xf numFmtId="3" fontId="3" fillId="0" borderId="1" xfId="0" applyNumberFormat="1" applyFont="1" applyBorder="1"/>
    <xf numFmtId="3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tabSelected="1" topLeftCell="A9" zoomScaleNormal="100" workbookViewId="0">
      <selection activeCell="E53" sqref="E53"/>
    </sheetView>
  </sheetViews>
  <sheetFormatPr defaultColWidth="8.85546875" defaultRowHeight="15"/>
  <cols>
    <col min="1" max="1" width="12.5703125" style="1" customWidth="1"/>
    <col min="2" max="6" width="11.7109375" style="1" customWidth="1"/>
    <col min="7" max="16384" width="8.85546875" style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10</v>
      </c>
      <c r="G1" s="4" t="s">
        <v>5</v>
      </c>
    </row>
    <row r="2" spans="1:7">
      <c r="A2" s="2">
        <v>-999</v>
      </c>
      <c r="B2" s="3">
        <v>163136</v>
      </c>
      <c r="C2" s="3">
        <v>-198598</v>
      </c>
      <c r="D2" s="3">
        <v>163136</v>
      </c>
      <c r="E2" s="3">
        <v>59296</v>
      </c>
      <c r="F2" s="3"/>
      <c r="G2" s="4" t="s">
        <v>8</v>
      </c>
    </row>
    <row r="3" spans="1:7">
      <c r="A3" s="4">
        <v>1</v>
      </c>
      <c r="B3" s="4">
        <f>855547+16106039</f>
        <v>16961586</v>
      </c>
      <c r="C3" s="4">
        <f>298799+25715974</f>
        <v>26014773</v>
      </c>
      <c r="D3" s="4">
        <f>B3</f>
        <v>16961586</v>
      </c>
      <c r="E3" s="4">
        <f>15299+18308157+7128636+166827</f>
        <v>25618919</v>
      </c>
      <c r="F3" s="4">
        <f>1317947+4356</f>
        <v>1322303</v>
      </c>
      <c r="G3" s="4" t="s">
        <v>12</v>
      </c>
    </row>
    <row r="4" spans="1:7">
      <c r="A4" s="4">
        <v>500</v>
      </c>
      <c r="B4" s="4">
        <v>1066250</v>
      </c>
      <c r="C4" s="4">
        <v>674019</v>
      </c>
      <c r="D4" s="4">
        <f t="shared" ref="D4:D51" si="0">B4</f>
        <v>1066250</v>
      </c>
      <c r="E4" s="4">
        <f>388904+96788</f>
        <v>485692</v>
      </c>
      <c r="F4" s="4">
        <v>21177</v>
      </c>
      <c r="G4" s="4" t="s">
        <v>9</v>
      </c>
    </row>
    <row r="5" spans="1:7">
      <c r="A5" s="4">
        <v>750</v>
      </c>
      <c r="B5" s="4">
        <v>1306909</v>
      </c>
      <c r="C5" s="4">
        <v>1147569</v>
      </c>
      <c r="D5" s="4">
        <f t="shared" si="0"/>
        <v>1306909</v>
      </c>
      <c r="E5" s="4">
        <f>642759+209648</f>
        <v>852407</v>
      </c>
      <c r="F5" s="4">
        <v>55270</v>
      </c>
      <c r="G5" s="4" t="s">
        <v>6</v>
      </c>
    </row>
    <row r="6" spans="1:7">
      <c r="A6" s="4">
        <v>1000</v>
      </c>
      <c r="B6" s="4">
        <v>1678383</v>
      </c>
      <c r="C6" s="4">
        <v>1896844</v>
      </c>
      <c r="D6" s="4">
        <f t="shared" si="0"/>
        <v>1678383</v>
      </c>
      <c r="E6" s="4">
        <f>803376+588628</f>
        <v>1392004</v>
      </c>
      <c r="F6" s="4">
        <v>75211</v>
      </c>
      <c r="G6" s="4" t="s">
        <v>13</v>
      </c>
    </row>
    <row r="7" spans="1:7">
      <c r="A7" s="4">
        <v>1250</v>
      </c>
      <c r="B7" s="4">
        <v>1728618</v>
      </c>
      <c r="C7" s="4">
        <v>2382515</v>
      </c>
      <c r="D7" s="4">
        <f t="shared" si="0"/>
        <v>1728618</v>
      </c>
      <c r="E7" s="4">
        <f>1453240+463653</f>
        <v>1916893</v>
      </c>
      <c r="F7" s="4">
        <v>99757</v>
      </c>
      <c r="G7" s="4" t="s">
        <v>11</v>
      </c>
    </row>
    <row r="8" spans="1:7">
      <c r="A8" s="4">
        <v>1500</v>
      </c>
      <c r="B8" s="4">
        <v>1860946</v>
      </c>
      <c r="C8" s="4">
        <v>3021749</v>
      </c>
      <c r="D8" s="4">
        <f t="shared" si="0"/>
        <v>1860946</v>
      </c>
      <c r="E8" s="4">
        <f>2129747+478186</f>
        <v>2607933</v>
      </c>
      <c r="F8" s="4">
        <v>137715</v>
      </c>
      <c r="G8" s="4" t="s">
        <v>7</v>
      </c>
    </row>
    <row r="9" spans="1:7">
      <c r="A9" s="4">
        <v>1750</v>
      </c>
      <c r="B9" s="4">
        <v>1904680</v>
      </c>
      <c r="C9" s="4">
        <v>3568060</v>
      </c>
      <c r="D9" s="4">
        <f t="shared" si="0"/>
        <v>1904680</v>
      </c>
      <c r="E9" s="4">
        <f>2722557+481857</f>
        <v>3204414</v>
      </c>
      <c r="F9" s="4">
        <v>183330</v>
      </c>
      <c r="G9" s="4"/>
    </row>
    <row r="10" spans="1:7">
      <c r="A10" s="4">
        <v>2000</v>
      </c>
      <c r="B10" s="4">
        <v>1725514</v>
      </c>
      <c r="C10" s="4">
        <v>3663680</v>
      </c>
      <c r="D10" s="4">
        <f t="shared" si="0"/>
        <v>1725514</v>
      </c>
      <c r="E10" s="4">
        <f>3092806+276076</f>
        <v>3368882</v>
      </c>
      <c r="F10" s="4">
        <v>218955</v>
      </c>
      <c r="G10" s="4"/>
    </row>
    <row r="11" spans="1:7">
      <c r="A11" s="4">
        <v>2250</v>
      </c>
      <c r="B11" s="4">
        <v>1433416</v>
      </c>
      <c r="C11" s="4">
        <v>3399129</v>
      </c>
      <c r="D11" s="4">
        <f t="shared" si="0"/>
        <v>1433416</v>
      </c>
      <c r="E11" s="4">
        <f>3037513+86663</f>
        <v>3124176</v>
      </c>
      <c r="F11" s="4">
        <v>236919</v>
      </c>
      <c r="G11" s="4"/>
    </row>
    <row r="12" spans="1:7">
      <c r="A12" s="4">
        <v>2500</v>
      </c>
      <c r="B12" s="4">
        <v>1179238</v>
      </c>
      <c r="C12" s="4">
        <v>3089669</v>
      </c>
      <c r="D12" s="4">
        <f t="shared" si="0"/>
        <v>1179238</v>
      </c>
      <c r="E12" s="4">
        <f>2770071+80477</f>
        <v>2850548</v>
      </c>
      <c r="F12" s="4">
        <v>236842</v>
      </c>
      <c r="G12" s="4"/>
    </row>
    <row r="13" spans="1:7">
      <c r="A13" s="4">
        <v>2750</v>
      </c>
      <c r="B13" s="4">
        <v>1092622</v>
      </c>
      <c r="C13" s="4">
        <v>3142371</v>
      </c>
      <c r="D13" s="4">
        <f t="shared" si="0"/>
        <v>1092622</v>
      </c>
      <c r="E13" s="4">
        <f>2869561+53060</f>
        <v>2922621</v>
      </c>
      <c r="F13" s="4">
        <v>271177</v>
      </c>
      <c r="G13" s="4"/>
    </row>
    <row r="14" spans="1:7">
      <c r="A14" s="4">
        <v>3000</v>
      </c>
      <c r="B14" s="4">
        <v>1702484</v>
      </c>
      <c r="C14" s="4">
        <v>5489318</v>
      </c>
      <c r="D14" s="4">
        <f t="shared" si="0"/>
        <v>1702484</v>
      </c>
      <c r="E14" s="4">
        <f>5012810+55152</f>
        <v>5067962</v>
      </c>
      <c r="F14" s="4">
        <v>536033</v>
      </c>
      <c r="G14" s="4"/>
    </row>
    <row r="15" spans="1:7">
      <c r="A15" s="4">
        <v>3500</v>
      </c>
      <c r="B15" s="4">
        <v>910621</v>
      </c>
      <c r="C15" s="4">
        <v>3389401</v>
      </c>
      <c r="D15" s="4">
        <f t="shared" si="0"/>
        <v>910621</v>
      </c>
      <c r="E15" s="4">
        <f>2953858+11989</f>
        <v>2965847</v>
      </c>
      <c r="F15" s="4">
        <v>377270</v>
      </c>
      <c r="G15" s="4"/>
    </row>
    <row r="16" spans="1:7">
      <c r="A16" s="4">
        <v>4000</v>
      </c>
      <c r="B16" s="4">
        <v>499468</v>
      </c>
      <c r="C16" s="4">
        <v>2110879</v>
      </c>
      <c r="D16" s="4">
        <f t="shared" si="0"/>
        <v>499468</v>
      </c>
      <c r="E16" s="4">
        <f>1715109+1825</f>
        <v>1716934</v>
      </c>
      <c r="F16" s="4">
        <v>264445</v>
      </c>
      <c r="G16" s="4"/>
    </row>
    <row r="17" spans="1:7">
      <c r="A17" s="4">
        <v>4500</v>
      </c>
      <c r="B17" s="4">
        <v>309758</v>
      </c>
      <c r="C17" s="4">
        <v>1463569</v>
      </c>
      <c r="D17" s="4">
        <f t="shared" si="0"/>
        <v>309758</v>
      </c>
      <c r="E17" s="4">
        <f>1082624+753</f>
        <v>1083377</v>
      </c>
      <c r="F17" s="4">
        <v>198694</v>
      </c>
      <c r="G17" s="4"/>
    </row>
    <row r="18" spans="1:7">
      <c r="A18" s="4">
        <v>5000</v>
      </c>
      <c r="B18" s="4">
        <v>323540</v>
      </c>
      <c r="C18" s="4">
        <v>1761932</v>
      </c>
      <c r="D18" s="4">
        <f t="shared" si="0"/>
        <v>323540</v>
      </c>
      <c r="E18" s="4">
        <v>1155931</v>
      </c>
      <c r="F18" s="4">
        <v>263692</v>
      </c>
      <c r="G18" s="4"/>
    </row>
    <row r="19" spans="1:7">
      <c r="A19" s="4">
        <v>6000</v>
      </c>
      <c r="B19" s="4">
        <v>183585</v>
      </c>
      <c r="C19" s="4">
        <v>1186693</v>
      </c>
      <c r="D19" s="4">
        <f t="shared" si="0"/>
        <v>183585</v>
      </c>
      <c r="E19" s="4">
        <v>678280</v>
      </c>
      <c r="F19" s="4">
        <v>197715</v>
      </c>
      <c r="G19" s="4"/>
    </row>
    <row r="20" spans="1:7">
      <c r="A20" s="4">
        <v>7000</v>
      </c>
      <c r="B20" s="4">
        <v>123043</v>
      </c>
      <c r="C20" s="4">
        <v>918776</v>
      </c>
      <c r="D20" s="4">
        <f t="shared" si="0"/>
        <v>123043</v>
      </c>
      <c r="E20" s="4">
        <v>484790</v>
      </c>
      <c r="F20" s="4">
        <v>165895</v>
      </c>
      <c r="G20" s="4"/>
    </row>
    <row r="21" spans="1:7">
      <c r="A21" s="4">
        <v>8000</v>
      </c>
      <c r="B21" s="4">
        <v>87769</v>
      </c>
      <c r="C21" s="4">
        <v>744049</v>
      </c>
      <c r="D21" s="4">
        <f t="shared" si="0"/>
        <v>87769</v>
      </c>
      <c r="E21" s="4">
        <v>374119</v>
      </c>
      <c r="F21" s="4">
        <v>144382</v>
      </c>
      <c r="G21" s="4"/>
    </row>
    <row r="22" spans="1:7">
      <c r="A22" s="4">
        <v>9000</v>
      </c>
      <c r="B22" s="4">
        <v>67848</v>
      </c>
      <c r="C22" s="4">
        <v>643002</v>
      </c>
      <c r="D22" s="4">
        <f t="shared" si="0"/>
        <v>67848</v>
      </c>
      <c r="E22" s="4">
        <v>314034</v>
      </c>
      <c r="F22" s="4">
        <v>132465</v>
      </c>
      <c r="G22" s="4"/>
    </row>
    <row r="23" spans="1:7">
      <c r="A23" s="4">
        <v>10000</v>
      </c>
      <c r="B23" s="4">
        <v>52329</v>
      </c>
      <c r="C23" s="4">
        <v>548472</v>
      </c>
      <c r="D23" s="4">
        <f t="shared" si="0"/>
        <v>52329</v>
      </c>
      <c r="E23" s="4">
        <v>259906</v>
      </c>
      <c r="F23" s="4">
        <v>119723</v>
      </c>
      <c r="G23" s="4"/>
    </row>
    <row r="24" spans="1:7">
      <c r="A24" s="4">
        <v>11000</v>
      </c>
      <c r="B24" s="4">
        <v>42058</v>
      </c>
      <c r="C24" s="4">
        <v>482970</v>
      </c>
      <c r="D24" s="4">
        <f t="shared" si="0"/>
        <v>42058</v>
      </c>
      <c r="E24" s="4">
        <v>226204</v>
      </c>
      <c r="F24" s="4">
        <v>110856</v>
      </c>
      <c r="G24" s="4"/>
    </row>
    <row r="25" spans="1:7">
      <c r="A25" s="4">
        <v>12000</v>
      </c>
      <c r="B25" s="4">
        <v>34164</v>
      </c>
      <c r="C25" s="4">
        <v>426550</v>
      </c>
      <c r="D25" s="4">
        <f t="shared" si="0"/>
        <v>34164</v>
      </c>
      <c r="E25" s="4">
        <v>191794</v>
      </c>
      <c r="F25" s="4">
        <v>102921</v>
      </c>
      <c r="G25" s="4"/>
    </row>
    <row r="26" spans="1:7">
      <c r="A26" s="4">
        <v>13000</v>
      </c>
      <c r="B26" s="4">
        <v>28200</v>
      </c>
      <c r="C26" s="4">
        <v>380344</v>
      </c>
      <c r="D26" s="4">
        <f t="shared" si="0"/>
        <v>28200</v>
      </c>
      <c r="E26" s="4">
        <v>172199</v>
      </c>
      <c r="F26" s="4">
        <v>95808</v>
      </c>
      <c r="G26" s="4"/>
    </row>
    <row r="27" spans="1:7">
      <c r="A27" s="4">
        <v>14000</v>
      </c>
      <c r="B27" s="4">
        <v>24015</v>
      </c>
      <c r="C27" s="4">
        <v>347973</v>
      </c>
      <c r="D27" s="4">
        <f t="shared" si="0"/>
        <v>24015</v>
      </c>
      <c r="E27" s="4">
        <v>156776</v>
      </c>
      <c r="F27" s="4">
        <v>91471</v>
      </c>
      <c r="G27" s="4"/>
    </row>
    <row r="28" spans="1:7">
      <c r="A28" s="4">
        <v>15000</v>
      </c>
      <c r="B28" s="4">
        <v>77937</v>
      </c>
      <c r="C28" s="4">
        <v>1342404</v>
      </c>
      <c r="D28" s="4">
        <f t="shared" si="0"/>
        <v>77937</v>
      </c>
      <c r="E28" s="4">
        <v>576332</v>
      </c>
      <c r="F28" s="4">
        <v>393877</v>
      </c>
      <c r="G28" s="4"/>
    </row>
    <row r="29" spans="1:7">
      <c r="A29" s="4">
        <v>20000</v>
      </c>
      <c r="B29" s="4">
        <v>41458</v>
      </c>
      <c r="C29" s="4">
        <v>924251</v>
      </c>
      <c r="D29" s="4">
        <f t="shared" si="0"/>
        <v>41458</v>
      </c>
      <c r="E29" s="4">
        <v>389783</v>
      </c>
      <c r="F29" s="4">
        <v>316544</v>
      </c>
      <c r="G29" s="4"/>
    </row>
    <row r="30" spans="1:7">
      <c r="A30" s="4">
        <v>25000</v>
      </c>
      <c r="B30" s="4">
        <v>24866</v>
      </c>
      <c r="C30" s="4">
        <v>678822</v>
      </c>
      <c r="D30" s="4">
        <f t="shared" si="0"/>
        <v>24866</v>
      </c>
      <c r="E30" s="4">
        <v>273875</v>
      </c>
      <c r="F30" s="4">
        <v>261071</v>
      </c>
      <c r="G30" s="4"/>
    </row>
    <row r="31" spans="1:7">
      <c r="A31" s="4">
        <v>30000</v>
      </c>
      <c r="B31" s="4">
        <v>26597</v>
      </c>
      <c r="C31" s="4">
        <v>914160</v>
      </c>
      <c r="D31" s="4">
        <f t="shared" si="0"/>
        <v>26597</v>
      </c>
      <c r="E31" s="4">
        <v>343573</v>
      </c>
      <c r="F31" s="4">
        <v>394218</v>
      </c>
      <c r="G31" s="4"/>
    </row>
    <row r="32" spans="1:7">
      <c r="A32" s="4">
        <v>40000</v>
      </c>
      <c r="B32" s="4">
        <v>13674</v>
      </c>
      <c r="C32" s="4">
        <v>609010</v>
      </c>
      <c r="D32" s="4">
        <f t="shared" si="0"/>
        <v>13674</v>
      </c>
      <c r="E32" s="4">
        <v>213172</v>
      </c>
      <c r="F32" s="4">
        <v>292873</v>
      </c>
      <c r="G32" s="4"/>
    </row>
    <row r="33" spans="1:7">
      <c r="A33" s="4">
        <v>50000</v>
      </c>
      <c r="B33" s="4">
        <v>7949</v>
      </c>
      <c r="C33" s="4">
        <v>433945</v>
      </c>
      <c r="D33" s="4">
        <f t="shared" si="0"/>
        <v>7949</v>
      </c>
      <c r="E33" s="4">
        <v>143144</v>
      </c>
      <c r="F33" s="4">
        <v>225323</v>
      </c>
      <c r="G33" s="4"/>
    </row>
    <row r="34" spans="1:7">
      <c r="A34" s="4">
        <v>60000</v>
      </c>
      <c r="B34" s="4">
        <v>4847</v>
      </c>
      <c r="C34" s="4">
        <v>313475</v>
      </c>
      <c r="D34" s="4">
        <f t="shared" si="0"/>
        <v>4847</v>
      </c>
      <c r="E34" s="4">
        <v>95583</v>
      </c>
      <c r="F34" s="4">
        <v>172552</v>
      </c>
      <c r="G34" s="4"/>
    </row>
    <row r="35" spans="1:7">
      <c r="A35" s="4">
        <v>70000</v>
      </c>
      <c r="B35" s="4">
        <v>3207</v>
      </c>
      <c r="C35" s="4">
        <v>239809</v>
      </c>
      <c r="D35" s="4">
        <f t="shared" si="0"/>
        <v>3207</v>
      </c>
      <c r="E35" s="4">
        <v>71103</v>
      </c>
      <c r="F35" s="4">
        <v>138524</v>
      </c>
      <c r="G35" s="4"/>
    </row>
    <row r="36" spans="1:7">
      <c r="A36" s="4">
        <v>80000</v>
      </c>
      <c r="B36" s="4">
        <v>2183</v>
      </c>
      <c r="C36" s="4">
        <v>184925</v>
      </c>
      <c r="D36" s="4">
        <f t="shared" si="0"/>
        <v>2183</v>
      </c>
      <c r="E36" s="4">
        <v>50661</v>
      </c>
      <c r="F36" s="4">
        <v>111105</v>
      </c>
      <c r="G36" s="4"/>
    </row>
    <row r="37" spans="1:7">
      <c r="A37" s="4">
        <v>90000</v>
      </c>
      <c r="B37" s="4">
        <v>1607</v>
      </c>
      <c r="C37" s="4">
        <v>152498</v>
      </c>
      <c r="D37" s="4">
        <f t="shared" si="0"/>
        <v>1607</v>
      </c>
      <c r="E37" s="4">
        <v>38859</v>
      </c>
      <c r="F37" s="4">
        <v>94857</v>
      </c>
      <c r="G37" s="4"/>
    </row>
    <row r="38" spans="1:7">
      <c r="A38" s="4">
        <v>100000</v>
      </c>
      <c r="B38" s="4">
        <v>3585</v>
      </c>
      <c r="C38" s="4">
        <v>431323</v>
      </c>
      <c r="D38" s="4">
        <f t="shared" si="0"/>
        <v>3585</v>
      </c>
      <c r="E38" s="4">
        <v>88999</v>
      </c>
      <c r="F38" s="4">
        <v>286405</v>
      </c>
      <c r="G38" s="4"/>
    </row>
    <row r="39" spans="1:7">
      <c r="A39" s="4">
        <v>150000</v>
      </c>
      <c r="B39" s="4">
        <v>1169</v>
      </c>
      <c r="C39" s="4">
        <v>199179</v>
      </c>
      <c r="D39" s="4">
        <f t="shared" si="0"/>
        <v>1169</v>
      </c>
      <c r="E39" s="4">
        <v>35585</v>
      </c>
      <c r="F39" s="4">
        <v>141537</v>
      </c>
      <c r="G39" s="4"/>
    </row>
    <row r="40" spans="1:7">
      <c r="A40" s="4">
        <v>200000</v>
      </c>
      <c r="B40" s="4">
        <v>535</v>
      </c>
      <c r="C40" s="4">
        <v>118799</v>
      </c>
      <c r="D40" s="4">
        <f t="shared" si="0"/>
        <v>535</v>
      </c>
      <c r="E40" s="4">
        <v>17285</v>
      </c>
      <c r="F40" s="4">
        <v>87670</v>
      </c>
      <c r="G40" s="4"/>
    </row>
    <row r="41" spans="1:7">
      <c r="A41" s="4">
        <v>250000</v>
      </c>
      <c r="B41" s="4">
        <v>281</v>
      </c>
      <c r="C41" s="4">
        <v>76657</v>
      </c>
      <c r="D41" s="4">
        <f t="shared" si="0"/>
        <v>281</v>
      </c>
      <c r="E41" s="4">
        <v>8402</v>
      </c>
      <c r="F41" s="4">
        <v>58487</v>
      </c>
      <c r="G41" s="4"/>
    </row>
    <row r="42" spans="1:7">
      <c r="A42" s="4">
        <v>300000</v>
      </c>
      <c r="B42" s="4">
        <v>266</v>
      </c>
      <c r="C42" s="4">
        <v>90798</v>
      </c>
      <c r="D42" s="4">
        <f t="shared" si="0"/>
        <v>266</v>
      </c>
      <c r="E42" s="4">
        <v>8480</v>
      </c>
      <c r="F42" s="4">
        <v>70507</v>
      </c>
      <c r="G42" s="4"/>
    </row>
    <row r="43" spans="1:7">
      <c r="A43" s="4">
        <v>400000</v>
      </c>
      <c r="B43" s="4">
        <v>149</v>
      </c>
      <c r="C43" s="4">
        <v>66059</v>
      </c>
      <c r="D43" s="4">
        <f t="shared" si="0"/>
        <v>149</v>
      </c>
      <c r="E43" s="4">
        <v>4427</v>
      </c>
      <c r="F43" s="4">
        <v>51963</v>
      </c>
      <c r="G43" s="4"/>
    </row>
    <row r="44" spans="1:7">
      <c r="A44" s="4">
        <v>500000</v>
      </c>
      <c r="B44" s="4">
        <v>146</v>
      </c>
      <c r="C44" s="4">
        <v>88176</v>
      </c>
      <c r="D44" s="4">
        <f t="shared" si="0"/>
        <v>146</v>
      </c>
      <c r="E44" s="4">
        <v>4353</v>
      </c>
      <c r="F44" s="4">
        <v>68653</v>
      </c>
      <c r="G44" s="4"/>
    </row>
    <row r="45" spans="1:7">
      <c r="A45" s="4">
        <v>750000</v>
      </c>
      <c r="B45" s="4">
        <v>53</v>
      </c>
      <c r="C45" s="4">
        <v>44183</v>
      </c>
      <c r="D45" s="4">
        <f t="shared" si="0"/>
        <v>53</v>
      </c>
      <c r="E45" s="4">
        <v>691</v>
      </c>
      <c r="F45" s="4">
        <v>35176</v>
      </c>
      <c r="G45" s="4"/>
    </row>
    <row r="46" spans="1:7">
      <c r="A46" s="4">
        <v>1000000</v>
      </c>
      <c r="B46" s="4">
        <v>19</v>
      </c>
      <c r="C46" s="4">
        <v>22418</v>
      </c>
      <c r="D46" s="4">
        <f t="shared" si="0"/>
        <v>19</v>
      </c>
      <c r="E46" s="4">
        <v>552</v>
      </c>
      <c r="F46" s="4">
        <v>18596</v>
      </c>
      <c r="G46" s="4"/>
    </row>
    <row r="47" spans="1:7">
      <c r="A47" s="4">
        <v>1500000</v>
      </c>
      <c r="B47" s="4">
        <v>8</v>
      </c>
      <c r="C47" s="4">
        <v>14236</v>
      </c>
      <c r="D47" s="4">
        <f t="shared" si="0"/>
        <v>8</v>
      </c>
      <c r="E47" s="4">
        <v>221</v>
      </c>
      <c r="F47" s="4">
        <v>11583</v>
      </c>
      <c r="G47" s="4"/>
    </row>
    <row r="48" spans="1:7">
      <c r="A48" s="4">
        <v>2000000</v>
      </c>
      <c r="B48" s="4">
        <v>4</v>
      </c>
      <c r="C48" s="4">
        <v>9477</v>
      </c>
      <c r="D48" s="4">
        <f t="shared" si="0"/>
        <v>4</v>
      </c>
      <c r="E48" s="4">
        <v>133</v>
      </c>
      <c r="F48" s="4">
        <v>7301</v>
      </c>
      <c r="G48" s="4"/>
    </row>
    <row r="49" spans="1:7">
      <c r="A49" s="4">
        <v>3000000</v>
      </c>
      <c r="B49" s="4">
        <v>2</v>
      </c>
      <c r="C49" s="4">
        <v>7360</v>
      </c>
      <c r="D49" s="4">
        <f t="shared" si="0"/>
        <v>2</v>
      </c>
      <c r="E49" s="4">
        <v>47</v>
      </c>
      <c r="F49" s="4">
        <v>4786</v>
      </c>
      <c r="G49" s="4"/>
    </row>
    <row r="50" spans="1:7">
      <c r="A50" s="4">
        <v>4000000</v>
      </c>
      <c r="B50" s="4">
        <v>5</v>
      </c>
      <c r="C50" s="4">
        <v>21895</v>
      </c>
      <c r="D50" s="4">
        <f t="shared" si="0"/>
        <v>5</v>
      </c>
      <c r="E50" s="4">
        <v>62</v>
      </c>
      <c r="F50" s="4">
        <v>13864</v>
      </c>
      <c r="G50" s="4"/>
    </row>
    <row r="51" spans="1:7">
      <c r="A51" s="4">
        <v>5000000</v>
      </c>
      <c r="B51" s="4">
        <v>2</v>
      </c>
      <c r="C51" s="4">
        <v>11200</v>
      </c>
      <c r="D51" s="4">
        <f t="shared" si="0"/>
        <v>2</v>
      </c>
      <c r="E51" s="4">
        <v>32</v>
      </c>
      <c r="F51" s="4">
        <v>9215</v>
      </c>
      <c r="G51" s="4"/>
    </row>
    <row r="52" spans="1:7">
      <c r="A52" s="4">
        <v>-999</v>
      </c>
      <c r="B52" s="4">
        <f>SUM(B2:B51)</f>
        <v>36700729</v>
      </c>
      <c r="C52" s="4">
        <f>SUM(C2:C51)</f>
        <v>78690767</v>
      </c>
      <c r="D52" s="4">
        <f>SUM(D2:D51)</f>
        <v>36700729</v>
      </c>
      <c r="E52" s="4">
        <f>SUM(E2:E51)</f>
        <v>65617292</v>
      </c>
      <c r="F52" s="4">
        <f>SUM(F3:F51)</f>
        <v>8926713</v>
      </c>
      <c r="G52" s="4"/>
    </row>
    <row r="53" spans="1:7">
      <c r="A53" s="2">
        <v>-999</v>
      </c>
      <c r="B53" s="4">
        <v>36700729</v>
      </c>
      <c r="C53" s="4">
        <v>78690763</v>
      </c>
      <c r="D53" s="4">
        <v>36700729</v>
      </c>
      <c r="E53" s="4">
        <f>65617291</f>
        <v>65617291</v>
      </c>
      <c r="F53" s="4"/>
      <c r="G53" s="4"/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Sasaki, Yuya</cp:lastModifiedBy>
  <dcterms:created xsi:type="dcterms:W3CDTF">2021-06-29T14:24:57Z</dcterms:created>
  <dcterms:modified xsi:type="dcterms:W3CDTF">2022-05-18T16:44:26Z</dcterms:modified>
</cp:coreProperties>
</file>