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Dropbox\2021 Pareto bin\data\IRS raw data\"/>
    </mc:Choice>
  </mc:AlternateContent>
  <bookViews>
    <workbookView xWindow="11235" yWindow="2520" windowWidth="11835" windowHeight="897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1" l="1"/>
  <c r="E52" i="1"/>
  <c r="D53" i="1"/>
  <c r="D52" i="1"/>
  <c r="C52" i="1"/>
  <c r="B52" i="1"/>
  <c r="D15" i="1" l="1"/>
  <c r="D14" i="1"/>
  <c r="D13" i="1"/>
  <c r="D12" i="1"/>
  <c r="D11" i="1"/>
  <c r="D10" i="1"/>
  <c r="D9" i="1"/>
  <c r="D8" i="1"/>
  <c r="D7" i="1"/>
  <c r="D6" i="1"/>
  <c r="D5" i="1"/>
  <c r="D4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<sst xmlns="http://schemas.openxmlformats.org/spreadsheetml/2006/main" count="14" uniqueCount="14">
  <si>
    <t>lower_threshold</t>
  </si>
  <si>
    <t>N_AGI</t>
  </si>
  <si>
    <t>AGI</t>
  </si>
  <si>
    <t>N_salary_wage</t>
  </si>
  <si>
    <t>salary_wage</t>
  </si>
  <si>
    <t>Notes</t>
  </si>
  <si>
    <t>N_AGI is from p. 38 of PDF</t>
  </si>
  <si>
    <t>salary_wage is from p. 40 of PDF</t>
  </si>
  <si>
    <t>N_salary_wage is from p. 50 of PDF</t>
  </si>
  <si>
    <t>Money amounts are in thousands</t>
  </si>
  <si>
    <t>tax</t>
  </si>
  <si>
    <t>AGI and tax are from p. 39 of PDF</t>
  </si>
  <si>
    <t>N_salary_wage and salary_wage are taxable + nontaxable</t>
  </si>
  <si>
    <t>80000-90000 is inlegible but imputed by subtracting from 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</si>
</sst>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name val="Calibri"/>
    </font>
    <font>
      <sz val="10"/>
      <name val="Calibri"/>
      <family val="2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1" fillId="0" borderId="1" xfId="0" applyNumberFormat="1" applyFont="1" applyBorder="1"/>
    <xf numFmtId="3" fontId="1" fillId="0" borderId="0" xfId="0" applyNumberFormat="1" applyFont="1"/>
    <xf numFmtId="3" fontId="2" fillId="0" borderId="1" xfId="0" applyNumberFormat="1" applyFont="1" applyBorder="1"/>
    <xf numFmtId="0" fontId="1" fillId="0" borderId="0" xfId="0" applyFont="1"/>
    <xf numFmtId="3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topLeftCell="A10" zoomScale="115" zoomScaleNormal="115" workbookViewId="0">
      <selection activeCell="E53" sqref="E53"/>
    </sheetView>
  </sheetViews>
  <sheetFormatPr defaultColWidth="8.85546875" defaultRowHeight="12.75" x14ac:dyDescent="0.2"/>
  <cols>
    <col min="1" max="1" width="14.7109375" style="4" customWidth="1"/>
    <col min="2" max="6" width="11.140625" style="4" customWidth="1"/>
    <col min="7" max="7" width="9.140625" style="4" customWidth="1"/>
    <col min="8" max="16384" width="8.85546875" style="4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2" t="s">
        <v>5</v>
      </c>
    </row>
    <row r="2" spans="1:7" x14ac:dyDescent="0.2">
      <c r="A2" s="3">
        <v>-999</v>
      </c>
      <c r="B2" s="1">
        <v>299072</v>
      </c>
      <c r="C2" s="1">
        <v>-559193</v>
      </c>
      <c r="D2" s="1">
        <v>49548</v>
      </c>
      <c r="E2" s="1">
        <v>67078</v>
      </c>
      <c r="F2" s="1"/>
      <c r="G2" s="2" t="s">
        <v>6</v>
      </c>
    </row>
    <row r="3" spans="1:7" x14ac:dyDescent="0.2">
      <c r="A3" s="2">
        <v>1</v>
      </c>
      <c r="B3" s="2">
        <v>4315873</v>
      </c>
      <c r="C3" s="2">
        <v>1169815</v>
      </c>
      <c r="D3" s="2">
        <v>3834374</v>
      </c>
      <c r="E3" s="2">
        <v>1037879</v>
      </c>
      <c r="F3" s="2">
        <v>0</v>
      </c>
      <c r="G3" s="2" t="s">
        <v>11</v>
      </c>
    </row>
    <row r="4" spans="1:7" x14ac:dyDescent="0.2">
      <c r="A4" s="2">
        <v>500</v>
      </c>
      <c r="B4" s="2">
        <v>2641637</v>
      </c>
      <c r="C4" s="2">
        <v>1650009</v>
      </c>
      <c r="D4" s="2">
        <f>1110424+1039304</f>
        <v>2149728</v>
      </c>
      <c r="E4" s="2">
        <f>708966+613173</f>
        <v>1322139</v>
      </c>
      <c r="F4" s="2">
        <v>20188</v>
      </c>
      <c r="G4" s="2" t="s">
        <v>7</v>
      </c>
    </row>
    <row r="5" spans="1:7" x14ac:dyDescent="0.2">
      <c r="A5" s="2">
        <v>750</v>
      </c>
      <c r="B5" s="2">
        <v>2796327</v>
      </c>
      <c r="C5" s="2">
        <v>2448024</v>
      </c>
      <c r="D5" s="2">
        <f>1351480+934583</f>
        <v>2286063</v>
      </c>
      <c r="E5" s="2">
        <f>1158503+796233</f>
        <v>1954736</v>
      </c>
      <c r="F5" s="2">
        <v>79420</v>
      </c>
      <c r="G5" s="2" t="s">
        <v>8</v>
      </c>
    </row>
    <row r="6" spans="1:7" x14ac:dyDescent="0.2">
      <c r="A6" s="2">
        <v>1000</v>
      </c>
      <c r="B6" s="2">
        <v>3126496</v>
      </c>
      <c r="C6" s="2">
        <v>3519455</v>
      </c>
      <c r="D6" s="2">
        <f>1652173+911220</f>
        <v>2563393</v>
      </c>
      <c r="E6" s="2">
        <f>1836502+966911</f>
        <v>2803413</v>
      </c>
      <c r="F6" s="2">
        <v>146930</v>
      </c>
      <c r="G6" s="2" t="s">
        <v>12</v>
      </c>
    </row>
    <row r="7" spans="1:7" x14ac:dyDescent="0.2">
      <c r="A7" s="2">
        <v>1250</v>
      </c>
      <c r="B7" s="2">
        <v>3236582</v>
      </c>
      <c r="C7" s="2">
        <v>4451498</v>
      </c>
      <c r="D7" s="2">
        <f>2018228+747120</f>
        <v>2765348</v>
      </c>
      <c r="E7" s="2">
        <f>2715107+984646</f>
        <v>3699753</v>
      </c>
      <c r="F7" s="2">
        <v>240857</v>
      </c>
      <c r="G7" s="2" t="s">
        <v>9</v>
      </c>
    </row>
    <row r="8" spans="1:7" x14ac:dyDescent="0.2">
      <c r="A8" s="2">
        <v>1500</v>
      </c>
      <c r="B8" s="2">
        <v>3590360</v>
      </c>
      <c r="C8" s="2">
        <v>5831388</v>
      </c>
      <c r="D8" s="2">
        <f>2323717+811126</f>
        <v>3134843</v>
      </c>
      <c r="E8" s="2">
        <f>3701481+1250773</f>
        <v>4952254</v>
      </c>
      <c r="F8" s="2">
        <v>354941</v>
      </c>
      <c r="G8" s="2" t="s">
        <v>13</v>
      </c>
    </row>
    <row r="9" spans="1:7" x14ac:dyDescent="0.2">
      <c r="A9" s="2">
        <v>1750</v>
      </c>
      <c r="B9" s="2">
        <v>3767236</v>
      </c>
      <c r="C9" s="2">
        <v>7061565</v>
      </c>
      <c r="D9" s="2">
        <f>2784629+576606</f>
        <v>3361235</v>
      </c>
      <c r="E9" s="2">
        <f>5094445+1033353</f>
        <v>6127798</v>
      </c>
      <c r="F9" s="2">
        <v>489785</v>
      </c>
      <c r="G9" s="2"/>
    </row>
    <row r="10" spans="1:7" x14ac:dyDescent="0.2">
      <c r="A10" s="2">
        <v>2000</v>
      </c>
      <c r="B10" s="2">
        <v>3864644</v>
      </c>
      <c r="C10" s="2">
        <v>8207645</v>
      </c>
      <c r="D10" s="2">
        <f>2851870+622435</f>
        <v>3474305</v>
      </c>
      <c r="E10" s="2">
        <f>5916099+1260349</f>
        <v>7176448</v>
      </c>
      <c r="F10" s="2">
        <v>604681</v>
      </c>
      <c r="G10" s="2"/>
    </row>
    <row r="11" spans="1:7" x14ac:dyDescent="0.2">
      <c r="A11" s="2">
        <v>2250</v>
      </c>
      <c r="B11" s="2">
        <v>3741406</v>
      </c>
      <c r="C11" s="2">
        <v>8880434</v>
      </c>
      <c r="D11" s="2">
        <f>3044185+354456</f>
        <v>3398641</v>
      </c>
      <c r="E11" s="2">
        <f>7030070+811405</f>
        <v>7841475</v>
      </c>
      <c r="F11" s="2">
        <v>687126</v>
      </c>
      <c r="G11" s="2"/>
    </row>
    <row r="12" spans="1:7" x14ac:dyDescent="0.2">
      <c r="A12" s="2">
        <v>2500</v>
      </c>
      <c r="B12" s="2">
        <v>3559458</v>
      </c>
      <c r="C12" s="2">
        <v>9338192</v>
      </c>
      <c r="D12" s="2">
        <f>2879993+375450</f>
        <v>3255443</v>
      </c>
      <c r="E12" s="2">
        <f>7369189+951258</f>
        <v>8320447</v>
      </c>
      <c r="F12" s="2">
        <v>742942</v>
      </c>
      <c r="G12" s="2"/>
    </row>
    <row r="13" spans="1:7" x14ac:dyDescent="0.2">
      <c r="A13" s="2">
        <v>2750</v>
      </c>
      <c r="B13" s="2">
        <v>3286787</v>
      </c>
      <c r="C13" s="2">
        <v>9441984</v>
      </c>
      <c r="D13" s="2">
        <f>2803399+211113</f>
        <v>3014512</v>
      </c>
      <c r="E13" s="2">
        <f>7843995+580551</f>
        <v>8424546</v>
      </c>
      <c r="F13" s="2">
        <v>767686</v>
      </c>
      <c r="G13" s="2"/>
    </row>
    <row r="14" spans="1:7" x14ac:dyDescent="0.2">
      <c r="A14" s="2">
        <v>3000</v>
      </c>
      <c r="B14" s="2">
        <v>5481393</v>
      </c>
      <c r="C14" s="2">
        <v>17732690</v>
      </c>
      <c r="D14" s="2">
        <f>4732442+297174</f>
        <v>5029616</v>
      </c>
      <c r="E14" s="2">
        <f>14887935+918513</f>
        <v>15806448</v>
      </c>
      <c r="F14" s="2">
        <v>1504391</v>
      </c>
      <c r="G14" s="2"/>
    </row>
    <row r="15" spans="1:7" x14ac:dyDescent="0.2">
      <c r="A15" s="2">
        <v>3500</v>
      </c>
      <c r="B15" s="2">
        <v>3681143</v>
      </c>
      <c r="C15" s="2">
        <v>13743740</v>
      </c>
      <c r="D15" s="2">
        <f>3233779+105765</f>
        <v>3339544</v>
      </c>
      <c r="E15" s="2">
        <f>11682203+381172</f>
        <v>12063375</v>
      </c>
      <c r="F15" s="2">
        <v>1262715</v>
      </c>
      <c r="G15" s="2"/>
    </row>
    <row r="16" spans="1:7" x14ac:dyDescent="0.2">
      <c r="A16" s="2">
        <v>4000</v>
      </c>
      <c r="B16" s="2">
        <v>2388543</v>
      </c>
      <c r="C16" s="2">
        <v>10137810</v>
      </c>
      <c r="D16" s="2">
        <v>2072488</v>
      </c>
      <c r="E16" s="2">
        <v>8435317</v>
      </c>
      <c r="F16" s="2">
        <v>993948</v>
      </c>
      <c r="G16" s="2"/>
    </row>
    <row r="17" spans="1:7" x14ac:dyDescent="0.2">
      <c r="A17" s="2">
        <v>4500</v>
      </c>
      <c r="B17" s="2">
        <v>1498144</v>
      </c>
      <c r="C17" s="2">
        <v>7091760</v>
      </c>
      <c r="D17" s="2">
        <v>1294812</v>
      </c>
      <c r="E17" s="2">
        <v>5843904</v>
      </c>
      <c r="F17" s="2">
        <v>767473</v>
      </c>
      <c r="G17" s="2"/>
    </row>
    <row r="18" spans="1:7" x14ac:dyDescent="0.2">
      <c r="A18" s="2">
        <v>5000</v>
      </c>
      <c r="B18" s="2">
        <v>1338066</v>
      </c>
      <c r="C18" s="2">
        <v>7271956</v>
      </c>
      <c r="D18" s="2">
        <v>1060074</v>
      </c>
      <c r="E18" s="2">
        <v>5307296</v>
      </c>
      <c r="F18" s="2">
        <v>870431</v>
      </c>
      <c r="G18" s="2"/>
    </row>
    <row r="19" spans="1:7" x14ac:dyDescent="0.2">
      <c r="A19" s="2">
        <v>6000</v>
      </c>
      <c r="B19" s="2">
        <v>666836</v>
      </c>
      <c r="C19" s="2">
        <v>4299428</v>
      </c>
      <c r="D19" s="2">
        <v>470728</v>
      </c>
      <c r="E19" s="2">
        <v>2689778</v>
      </c>
      <c r="F19" s="2">
        <v>584705</v>
      </c>
      <c r="G19" s="2"/>
    </row>
    <row r="20" spans="1:7" x14ac:dyDescent="0.2">
      <c r="A20" s="2">
        <v>7000</v>
      </c>
      <c r="B20" s="2">
        <v>381903</v>
      </c>
      <c r="C20" s="2">
        <v>2853596</v>
      </c>
      <c r="D20" s="2">
        <v>241937</v>
      </c>
      <c r="E20" s="2">
        <v>1543221</v>
      </c>
      <c r="F20" s="2">
        <v>427631</v>
      </c>
      <c r="G20" s="2"/>
    </row>
    <row r="21" spans="1:7" x14ac:dyDescent="0.2">
      <c r="A21" s="2">
        <v>8000</v>
      </c>
      <c r="B21" s="2">
        <v>259931</v>
      </c>
      <c r="C21" s="2">
        <v>2200807</v>
      </c>
      <c r="D21" s="2">
        <v>154953</v>
      </c>
      <c r="E21" s="2">
        <v>1081734</v>
      </c>
      <c r="F21" s="2">
        <v>356070</v>
      </c>
      <c r="G21" s="2"/>
    </row>
    <row r="22" spans="1:7" x14ac:dyDescent="0.2">
      <c r="A22" s="2">
        <v>9000</v>
      </c>
      <c r="B22" s="2">
        <v>190849</v>
      </c>
      <c r="C22" s="2">
        <v>1807832</v>
      </c>
      <c r="D22" s="2">
        <v>109973</v>
      </c>
      <c r="E22" s="2">
        <v>832912</v>
      </c>
      <c r="F22" s="2">
        <v>311828</v>
      </c>
      <c r="G22" s="2"/>
    </row>
    <row r="23" spans="1:7" x14ac:dyDescent="0.2">
      <c r="A23" s="2">
        <v>10000</v>
      </c>
      <c r="B23" s="2">
        <v>146007</v>
      </c>
      <c r="C23" s="2">
        <v>1528747</v>
      </c>
      <c r="D23" s="2">
        <v>83097</v>
      </c>
      <c r="E23" s="2">
        <v>688694</v>
      </c>
      <c r="F23" s="2">
        <v>279283</v>
      </c>
      <c r="G23" s="2"/>
    </row>
    <row r="24" spans="1:7" x14ac:dyDescent="0.2">
      <c r="A24" s="2">
        <v>11000</v>
      </c>
      <c r="B24" s="2">
        <v>112101</v>
      </c>
      <c r="C24" s="2">
        <v>1286555</v>
      </c>
      <c r="D24" s="2">
        <v>60806</v>
      </c>
      <c r="E24" s="2">
        <v>527863</v>
      </c>
      <c r="F24" s="2">
        <v>248287</v>
      </c>
      <c r="G24" s="2"/>
    </row>
    <row r="25" spans="1:7" x14ac:dyDescent="0.2">
      <c r="A25" s="2">
        <v>12000</v>
      </c>
      <c r="B25" s="2">
        <v>92429</v>
      </c>
      <c r="C25" s="2">
        <v>1153377</v>
      </c>
      <c r="D25" s="2">
        <v>50754</v>
      </c>
      <c r="E25" s="2">
        <v>480446</v>
      </c>
      <c r="F25" s="2">
        <v>233341</v>
      </c>
      <c r="G25" s="2"/>
    </row>
    <row r="26" spans="1:7" x14ac:dyDescent="0.2">
      <c r="A26" s="2">
        <v>13000</v>
      </c>
      <c r="B26" s="2">
        <v>73283</v>
      </c>
      <c r="C26" s="2">
        <v>987384</v>
      </c>
      <c r="D26" s="2">
        <v>39308</v>
      </c>
      <c r="E26" s="2">
        <v>389029</v>
      </c>
      <c r="F26" s="2">
        <v>209236</v>
      </c>
      <c r="G26" s="2"/>
    </row>
    <row r="27" spans="1:7" x14ac:dyDescent="0.2">
      <c r="A27" s="2">
        <v>14000</v>
      </c>
      <c r="B27" s="2">
        <v>63141</v>
      </c>
      <c r="C27" s="2">
        <v>914602</v>
      </c>
      <c r="D27" s="2">
        <v>33859</v>
      </c>
      <c r="E27" s="2">
        <v>352814</v>
      </c>
      <c r="F27" s="2">
        <v>202238</v>
      </c>
      <c r="G27" s="2"/>
    </row>
    <row r="28" spans="1:7" x14ac:dyDescent="0.2">
      <c r="A28" s="2">
        <v>15000</v>
      </c>
      <c r="B28" s="2">
        <v>201300</v>
      </c>
      <c r="C28" s="2">
        <v>3455452</v>
      </c>
      <c r="D28" s="2">
        <v>109303</v>
      </c>
      <c r="E28" s="2">
        <v>1335786</v>
      </c>
      <c r="F28" s="2">
        <v>850451</v>
      </c>
      <c r="G28" s="2"/>
    </row>
    <row r="29" spans="1:7" x14ac:dyDescent="0.2">
      <c r="A29" s="2">
        <v>20000</v>
      </c>
      <c r="B29" s="2">
        <v>102386</v>
      </c>
      <c r="C29" s="2">
        <v>2276347</v>
      </c>
      <c r="D29" s="2">
        <v>55898</v>
      </c>
      <c r="E29" s="2">
        <v>827647</v>
      </c>
      <c r="F29" s="2">
        <v>656648</v>
      </c>
      <c r="G29" s="2"/>
    </row>
    <row r="30" spans="1:7" x14ac:dyDescent="0.2">
      <c r="A30" s="2">
        <v>25000</v>
      </c>
      <c r="B30" s="2">
        <v>57624</v>
      </c>
      <c r="C30" s="2">
        <v>1571575</v>
      </c>
      <c r="D30" s="2">
        <v>31830</v>
      </c>
      <c r="E30" s="2">
        <v>552927</v>
      </c>
      <c r="F30" s="2">
        <v>511078</v>
      </c>
      <c r="G30" s="2"/>
    </row>
    <row r="31" spans="1:7" x14ac:dyDescent="0.2">
      <c r="A31" s="2">
        <v>30000</v>
      </c>
      <c r="B31" s="2">
        <v>60238</v>
      </c>
      <c r="C31" s="2">
        <v>2067030</v>
      </c>
      <c r="D31" s="2">
        <v>33705</v>
      </c>
      <c r="E31" s="2">
        <v>693060</v>
      </c>
      <c r="F31" s="2">
        <v>754095</v>
      </c>
      <c r="G31" s="2"/>
    </row>
    <row r="32" spans="1:7" x14ac:dyDescent="0.2">
      <c r="A32" s="2">
        <v>40000</v>
      </c>
      <c r="B32" s="2">
        <v>28920</v>
      </c>
      <c r="C32" s="2">
        <v>1284874</v>
      </c>
      <c r="D32" s="2">
        <v>16304</v>
      </c>
      <c r="E32" s="2">
        <v>396808</v>
      </c>
      <c r="F32" s="2">
        <v>523593</v>
      </c>
      <c r="G32" s="2"/>
    </row>
    <row r="33" spans="1:7" x14ac:dyDescent="0.2">
      <c r="A33" s="2">
        <v>50000</v>
      </c>
      <c r="B33" s="2">
        <v>15659</v>
      </c>
      <c r="C33" s="2">
        <v>853055</v>
      </c>
      <c r="D33" s="2">
        <v>8998</v>
      </c>
      <c r="E33" s="2">
        <v>250044</v>
      </c>
      <c r="F33" s="2">
        <v>374549</v>
      </c>
      <c r="G33" s="2"/>
    </row>
    <row r="34" spans="1:7" x14ac:dyDescent="0.2">
      <c r="A34" s="2">
        <v>60000</v>
      </c>
      <c r="B34" s="2">
        <v>9438</v>
      </c>
      <c r="C34" s="2">
        <v>609146</v>
      </c>
      <c r="D34" s="2">
        <v>5465</v>
      </c>
      <c r="E34" s="2">
        <v>169682</v>
      </c>
      <c r="F34" s="2">
        <v>283279</v>
      </c>
      <c r="G34" s="2"/>
    </row>
    <row r="35" spans="1:7" x14ac:dyDescent="0.2">
      <c r="A35" s="2">
        <v>70000</v>
      </c>
      <c r="B35" s="2">
        <v>6095</v>
      </c>
      <c r="C35" s="2">
        <v>455014</v>
      </c>
      <c r="D35" s="2">
        <v>3545</v>
      </c>
      <c r="E35" s="2">
        <v>121625</v>
      </c>
      <c r="F35" s="2">
        <v>220309</v>
      </c>
      <c r="G35" s="2"/>
    </row>
    <row r="36" spans="1:7" x14ac:dyDescent="0.2">
      <c r="A36" s="2">
        <v>80000</v>
      </c>
      <c r="B36" s="2">
        <v>4039</v>
      </c>
      <c r="C36" s="2">
        <v>341894</v>
      </c>
      <c r="D36" s="2">
        <v>2377</v>
      </c>
      <c r="E36" s="2">
        <v>88171</v>
      </c>
      <c r="F36" s="2">
        <v>171510</v>
      </c>
      <c r="G36" s="2"/>
    </row>
    <row r="37" spans="1:7" x14ac:dyDescent="0.2">
      <c r="A37" s="2">
        <v>90000</v>
      </c>
      <c r="B37" s="2">
        <v>2818</v>
      </c>
      <c r="C37" s="2">
        <v>266643</v>
      </c>
      <c r="D37" s="2">
        <v>1629</v>
      </c>
      <c r="E37" s="2">
        <v>65854</v>
      </c>
      <c r="F37" s="2">
        <v>136803</v>
      </c>
      <c r="G37" s="2"/>
    </row>
    <row r="38" spans="1:7" x14ac:dyDescent="0.2">
      <c r="A38" s="2">
        <v>100000</v>
      </c>
      <c r="B38" s="2">
        <v>6353</v>
      </c>
      <c r="C38" s="2">
        <v>759938</v>
      </c>
      <c r="D38" s="2">
        <v>3980</v>
      </c>
      <c r="E38" s="2">
        <v>169356</v>
      </c>
      <c r="F38" s="2">
        <v>411090</v>
      </c>
      <c r="G38" s="2"/>
    </row>
    <row r="39" spans="1:7" x14ac:dyDescent="0.2">
      <c r="A39" s="2">
        <v>150000</v>
      </c>
      <c r="B39" s="2">
        <v>2057</v>
      </c>
      <c r="C39" s="2">
        <v>352644</v>
      </c>
      <c r="D39" s="2">
        <v>1292</v>
      </c>
      <c r="E39" s="2">
        <v>62296</v>
      </c>
      <c r="F39" s="2">
        <v>201928</v>
      </c>
      <c r="G39" s="2"/>
    </row>
    <row r="40" spans="1:7" x14ac:dyDescent="0.2">
      <c r="A40" s="2">
        <v>200000</v>
      </c>
      <c r="B40" s="2">
        <v>901</v>
      </c>
      <c r="C40" s="2">
        <v>200113</v>
      </c>
      <c r="D40" s="2">
        <v>577</v>
      </c>
      <c r="E40" s="2">
        <v>29497</v>
      </c>
      <c r="F40" s="2">
        <v>117588</v>
      </c>
      <c r="G40" s="2"/>
    </row>
    <row r="41" spans="1:7" x14ac:dyDescent="0.2">
      <c r="A41" s="2">
        <v>250000</v>
      </c>
      <c r="B41" s="2">
        <v>459</v>
      </c>
      <c r="C41" s="2">
        <v>125243</v>
      </c>
      <c r="D41" s="2">
        <v>286</v>
      </c>
      <c r="E41" s="2">
        <v>16315</v>
      </c>
      <c r="F41" s="2">
        <v>75384</v>
      </c>
      <c r="G41" s="2"/>
    </row>
    <row r="42" spans="1:7" x14ac:dyDescent="0.2">
      <c r="A42" s="2">
        <v>300000</v>
      </c>
      <c r="B42" s="2">
        <v>425</v>
      </c>
      <c r="C42" s="2">
        <v>145789</v>
      </c>
      <c r="D42" s="2">
        <v>269</v>
      </c>
      <c r="E42" s="2">
        <v>13428</v>
      </c>
      <c r="F42" s="2">
        <v>86394</v>
      </c>
      <c r="G42" s="2"/>
    </row>
    <row r="43" spans="1:7" x14ac:dyDescent="0.2">
      <c r="A43" s="2">
        <v>400000</v>
      </c>
      <c r="B43" s="2">
        <v>233</v>
      </c>
      <c r="C43" s="2">
        <v>103466</v>
      </c>
      <c r="D43" s="2">
        <v>147</v>
      </c>
      <c r="E43" s="2">
        <v>8866</v>
      </c>
      <c r="F43" s="2">
        <v>61438</v>
      </c>
      <c r="G43" s="2"/>
    </row>
    <row r="44" spans="1:7" x14ac:dyDescent="0.2">
      <c r="A44" s="2">
        <v>500000</v>
      </c>
      <c r="B44" s="2">
        <v>218</v>
      </c>
      <c r="C44" s="2">
        <v>129747</v>
      </c>
      <c r="D44" s="2">
        <v>136</v>
      </c>
      <c r="E44" s="2">
        <v>6119</v>
      </c>
      <c r="F44" s="2">
        <v>77700</v>
      </c>
      <c r="G44" s="2"/>
    </row>
    <row r="45" spans="1:7" x14ac:dyDescent="0.2">
      <c r="A45" s="2">
        <v>750000</v>
      </c>
      <c r="B45" s="2">
        <v>84</v>
      </c>
      <c r="C45" s="2">
        <v>72064</v>
      </c>
      <c r="D45" s="2">
        <v>57</v>
      </c>
      <c r="E45" s="2">
        <v>2653</v>
      </c>
      <c r="F45" s="2">
        <v>45049</v>
      </c>
      <c r="G45" s="2"/>
    </row>
    <row r="46" spans="1:7" x14ac:dyDescent="0.2">
      <c r="A46" s="2">
        <v>1000000</v>
      </c>
      <c r="B46" s="2">
        <v>64</v>
      </c>
      <c r="C46" s="2">
        <v>77657</v>
      </c>
      <c r="D46" s="2">
        <v>48</v>
      </c>
      <c r="E46" s="2">
        <v>2239</v>
      </c>
      <c r="F46" s="2">
        <v>48515</v>
      </c>
      <c r="G46" s="2"/>
    </row>
    <row r="47" spans="1:7" x14ac:dyDescent="0.2">
      <c r="A47" s="2">
        <v>1500000</v>
      </c>
      <c r="B47" s="2">
        <v>23</v>
      </c>
      <c r="C47" s="2">
        <v>38963</v>
      </c>
      <c r="D47" s="2">
        <v>11</v>
      </c>
      <c r="E47" s="2">
        <v>134</v>
      </c>
      <c r="F47" s="2">
        <v>23737</v>
      </c>
      <c r="G47" s="2"/>
    </row>
    <row r="48" spans="1:7" x14ac:dyDescent="0.2">
      <c r="A48" s="2">
        <v>2000000</v>
      </c>
      <c r="B48" s="2">
        <v>12</v>
      </c>
      <c r="C48" s="2">
        <v>26894</v>
      </c>
      <c r="D48" s="2">
        <v>9</v>
      </c>
      <c r="E48" s="2">
        <v>520</v>
      </c>
      <c r="F48" s="2">
        <v>17630</v>
      </c>
      <c r="G48" s="2"/>
    </row>
    <row r="49" spans="1:7" x14ac:dyDescent="0.2">
      <c r="A49" s="2">
        <v>3000000</v>
      </c>
      <c r="B49" s="2">
        <v>8</v>
      </c>
      <c r="C49" s="2">
        <v>26354</v>
      </c>
      <c r="D49" s="2">
        <v>4</v>
      </c>
      <c r="E49" s="2">
        <v>117</v>
      </c>
      <c r="F49" s="2">
        <v>14497</v>
      </c>
      <c r="G49" s="2"/>
    </row>
    <row r="50" spans="1:7" x14ac:dyDescent="0.2">
      <c r="A50" s="2">
        <v>4000000</v>
      </c>
      <c r="B50" s="2">
        <v>1</v>
      </c>
      <c r="C50" s="2">
        <v>4958</v>
      </c>
      <c r="D50" s="2">
        <v>1</v>
      </c>
      <c r="E50" s="2">
        <v>66</v>
      </c>
      <c r="F50" s="2">
        <v>2082</v>
      </c>
      <c r="G50" s="2"/>
    </row>
    <row r="51" spans="1:7" x14ac:dyDescent="0.2">
      <c r="A51" s="2">
        <v>5000000</v>
      </c>
      <c r="B51" s="2">
        <v>6</v>
      </c>
      <c r="C51" s="2">
        <v>40120</v>
      </c>
      <c r="D51" s="2">
        <v>4</v>
      </c>
      <c r="E51" s="2">
        <v>64</v>
      </c>
      <c r="F51" s="2">
        <v>24802</v>
      </c>
      <c r="G51" s="2"/>
    </row>
    <row r="52" spans="1:7" x14ac:dyDescent="0.2">
      <c r="A52" s="3">
        <v>-999</v>
      </c>
      <c r="B52" s="2">
        <f>SUM(B2:B51)</f>
        <v>55099008</v>
      </c>
      <c r="C52" s="2">
        <f>SUM(C2:C51)</f>
        <v>149736080</v>
      </c>
      <c r="D52" s="5">
        <f>SUM(D2:D51)</f>
        <v>47605257</v>
      </c>
      <c r="E52" s="2">
        <f>SUM(E2:E51)</f>
        <v>114584071</v>
      </c>
      <c r="F52" s="2"/>
      <c r="G52" s="2"/>
    </row>
    <row r="53" spans="1:7" x14ac:dyDescent="0.2">
      <c r="A53" s="3">
        <v>-999</v>
      </c>
      <c r="B53" s="2">
        <v>55099008</v>
      </c>
      <c r="C53" s="2">
        <v>149736082</v>
      </c>
      <c r="D53" s="5">
        <f>47657623-52365</f>
        <v>47605258</v>
      </c>
      <c r="E53" s="2">
        <f>114803747-219678</f>
        <v>114584069</v>
      </c>
      <c r="F53" s="2"/>
      <c r="G5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JiHyung</dc:creator>
  <cp:lastModifiedBy>Sasaki, Yuya</cp:lastModifiedBy>
  <dcterms:created xsi:type="dcterms:W3CDTF">2021-06-29T14:24:57Z</dcterms:created>
  <dcterms:modified xsi:type="dcterms:W3CDTF">2022-05-18T15:39:44Z</dcterms:modified>
</cp:coreProperties>
</file>