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2A4BC2EF-1924-4D2F-AA43-1C3E0AB11860}" xr6:coauthVersionLast="47" xr6:coauthVersionMax="47" xr10:uidLastSave="{00000000-0000-0000-0000-000000000000}"/>
  <bookViews>
    <workbookView xWindow="12024" yWindow="1584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2" i="1"/>
  <c r="E52" i="1"/>
  <c r="D52" i="1"/>
  <c r="C52" i="1"/>
  <c r="B5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<sst xmlns="http://schemas.openxmlformats.org/spreadsheetml/2006/main" count="16" uniqueCount="16">
  <si>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</si>
  <si>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</si>
  <si>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</si>
  <si>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</si>
  <si>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</si>
  <si>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</si>
  <si>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</si>
  <si>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AGI is from p. 40 of PDF</t>
  </si>
  <si>
    <t>salary_wage is from p. 42-43 of PDF</t>
  </si>
  <si>
    <t>N_salary_wage is from p. 52-53 of PDF</t>
  </si>
  <si>
    <t>N_AGI is from p. 39 of PDF</t>
  </si>
  <si>
    <t>tax</t>
  </si>
  <si>
    <t>N_salary_wage and salary_wage are taxable + nontaxable</t>
  </si>
  <si>
    <t>total added</t>
  </si>
  <si>
    <t>tax (tax liability, which is tax after credits) is from p. 41 of PDF</t>
  </si>
  <si>
    <t>total copied from PDF, subtracting richest nontaxable from salaries and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</si>
</sst>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165" fontId="1" fillId="0" borderId="1" xfId="1" applyNumberFormat="1" applyFont="1" applyBorder="1"/>
    <xf numFmtId="165" fontId="1" fillId="0" borderId="0" xfId="1" applyNumberFormat="1" applyFont="1"/>
    <xf numFmtId="165" fontId="1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B42" zoomScale="115" zoomScaleNormal="115" workbookViewId="0">
      <selection activeCell="D54" sqref="D54"/>
    </sheetView>
  </sheetViews>
  <sheetFormatPr defaultRowHeight="14.4" x14ac:dyDescent="0.3"/>
  <cols>
    <col min="1" max="6" width="13.33203125" style="4" customWidth="1"/>
    <col min="8" max="16384" width="8.88671875" style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2" t="s">
        <v>5</v>
      </c>
    </row>
    <row r="2" spans="1:7" x14ac:dyDescent="0.3">
      <c r="A2" s="3">
        <v>-999</v>
      </c>
      <c r="B2" s="3">
        <v>404534</v>
      </c>
      <c r="C2" s="3">
        <v>-726202</v>
      </c>
      <c r="D2" s="5">
        <v>70211</v>
      </c>
      <c r="E2" s="3">
        <v>116998</v>
      </c>
      <c r="F2" s="3">
        <v>0</v>
      </c>
      <c r="G2" t="s">
        <v>10</v>
      </c>
    </row>
    <row r="3" spans="1:7" x14ac:dyDescent="0.3">
      <c r="A3" s="4">
        <v>1</v>
      </c>
      <c r="B3" s="4">
        <v>3780013</v>
      </c>
      <c r="C3" s="4">
        <v>1265068</v>
      </c>
      <c r="D3" s="4">
        <v>3271096</v>
      </c>
      <c r="E3" s="4">
        <v>1093015</v>
      </c>
      <c r="F3" s="4">
        <v>0</v>
      </c>
      <c r="G3" t="s">
        <v>7</v>
      </c>
    </row>
    <row r="4" spans="1:7" x14ac:dyDescent="0.3">
      <c r="A4" s="4">
        <v>600</v>
      </c>
      <c r="B4" s="4">
        <v>1269012</v>
      </c>
      <c r="C4" s="4">
        <v>855027</v>
      </c>
      <c r="D4" s="4">
        <f>326535+672907</f>
        <v>999442</v>
      </c>
      <c r="E4" s="4">
        <f>227528+435324</f>
        <v>662852</v>
      </c>
      <c r="F4" s="4">
        <v>2470</v>
      </c>
      <c r="G4" t="s">
        <v>14</v>
      </c>
    </row>
    <row r="5" spans="1:7" x14ac:dyDescent="0.3">
      <c r="A5" s="4">
        <v>750</v>
      </c>
      <c r="B5" s="4">
        <v>2312757</v>
      </c>
      <c r="C5" s="4">
        <v>2025416</v>
      </c>
      <c r="D5" s="4">
        <f>1096034+761711</f>
        <v>1857745</v>
      </c>
      <c r="E5" s="4">
        <f>940360+644536</f>
        <v>1584896</v>
      </c>
      <c r="F5" s="4">
        <v>37867</v>
      </c>
      <c r="G5" t="s">
        <v>8</v>
      </c>
    </row>
    <row r="6" spans="1:7" x14ac:dyDescent="0.3">
      <c r="A6" s="4">
        <v>1000</v>
      </c>
      <c r="B6" s="4">
        <v>2490866</v>
      </c>
      <c r="C6" s="4">
        <v>2804033</v>
      </c>
      <c r="D6" s="4">
        <f>1072322+938808</f>
        <v>2011130</v>
      </c>
      <c r="E6" s="4">
        <f>1178077+1005022</f>
        <v>2183099</v>
      </c>
      <c r="F6" s="4">
        <v>79410</v>
      </c>
      <c r="G6" t="s">
        <v>9</v>
      </c>
    </row>
    <row r="7" spans="1:7" x14ac:dyDescent="0.3">
      <c r="A7" s="4">
        <v>1250</v>
      </c>
      <c r="B7" s="4">
        <v>2585836</v>
      </c>
      <c r="C7" s="4">
        <v>3547057</v>
      </c>
      <c r="D7" s="4">
        <f>1345281+782558</f>
        <v>2127839</v>
      </c>
      <c r="E7" s="4">
        <f>1807977+1012875</f>
        <v>2820852</v>
      </c>
      <c r="F7" s="4">
        <v>117669</v>
      </c>
      <c r="G7" t="s">
        <v>12</v>
      </c>
    </row>
    <row r="8" spans="1:7" x14ac:dyDescent="0.3">
      <c r="A8" s="4">
        <v>1500</v>
      </c>
      <c r="B8" s="4">
        <v>2710960</v>
      </c>
      <c r="C8" s="4">
        <v>4399771</v>
      </c>
      <c r="D8" s="4">
        <f>1513741+767532</f>
        <v>2281273</v>
      </c>
      <c r="E8" s="4">
        <f>2397459+1167709</f>
        <v>3565168</v>
      </c>
      <c r="F8" s="4">
        <v>179800</v>
      </c>
      <c r="G8" s="1" t="s">
        <v>6</v>
      </c>
    </row>
    <row r="9" spans="1:7" x14ac:dyDescent="0.3">
      <c r="A9" s="4">
        <v>1750</v>
      </c>
      <c r="B9" s="4">
        <v>2761917</v>
      </c>
      <c r="C9" s="4">
        <v>5179221</v>
      </c>
      <c r="D9" s="4">
        <f>1494375+880581</f>
        <v>2374956</v>
      </c>
      <c r="E9" s="4">
        <f>2745411+1556346</f>
        <v>4301757</v>
      </c>
      <c r="F9" s="4">
        <v>233325</v>
      </c>
      <c r="G9" s="1"/>
    </row>
    <row r="10" spans="1:7" x14ac:dyDescent="0.3">
      <c r="A10" s="4">
        <v>2000</v>
      </c>
      <c r="B10" s="4">
        <v>2779358</v>
      </c>
      <c r="C10" s="4">
        <v>5902352</v>
      </c>
      <c r="D10" s="4">
        <f>1866063+571630</f>
        <v>2437693</v>
      </c>
      <c r="E10" s="4">
        <f>3856034+1149845</f>
        <v>5005879</v>
      </c>
      <c r="F10" s="4">
        <v>290776</v>
      </c>
    </row>
    <row r="11" spans="1:7" x14ac:dyDescent="0.3">
      <c r="A11" s="4">
        <v>2250</v>
      </c>
      <c r="B11" s="4">
        <v>2863987</v>
      </c>
      <c r="C11" s="4">
        <v>6801749</v>
      </c>
      <c r="D11" s="4">
        <f>1888729+667287</f>
        <v>2556016</v>
      </c>
      <c r="E11" s="4">
        <f>4363384+1510805</f>
        <v>5874189</v>
      </c>
      <c r="F11" s="4">
        <v>357094</v>
      </c>
    </row>
    <row r="12" spans="1:7" x14ac:dyDescent="0.3">
      <c r="A12" s="4">
        <v>2500</v>
      </c>
      <c r="B12" s="4">
        <v>2908028</v>
      </c>
      <c r="C12" s="4">
        <v>7632680</v>
      </c>
      <c r="D12" s="4">
        <f>1998702+629075</f>
        <v>2627777</v>
      </c>
      <c r="E12" s="4">
        <f>5124584+1558890</f>
        <v>6683474</v>
      </c>
      <c r="F12" s="4">
        <v>416807</v>
      </c>
    </row>
    <row r="13" spans="1:7" x14ac:dyDescent="0.3">
      <c r="A13" s="4">
        <v>2750</v>
      </c>
      <c r="B13" s="4">
        <v>2877768</v>
      </c>
      <c r="C13" s="4">
        <v>8269488</v>
      </c>
      <c r="D13" s="4">
        <f>2227490+393835</f>
        <v>2621325</v>
      </c>
      <c r="E13" s="4">
        <f>6226120+1087241</f>
        <v>7313361</v>
      </c>
      <c r="F13" s="4">
        <v>474177</v>
      </c>
    </row>
    <row r="14" spans="1:7" x14ac:dyDescent="0.3">
      <c r="A14" s="4">
        <v>3000</v>
      </c>
      <c r="B14" s="4">
        <v>5388329</v>
      </c>
      <c r="C14" s="4">
        <v>17470300</v>
      </c>
      <c r="D14" s="4">
        <f>4283762+691912</f>
        <v>4975674</v>
      </c>
      <c r="E14" s="4">
        <f>13545057+2113357</f>
        <v>15658414</v>
      </c>
      <c r="F14" s="4">
        <v>1061886</v>
      </c>
    </row>
    <row r="15" spans="1:7" x14ac:dyDescent="0.3">
      <c r="A15" s="4">
        <v>3500</v>
      </c>
      <c r="B15" s="4">
        <v>4448471</v>
      </c>
      <c r="C15" s="4">
        <v>16636892</v>
      </c>
      <c r="D15" s="4">
        <f>3811903+333039</f>
        <v>4144942</v>
      </c>
      <c r="E15" s="4">
        <f>13879034+1179737</f>
        <v>15058771</v>
      </c>
      <c r="F15" s="4">
        <v>1115355</v>
      </c>
    </row>
    <row r="16" spans="1:7" x14ac:dyDescent="0.3">
      <c r="A16" s="4">
        <v>4000</v>
      </c>
      <c r="B16" s="4">
        <v>3445029</v>
      </c>
      <c r="C16" s="4">
        <v>14600391</v>
      </c>
      <c r="D16" s="4">
        <f>3076876+126267</f>
        <v>3203143</v>
      </c>
      <c r="E16" s="4">
        <f>12632244+511424</f>
        <v>13143668</v>
      </c>
      <c r="F16" s="4">
        <v>1078595</v>
      </c>
    </row>
    <row r="17" spans="1:6" x14ac:dyDescent="0.3">
      <c r="A17" s="4">
        <v>4500</v>
      </c>
      <c r="B17" s="4">
        <v>2540356</v>
      </c>
      <c r="C17" s="4">
        <v>12107160</v>
      </c>
      <c r="D17" s="4">
        <v>2261058</v>
      </c>
      <c r="E17" s="4">
        <v>10324141</v>
      </c>
      <c r="F17" s="4">
        <v>965188</v>
      </c>
    </row>
    <row r="18" spans="1:6" x14ac:dyDescent="0.3">
      <c r="A18" s="4">
        <v>5000</v>
      </c>
      <c r="B18" s="4">
        <v>3025105</v>
      </c>
      <c r="C18" s="4">
        <v>16486505</v>
      </c>
      <c r="D18" s="4">
        <v>2770424</v>
      </c>
      <c r="E18" s="4">
        <v>14438833</v>
      </c>
      <c r="F18" s="4">
        <v>1502335</v>
      </c>
    </row>
    <row r="19" spans="1:6" x14ac:dyDescent="0.3">
      <c r="A19" s="4">
        <v>6000</v>
      </c>
      <c r="B19" s="4">
        <v>1523868</v>
      </c>
      <c r="C19" s="4">
        <v>9820005</v>
      </c>
      <c r="D19" s="4">
        <v>1349520</v>
      </c>
      <c r="E19" s="4">
        <v>8126991</v>
      </c>
      <c r="F19" s="4">
        <v>999266</v>
      </c>
    </row>
    <row r="20" spans="1:6" x14ac:dyDescent="0.3">
      <c r="A20" s="4">
        <v>7000</v>
      </c>
      <c r="B20" s="4">
        <v>797054</v>
      </c>
      <c r="C20" s="4">
        <v>5937515</v>
      </c>
      <c r="D20" s="4">
        <v>668521</v>
      </c>
      <c r="E20" s="4">
        <v>4519041</v>
      </c>
      <c r="F20" s="4">
        <v>654927</v>
      </c>
    </row>
    <row r="21" spans="1:6" x14ac:dyDescent="0.3">
      <c r="A21" s="4">
        <v>8000</v>
      </c>
      <c r="B21" s="4">
        <v>469495</v>
      </c>
      <c r="C21" s="4">
        <v>3970911</v>
      </c>
      <c r="D21" s="4">
        <v>366033</v>
      </c>
      <c r="E21" s="4">
        <v>2701975</v>
      </c>
      <c r="F21" s="4">
        <v>472667</v>
      </c>
    </row>
    <row r="22" spans="1:6" x14ac:dyDescent="0.3">
      <c r="A22" s="4">
        <v>9000</v>
      </c>
      <c r="B22" s="4">
        <v>299177</v>
      </c>
      <c r="C22" s="4">
        <v>2831132</v>
      </c>
      <c r="D22" s="4">
        <v>217309</v>
      </c>
      <c r="E22" s="4">
        <v>1728393</v>
      </c>
      <c r="F22" s="4">
        <v>354503</v>
      </c>
    </row>
    <row r="23" spans="1:6" x14ac:dyDescent="0.3">
      <c r="A23" s="4">
        <v>10000</v>
      </c>
      <c r="B23" s="4">
        <v>215904</v>
      </c>
      <c r="C23" s="4">
        <v>2261011</v>
      </c>
      <c r="D23" s="4">
        <v>151279</v>
      </c>
      <c r="E23" s="4">
        <v>1288780</v>
      </c>
      <c r="F23" s="4">
        <v>296894</v>
      </c>
    </row>
    <row r="24" spans="1:6" x14ac:dyDescent="0.3">
      <c r="A24" s="4">
        <v>11000</v>
      </c>
      <c r="B24" s="4">
        <v>156347</v>
      </c>
      <c r="C24" s="4">
        <v>1795883</v>
      </c>
      <c r="D24" s="4">
        <v>104463</v>
      </c>
      <c r="E24" s="4">
        <v>946927</v>
      </c>
      <c r="F24" s="4">
        <v>246567</v>
      </c>
    </row>
    <row r="25" spans="1:6" x14ac:dyDescent="0.3">
      <c r="A25" s="4">
        <v>12000</v>
      </c>
      <c r="B25" s="4">
        <v>125378</v>
      </c>
      <c r="C25" s="4">
        <v>1563720</v>
      </c>
      <c r="D25" s="4">
        <v>80897</v>
      </c>
      <c r="E25" s="4">
        <v>777951</v>
      </c>
      <c r="F25" s="4">
        <v>225583</v>
      </c>
    </row>
    <row r="26" spans="1:6" x14ac:dyDescent="0.3">
      <c r="A26" s="4">
        <v>13000</v>
      </c>
      <c r="B26" s="4">
        <v>99119</v>
      </c>
      <c r="C26" s="4">
        <v>1335375</v>
      </c>
      <c r="D26" s="4">
        <v>61448</v>
      </c>
      <c r="E26" s="4">
        <v>621657</v>
      </c>
      <c r="F26" s="4">
        <v>201507</v>
      </c>
    </row>
    <row r="27" spans="1:6" x14ac:dyDescent="0.3">
      <c r="A27" s="4">
        <v>14000</v>
      </c>
      <c r="B27" s="4">
        <v>82366</v>
      </c>
      <c r="C27" s="4">
        <v>1192951</v>
      </c>
      <c r="D27" s="4">
        <v>50993</v>
      </c>
      <c r="E27" s="4">
        <v>540199</v>
      </c>
      <c r="F27" s="4">
        <v>186828</v>
      </c>
    </row>
    <row r="28" spans="1:6" x14ac:dyDescent="0.3">
      <c r="A28" s="4">
        <v>15000</v>
      </c>
      <c r="B28" s="4">
        <v>256019</v>
      </c>
      <c r="C28" s="4">
        <v>4396990</v>
      </c>
      <c r="D28" s="4">
        <v>154625</v>
      </c>
      <c r="E28" s="4">
        <v>1855309</v>
      </c>
      <c r="F28" s="4">
        <v>757996</v>
      </c>
    </row>
    <row r="29" spans="1:6" x14ac:dyDescent="0.3">
      <c r="A29" s="4">
        <v>20000</v>
      </c>
      <c r="B29" s="4">
        <v>139837</v>
      </c>
      <c r="C29" s="4">
        <v>3110483</v>
      </c>
      <c r="D29" s="4">
        <v>83168</v>
      </c>
      <c r="E29" s="4">
        <v>1205394</v>
      </c>
      <c r="F29" s="4">
        <v>615381</v>
      </c>
    </row>
    <row r="30" spans="1:6" x14ac:dyDescent="0.3">
      <c r="A30" s="4">
        <v>25000</v>
      </c>
      <c r="B30" s="4">
        <v>83645</v>
      </c>
      <c r="C30" s="4">
        <v>2281381</v>
      </c>
      <c r="D30" s="4">
        <v>49946</v>
      </c>
      <c r="E30" s="4">
        <v>847817</v>
      </c>
      <c r="F30" s="4">
        <v>505858</v>
      </c>
    </row>
    <row r="31" spans="1:6" x14ac:dyDescent="0.3">
      <c r="A31" s="4">
        <v>30000</v>
      </c>
      <c r="B31" s="4">
        <v>91105</v>
      </c>
      <c r="C31" s="4">
        <v>3126875</v>
      </c>
      <c r="D31" s="4">
        <v>53847</v>
      </c>
      <c r="E31" s="4">
        <v>1088371</v>
      </c>
      <c r="F31" s="4">
        <v>791446</v>
      </c>
    </row>
    <row r="32" spans="1:6" x14ac:dyDescent="0.3">
      <c r="A32" s="4">
        <v>40000</v>
      </c>
      <c r="B32" s="4">
        <v>45357</v>
      </c>
      <c r="C32" s="4">
        <v>2017205</v>
      </c>
      <c r="D32" s="4">
        <v>27646</v>
      </c>
      <c r="E32" s="4">
        <v>679946</v>
      </c>
      <c r="F32" s="4">
        <v>590640</v>
      </c>
    </row>
    <row r="33" spans="1:6" x14ac:dyDescent="0.3">
      <c r="A33" s="4">
        <v>50000</v>
      </c>
      <c r="B33" s="4">
        <v>25064</v>
      </c>
      <c r="C33" s="4">
        <v>1367067</v>
      </c>
      <c r="D33" s="4">
        <v>15532</v>
      </c>
      <c r="E33" s="4">
        <v>434430</v>
      </c>
      <c r="F33" s="4">
        <v>446682</v>
      </c>
    </row>
    <row r="34" spans="1:6" x14ac:dyDescent="0.3">
      <c r="A34" s="4">
        <v>60000</v>
      </c>
      <c r="B34" s="4">
        <v>15535</v>
      </c>
      <c r="C34" s="4">
        <v>1003761</v>
      </c>
      <c r="D34" s="4">
        <v>9782</v>
      </c>
      <c r="E34" s="4">
        <v>306763</v>
      </c>
      <c r="F34" s="4">
        <v>357167</v>
      </c>
    </row>
    <row r="35" spans="1:6" x14ac:dyDescent="0.3">
      <c r="A35" s="4">
        <v>70000</v>
      </c>
      <c r="B35" s="4">
        <v>9995</v>
      </c>
      <c r="C35" s="4">
        <v>746954</v>
      </c>
      <c r="D35" s="4">
        <v>6535</v>
      </c>
      <c r="E35" s="4">
        <v>221305</v>
      </c>
      <c r="F35" s="4">
        <v>281649</v>
      </c>
    </row>
    <row r="36" spans="1:6" x14ac:dyDescent="0.3">
      <c r="A36" s="4">
        <v>80000</v>
      </c>
      <c r="B36" s="4">
        <v>7083</v>
      </c>
      <c r="C36" s="4">
        <v>599859</v>
      </c>
      <c r="D36" s="4">
        <v>4525</v>
      </c>
      <c r="E36" s="4">
        <v>166157</v>
      </c>
      <c r="F36" s="4">
        <v>236089</v>
      </c>
    </row>
    <row r="37" spans="1:6" x14ac:dyDescent="0.3">
      <c r="A37" s="4">
        <v>90000</v>
      </c>
      <c r="B37" s="4">
        <v>5012</v>
      </c>
      <c r="C37" s="4">
        <v>474876</v>
      </c>
      <c r="D37" s="4">
        <v>3233</v>
      </c>
      <c r="E37" s="4">
        <v>128253</v>
      </c>
      <c r="F37" s="4">
        <v>195419</v>
      </c>
    </row>
    <row r="38" spans="1:6" x14ac:dyDescent="0.3">
      <c r="A38" s="4">
        <v>100000</v>
      </c>
      <c r="B38" s="4">
        <v>11564</v>
      </c>
      <c r="C38" s="4">
        <v>1386519</v>
      </c>
      <c r="D38" s="4">
        <v>8027</v>
      </c>
      <c r="E38" s="4">
        <v>330615</v>
      </c>
      <c r="F38" s="4">
        <v>613196</v>
      </c>
    </row>
    <row r="39" spans="1:6" x14ac:dyDescent="0.3">
      <c r="A39" s="4">
        <v>150000</v>
      </c>
      <c r="B39" s="4">
        <v>3948</v>
      </c>
      <c r="C39" s="4">
        <v>676791</v>
      </c>
      <c r="D39" s="4">
        <v>2797</v>
      </c>
      <c r="E39" s="4">
        <v>133105</v>
      </c>
      <c r="F39" s="4">
        <v>328914</v>
      </c>
    </row>
    <row r="40" spans="1:6" x14ac:dyDescent="0.3">
      <c r="A40" s="4">
        <v>200000</v>
      </c>
      <c r="B40" s="4">
        <v>1872</v>
      </c>
      <c r="C40" s="4">
        <v>414803</v>
      </c>
      <c r="D40" s="4">
        <v>1330</v>
      </c>
      <c r="E40" s="4">
        <v>71382</v>
      </c>
      <c r="F40" s="4">
        <v>209388</v>
      </c>
    </row>
    <row r="41" spans="1:6" x14ac:dyDescent="0.3">
      <c r="A41" s="4">
        <v>250000</v>
      </c>
      <c r="B41" s="4">
        <v>896</v>
      </c>
      <c r="C41" s="4">
        <v>244253</v>
      </c>
      <c r="D41" s="4">
        <v>657</v>
      </c>
      <c r="E41" s="4">
        <v>35825</v>
      </c>
      <c r="F41" s="4">
        <v>129918</v>
      </c>
    </row>
    <row r="42" spans="1:6" x14ac:dyDescent="0.3">
      <c r="A42" s="4">
        <v>300000</v>
      </c>
      <c r="B42" s="4">
        <v>891</v>
      </c>
      <c r="C42" s="4">
        <v>304533</v>
      </c>
      <c r="D42" s="4">
        <v>613</v>
      </c>
      <c r="E42" s="4">
        <v>37678</v>
      </c>
      <c r="F42" s="4">
        <v>165726</v>
      </c>
    </row>
    <row r="43" spans="1:6" x14ac:dyDescent="0.3">
      <c r="A43" s="4">
        <v>400000</v>
      </c>
      <c r="B43" s="4">
        <v>399</v>
      </c>
      <c r="C43" s="4">
        <v>177646</v>
      </c>
      <c r="D43" s="4">
        <v>298</v>
      </c>
      <c r="E43" s="4">
        <v>19960</v>
      </c>
      <c r="F43" s="4">
        <v>97526</v>
      </c>
    </row>
    <row r="44" spans="1:6" x14ac:dyDescent="0.3">
      <c r="A44" s="4">
        <v>500000</v>
      </c>
      <c r="B44" s="4">
        <v>446</v>
      </c>
      <c r="C44" s="4">
        <v>268645</v>
      </c>
      <c r="D44" s="4">
        <v>332</v>
      </c>
      <c r="E44" s="4">
        <v>20904</v>
      </c>
      <c r="F44" s="4">
        <v>152615</v>
      </c>
    </row>
    <row r="45" spans="1:6" x14ac:dyDescent="0.3">
      <c r="A45" s="4">
        <v>750000</v>
      </c>
      <c r="B45" s="4">
        <v>177</v>
      </c>
      <c r="C45" s="4">
        <v>150817</v>
      </c>
      <c r="D45" s="4">
        <v>134</v>
      </c>
      <c r="E45" s="4">
        <v>6923</v>
      </c>
      <c r="F45" s="4">
        <v>87266</v>
      </c>
    </row>
    <row r="46" spans="1:6" x14ac:dyDescent="0.3">
      <c r="A46" s="4">
        <v>1000000</v>
      </c>
      <c r="B46" s="4">
        <v>114</v>
      </c>
      <c r="C46" s="4">
        <v>138581</v>
      </c>
      <c r="D46" s="4">
        <v>79</v>
      </c>
      <c r="E46" s="4">
        <v>3632</v>
      </c>
      <c r="F46" s="4">
        <v>82342</v>
      </c>
    </row>
    <row r="47" spans="1:6" x14ac:dyDescent="0.3">
      <c r="A47" s="4">
        <v>1500000</v>
      </c>
      <c r="B47" s="4">
        <v>41</v>
      </c>
      <c r="C47" s="4">
        <v>72105</v>
      </c>
      <c r="D47" s="4">
        <v>30</v>
      </c>
      <c r="E47" s="4">
        <v>1479</v>
      </c>
      <c r="F47" s="4">
        <v>44275</v>
      </c>
    </row>
    <row r="48" spans="1:6" x14ac:dyDescent="0.3">
      <c r="A48" s="4">
        <v>2000000</v>
      </c>
      <c r="B48" s="4">
        <v>35</v>
      </c>
      <c r="C48" s="4">
        <v>83457</v>
      </c>
      <c r="D48" s="4">
        <v>28</v>
      </c>
      <c r="E48" s="4">
        <v>1962</v>
      </c>
      <c r="F48" s="4">
        <v>48833</v>
      </c>
    </row>
    <row r="49" spans="1:7" x14ac:dyDescent="0.3">
      <c r="A49" s="4">
        <v>3000000</v>
      </c>
      <c r="B49" s="4">
        <v>12</v>
      </c>
      <c r="C49" s="4">
        <v>41676</v>
      </c>
      <c r="D49" s="4">
        <v>6</v>
      </c>
      <c r="E49" s="4">
        <v>229</v>
      </c>
      <c r="F49" s="4">
        <v>25401</v>
      </c>
    </row>
    <row r="50" spans="1:7" x14ac:dyDescent="0.3">
      <c r="A50" s="4">
        <v>4000000</v>
      </c>
      <c r="B50" s="4">
        <v>9</v>
      </c>
      <c r="C50" s="4">
        <v>39599</v>
      </c>
      <c r="D50" s="4">
        <v>5</v>
      </c>
      <c r="E50" s="4">
        <v>221</v>
      </c>
      <c r="F50" s="4">
        <v>25309</v>
      </c>
    </row>
    <row r="51" spans="1:7" x14ac:dyDescent="0.3">
      <c r="A51" s="4">
        <v>5000000</v>
      </c>
      <c r="B51" s="4">
        <v>8</v>
      </c>
      <c r="C51" s="4">
        <v>57989</v>
      </c>
      <c r="D51" s="4">
        <v>8</v>
      </c>
      <c r="E51" s="4">
        <v>170</v>
      </c>
      <c r="F51" s="4">
        <v>34390</v>
      </c>
    </row>
    <row r="52" spans="1:7" x14ac:dyDescent="0.3">
      <c r="A52" s="4">
        <v>-999</v>
      </c>
      <c r="B52" s="4">
        <f>SUM(B2:B51)</f>
        <v>53060098</v>
      </c>
      <c r="C52" s="4">
        <f>SUM(C2:C51)</f>
        <v>179148276</v>
      </c>
      <c r="D52" s="4">
        <f>SUM(D2:D51)</f>
        <v>46065390</v>
      </c>
      <c r="E52" s="4">
        <f>SUM(E2:E51)</f>
        <v>138679111</v>
      </c>
      <c r="F52" s="4">
        <f>SUM(F2:F51)</f>
        <v>18374922</v>
      </c>
      <c r="G52" t="s">
        <v>13</v>
      </c>
    </row>
    <row r="53" spans="1:7" x14ac:dyDescent="0.3">
      <c r="A53" s="4">
        <v>-999</v>
      </c>
      <c r="B53" s="4">
        <v>53060098</v>
      </c>
      <c r="C53" s="4">
        <v>179148276</v>
      </c>
      <c r="D53" s="4">
        <f>46147211-81821</f>
        <v>46065390</v>
      </c>
      <c r="E53" s="4">
        <f>139073125-394014</f>
        <v>138679111</v>
      </c>
      <c r="F53" s="4">
        <v>18374922</v>
      </c>
      <c r="G53" t="s">
        <v>15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2022-05-17T16:05:59Z</dcterms:modified>
</cp:coreProperties>
</file>