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13_ncr:1_{3518C093-110E-4D24-80F1-8EDFCFF0648A}" xr6:coauthVersionLast="47" xr6:coauthVersionMax="47" xr10:uidLastSave="{00000000-0000-0000-0000-000000000000}"/>
  <bookViews>
    <workbookView xWindow="9696" yWindow="1500" windowWidth="1183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E26" i="1"/>
  <c r="D26" i="1"/>
  <c r="C26" i="1"/>
  <c r="B26" i="1"/>
  <c r="E12" i="1"/>
  <c r="E11" i="1"/>
  <c r="E10" i="1"/>
  <c r="E9" i="1"/>
  <c r="E8" i="1"/>
  <c r="E7" i="1"/>
  <c r="E6" i="1"/>
  <c r="E5" i="1"/>
  <c r="E4" i="1"/>
  <c r="E3" i="1"/>
  <c r="E2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<sst xmlns="http://schemas.openxmlformats.org/spreadsheetml/2006/main" count="11" uniqueCount="11">
  <si>
    <t>lower_threshold</t>
  </si>
  <si>
    <t>N_AGI</t>
  </si>
  <si>
    <t>AGI</t>
  </si>
  <si>
    <t>N_salary_wage</t>
  </si>
  <si>
    <t>salary_wage</t>
  </si>
  <si>
    <t>Notes</t>
  </si>
  <si>
    <t>Money amounts are in thousands</t>
  </si>
  <si>
    <t>tax</t>
  </si>
  <si>
    <t>N_salary_wage and salary_wage are from p. 29 of PDF</t>
  </si>
  <si>
    <t>N_salary_wage and salary_wage are taxable + nontaxable</t>
  </si>
  <si>
    <t>N_AGI, AGI, and tax are from p. 26 of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</si>
</sst>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6" zoomScale="115" zoomScaleNormal="115" workbookViewId="0">
      <selection activeCell="B26" sqref="B26"/>
    </sheetView>
  </sheetViews>
  <sheetFormatPr defaultRowHeight="14.4" x14ac:dyDescent="0.3"/>
  <cols>
    <col min="1" max="1" width="14.44140625" style="2" bestFit="1" customWidth="1"/>
    <col min="2" max="6" width="12.886718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3" t="s">
        <v>5</v>
      </c>
    </row>
    <row r="2" spans="1:7" x14ac:dyDescent="0.3">
      <c r="A2" s="2">
        <v>1</v>
      </c>
      <c r="B2" s="2">
        <v>3991605</v>
      </c>
      <c r="C2" s="2">
        <v>1362006</v>
      </c>
      <c r="D2" s="2">
        <f>13808+3460308</f>
        <v>3474116</v>
      </c>
      <c r="E2" s="2">
        <f>11278+1197492</f>
        <v>1208770</v>
      </c>
      <c r="F2" s="2">
        <v>1156</v>
      </c>
      <c r="G2" t="s">
        <v>10</v>
      </c>
    </row>
    <row r="3" spans="1:7" x14ac:dyDescent="0.3">
      <c r="A3" s="2">
        <v>600</v>
      </c>
      <c r="B3" s="2">
        <v>3210720</v>
      </c>
      <c r="C3" s="2">
        <v>2571118</v>
      </c>
      <c r="D3" s="2">
        <f>1286299+1221113</f>
        <v>2507412</v>
      </c>
      <c r="E3" s="2">
        <f>1064943+909795</f>
        <v>1974738</v>
      </c>
      <c r="F3" s="2">
        <v>49908</v>
      </c>
      <c r="G3" t="s">
        <v>8</v>
      </c>
    </row>
    <row r="4" spans="1:7" x14ac:dyDescent="0.3">
      <c r="A4" s="2">
        <v>1000</v>
      </c>
      <c r="B4" s="2">
        <v>4713364</v>
      </c>
      <c r="C4" s="2">
        <v>5862578</v>
      </c>
      <c r="D4" s="2">
        <f>2483252+1328263</f>
        <v>3811515</v>
      </c>
      <c r="E4" s="2">
        <f>3034287+1553638</f>
        <v>4587925</v>
      </c>
      <c r="F4" s="2">
        <v>264337</v>
      </c>
      <c r="G4" t="s">
        <v>9</v>
      </c>
    </row>
    <row r="5" spans="1:7" x14ac:dyDescent="0.3">
      <c r="A5" s="2">
        <v>1500</v>
      </c>
      <c r="B5" s="2">
        <v>4470706</v>
      </c>
      <c r="C5" s="2">
        <v>7826483</v>
      </c>
      <c r="D5" s="2">
        <f>2565949+1137235</f>
        <v>3703184</v>
      </c>
      <c r="E5" s="2">
        <f>4342017+1925579</f>
        <v>6267596</v>
      </c>
      <c r="F5" s="2">
        <v>462260</v>
      </c>
      <c r="G5" s="2" t="s">
        <v>6</v>
      </c>
    </row>
    <row r="6" spans="1:7" x14ac:dyDescent="0.3">
      <c r="A6" s="2">
        <v>2000</v>
      </c>
      <c r="B6" s="2">
        <v>4494312</v>
      </c>
      <c r="C6" s="2">
        <v>10107094</v>
      </c>
      <c r="D6" s="2">
        <f>3041204+839906</f>
        <v>3881110</v>
      </c>
      <c r="E6" s="2">
        <f>6634626+1835411</f>
        <v>8470037</v>
      </c>
      <c r="F6" s="2">
        <v>710351</v>
      </c>
    </row>
    <row r="7" spans="1:7" x14ac:dyDescent="0.3">
      <c r="A7" s="2">
        <v>2500</v>
      </c>
      <c r="B7" s="2">
        <v>4621675</v>
      </c>
      <c r="C7" s="2">
        <v>12699421</v>
      </c>
      <c r="D7" s="2">
        <f>3399158+718500</f>
        <v>4117658</v>
      </c>
      <c r="E7" s="2">
        <f>9078341+1878346</f>
        <v>10956687</v>
      </c>
      <c r="F7" s="2">
        <v>1006731</v>
      </c>
    </row>
    <row r="8" spans="1:7" x14ac:dyDescent="0.3">
      <c r="A8" s="2">
        <v>3000</v>
      </c>
      <c r="B8" s="2">
        <v>4747026</v>
      </c>
      <c r="C8" s="2">
        <v>15423607</v>
      </c>
      <c r="D8" s="2">
        <f>3762484+569309</f>
        <v>4331793</v>
      </c>
      <c r="E8" s="2">
        <f>11895386+1785477</f>
        <v>13680863</v>
      </c>
      <c r="F8" s="2">
        <v>1337119</v>
      </c>
    </row>
    <row r="9" spans="1:7" x14ac:dyDescent="0.3">
      <c r="A9" s="2">
        <v>3500</v>
      </c>
      <c r="B9" s="2">
        <v>4595332</v>
      </c>
      <c r="C9" s="2">
        <v>17225415</v>
      </c>
      <c r="D9" s="2">
        <f>3902468+365340</f>
        <v>4267808</v>
      </c>
      <c r="E9" s="2">
        <f>14214754+1348306</f>
        <v>15563060</v>
      </c>
      <c r="F9" s="2">
        <v>1575569</v>
      </c>
    </row>
    <row r="10" spans="1:7" x14ac:dyDescent="0.3">
      <c r="A10" s="2">
        <v>4000</v>
      </c>
      <c r="B10" s="2">
        <v>4239889</v>
      </c>
      <c r="C10" s="2">
        <v>18008078</v>
      </c>
      <c r="D10" s="2">
        <f>3806813+181734</f>
        <v>3988547</v>
      </c>
      <c r="E10" s="2">
        <f>15725535+755582</f>
        <v>16481117</v>
      </c>
      <c r="F10" s="2">
        <v>1749664</v>
      </c>
    </row>
    <row r="11" spans="1:7" x14ac:dyDescent="0.3">
      <c r="A11" s="2">
        <v>4500</v>
      </c>
      <c r="B11" s="2">
        <v>3742780</v>
      </c>
      <c r="C11" s="2">
        <v>17756525</v>
      </c>
      <c r="D11" s="2">
        <f>3431667+94607</f>
        <v>3526274</v>
      </c>
      <c r="E11" s="2">
        <f>15808784+431971</f>
        <v>16240755</v>
      </c>
      <c r="F11" s="2">
        <v>1828201</v>
      </c>
    </row>
    <row r="12" spans="1:7" x14ac:dyDescent="0.3">
      <c r="A12" s="2">
        <v>5000</v>
      </c>
      <c r="B12" s="2">
        <v>5392331</v>
      </c>
      <c r="C12" s="2">
        <v>29463848</v>
      </c>
      <c r="D12" s="2">
        <f>5029928+71115</f>
        <v>5101043</v>
      </c>
      <c r="E12" s="2">
        <f>26658877+368935</f>
        <v>27027812</v>
      </c>
      <c r="F12" s="2">
        <v>3304028</v>
      </c>
    </row>
    <row r="13" spans="1:7" x14ac:dyDescent="0.3">
      <c r="A13" s="2">
        <v>6000</v>
      </c>
      <c r="B13" s="2">
        <v>3345923</v>
      </c>
      <c r="C13" s="2">
        <v>21589243</v>
      </c>
      <c r="D13" s="2">
        <v>3130494</v>
      </c>
      <c r="E13" s="2">
        <v>19397825</v>
      </c>
      <c r="F13" s="2">
        <v>2702466</v>
      </c>
    </row>
    <row r="14" spans="1:7" x14ac:dyDescent="0.3">
      <c r="A14" s="2">
        <v>7000</v>
      </c>
      <c r="B14" s="2">
        <v>1990054</v>
      </c>
      <c r="C14" s="2">
        <v>14826855</v>
      </c>
      <c r="D14" s="2">
        <v>1833573</v>
      </c>
      <c r="E14" s="2">
        <v>13092695</v>
      </c>
      <c r="F14" s="2">
        <v>2038731</v>
      </c>
    </row>
    <row r="15" spans="1:7" x14ac:dyDescent="0.3">
      <c r="A15" s="2">
        <v>8000</v>
      </c>
      <c r="B15" s="2">
        <v>1154625</v>
      </c>
      <c r="C15" s="2">
        <v>9763234</v>
      </c>
      <c r="D15" s="2">
        <v>1036489</v>
      </c>
      <c r="E15" s="2">
        <v>8281483</v>
      </c>
      <c r="F15" s="2">
        <v>1430208</v>
      </c>
    </row>
    <row r="16" spans="1:7" x14ac:dyDescent="0.3">
      <c r="A16" s="2">
        <v>9000</v>
      </c>
      <c r="B16" s="2">
        <v>703987</v>
      </c>
      <c r="C16" s="2">
        <v>6655338</v>
      </c>
      <c r="D16" s="2">
        <v>614078</v>
      </c>
      <c r="E16" s="2">
        <v>5313933</v>
      </c>
      <c r="F16" s="2">
        <v>1029479</v>
      </c>
    </row>
    <row r="17" spans="1:6" x14ac:dyDescent="0.3">
      <c r="A17" s="2">
        <v>10000</v>
      </c>
      <c r="B17" s="2">
        <v>1160137</v>
      </c>
      <c r="C17" s="2">
        <v>13741746</v>
      </c>
      <c r="D17" s="2">
        <v>901972</v>
      </c>
      <c r="E17" s="2">
        <v>9051357</v>
      </c>
      <c r="F17" s="2">
        <v>2374153</v>
      </c>
    </row>
    <row r="18" spans="1:6" x14ac:dyDescent="0.3">
      <c r="A18" s="2">
        <v>15000</v>
      </c>
      <c r="B18" s="2">
        <v>349598</v>
      </c>
      <c r="C18" s="2">
        <v>5997977</v>
      </c>
      <c r="D18" s="2">
        <v>231754</v>
      </c>
      <c r="E18" s="2">
        <v>2967272</v>
      </c>
      <c r="F18" s="2">
        <v>1239944</v>
      </c>
    </row>
    <row r="19" spans="1:6" x14ac:dyDescent="0.3">
      <c r="A19" s="2">
        <v>20000</v>
      </c>
      <c r="B19" s="2">
        <v>264713</v>
      </c>
      <c r="C19" s="2">
        <v>6373802</v>
      </c>
      <c r="D19" s="2">
        <v>167632</v>
      </c>
      <c r="E19" s="2">
        <v>2713088</v>
      </c>
      <c r="F19" s="2">
        <v>1571760</v>
      </c>
    </row>
    <row r="20" spans="1:6" x14ac:dyDescent="0.3">
      <c r="A20" s="2">
        <v>30000</v>
      </c>
      <c r="B20" s="2">
        <v>151104</v>
      </c>
      <c r="C20" s="2">
        <v>5686567</v>
      </c>
      <c r="D20" s="2">
        <v>98128</v>
      </c>
      <c r="E20" s="2">
        <v>2271128</v>
      </c>
      <c r="F20" s="2">
        <v>1788813</v>
      </c>
    </row>
    <row r="21" spans="1:6" x14ac:dyDescent="0.3">
      <c r="A21" s="2">
        <v>50000</v>
      </c>
      <c r="B21" s="2">
        <v>60300</v>
      </c>
      <c r="C21" s="2">
        <v>3996970</v>
      </c>
      <c r="D21" s="2">
        <v>40836</v>
      </c>
      <c r="E21" s="2">
        <v>1383273</v>
      </c>
      <c r="F21" s="2">
        <v>1646264</v>
      </c>
    </row>
    <row r="22" spans="1:6" x14ac:dyDescent="0.3">
      <c r="A22" s="2">
        <v>100000</v>
      </c>
      <c r="B22" s="2">
        <v>12486</v>
      </c>
      <c r="C22" s="2">
        <v>1641663</v>
      </c>
      <c r="D22" s="2">
        <v>8803</v>
      </c>
      <c r="E22" s="2">
        <v>429727</v>
      </c>
      <c r="F22" s="2">
        <v>812726</v>
      </c>
    </row>
    <row r="23" spans="1:6" x14ac:dyDescent="0.3">
      <c r="A23" s="2">
        <v>200000</v>
      </c>
      <c r="B23" s="2">
        <v>2700</v>
      </c>
      <c r="C23" s="2">
        <v>755624</v>
      </c>
      <c r="D23" s="2">
        <v>1891</v>
      </c>
      <c r="E23" s="2">
        <v>123795</v>
      </c>
      <c r="F23" s="2">
        <v>414287</v>
      </c>
    </row>
    <row r="24" spans="1:6" x14ac:dyDescent="0.3">
      <c r="A24" s="2">
        <v>500000</v>
      </c>
      <c r="B24" s="2">
        <v>373</v>
      </c>
      <c r="C24" s="2">
        <v>252954</v>
      </c>
      <c r="D24" s="2">
        <v>266</v>
      </c>
      <c r="E24" s="2">
        <v>16068</v>
      </c>
      <c r="F24" s="2">
        <v>149013</v>
      </c>
    </row>
    <row r="25" spans="1:6" x14ac:dyDescent="0.3">
      <c r="A25" s="2">
        <v>1000000</v>
      </c>
      <c r="B25" s="2">
        <v>145</v>
      </c>
      <c r="C25" s="2">
        <v>275263</v>
      </c>
      <c r="D25" s="2">
        <v>100</v>
      </c>
      <c r="E25" s="2">
        <v>4193</v>
      </c>
      <c r="F25" s="2">
        <v>169498</v>
      </c>
    </row>
    <row r="26" spans="1:6" x14ac:dyDescent="0.3">
      <c r="A26" s="2">
        <v>-999</v>
      </c>
      <c r="B26" s="2">
        <f>SUM(B2:B25)</f>
        <v>57415885</v>
      </c>
      <c r="C26" s="2">
        <f>SUM(C2:C25)</f>
        <v>229863409</v>
      </c>
      <c r="D26" s="2">
        <f>SUM(D2:D25)</f>
        <v>50776476</v>
      </c>
      <c r="E26" s="2">
        <f>SUM(E2:E25)</f>
        <v>187505197</v>
      </c>
      <c r="F26" s="2">
        <f>SUM(F2:F25)</f>
        <v>29656666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Alexis Akira Toda</cp:lastModifiedBy>
  <dcterms:created xsi:type="dcterms:W3CDTF">2021-06-29T14:24:57Z</dcterms:created>
  <dcterms:modified xsi:type="dcterms:W3CDTF">2022-05-16T04:39:28Z</dcterms:modified>
</cp:coreProperties>
</file>