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yung\Dropbox\LeeSasakiTodaWang\2021 Pareto bin\data\IRS raw data\"/>
    </mc:Choice>
  </mc:AlternateContent>
  <xr:revisionPtr revIDLastSave="0" documentId="13_ncr:1_{A870AD0F-EDF4-4F29-BFC0-C4FE26E2743B}" xr6:coauthVersionLast="47" xr6:coauthVersionMax="47" xr10:uidLastSave="{00000000-0000-0000-0000-000000000000}"/>
  <bookViews>
    <workbookView xWindow="38560" yWindow="-8210" windowWidth="18470" windowHeight="12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1" l="1"/>
  <c r="D29" i="1"/>
  <c r="B28" i="1"/>
  <c r="C28" i="1"/>
  <c r="D28" i="1"/>
  <c r="E28" i="1"/>
  <c r="F13" i="1"/>
  <c r="F12" i="1"/>
  <c r="F11" i="1"/>
  <c r="F10" i="1"/>
  <c r="F9" i="1"/>
  <c r="F8" i="1"/>
  <c r="F7" i="1"/>
  <c r="F6" i="1"/>
  <c r="F5" i="1"/>
  <c r="E13" i="1"/>
  <c r="E12" i="1"/>
  <c r="E11" i="1"/>
  <c r="E10" i="1"/>
  <c r="E9" i="1"/>
  <c r="E8" i="1"/>
  <c r="E7" i="1"/>
  <c r="E6" i="1"/>
  <c r="E5" i="1"/>
  <c r="E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<sst xmlns="http://schemas.openxmlformats.org/spreadsheetml/2006/main" count="14" uniqueCount="14">
  <si>
    <t>lower_threshold</t>
  </si>
  <si>
    <t>N_AGI</t>
  </si>
  <si>
    <t>AGI</t>
  </si>
  <si>
    <t>N_salary_wage</t>
  </si>
  <si>
    <t>salary_wage</t>
  </si>
  <si>
    <t>Notes</t>
  </si>
  <si>
    <t>Money amounts are in thousands</t>
  </si>
  <si>
    <t>N_AGI and AGI are from p. 39 of PDF</t>
  </si>
  <si>
    <t>tax</t>
  </si>
  <si>
    <t>N_salary_wage and salary_wage are from p. 42 of PDF</t>
  </si>
  <si>
    <t>Taxes are from p. 44 of PDF</t>
  </si>
  <si>
    <t>N_salary_wage and salary_wage are taxable + nontaxable</t>
  </si>
  <si>
    <t>total added</t>
  </si>
  <si>
    <t>total copied from pdf; 1st and 3rd richest nontaxables are subtracted but 2nd richest are missing for salary_wage, explaining the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</si>
</sst>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5" fontId="1" fillId="0" borderId="1" xfId="1" applyNumberFormat="1" applyFont="1" applyBorder="1"/>
    <xf numFmtId="165" fontId="1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activeCell="H19" sqref="H19"/>
    </sheetView>
  </sheetViews>
  <sheetFormatPr defaultColWidth="8.90625" defaultRowHeight="14.5" x14ac:dyDescent="0.35"/>
  <cols>
    <col min="1" max="1" width="14.453125" style="2" bestFit="1" customWidth="1"/>
    <col min="2" max="6" width="12.54296875" style="2" customWidth="1"/>
    <col min="7" max="7" width="8.7265625" style="3" customWidth="1"/>
    <col min="8" max="16384" width="8.90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2" t="s">
        <v>5</v>
      </c>
    </row>
    <row r="2" spans="1:7" x14ac:dyDescent="0.35">
      <c r="A2" s="1">
        <v>-999</v>
      </c>
      <c r="B2" s="1">
        <v>440304</v>
      </c>
      <c r="C2" s="1">
        <v>-1014480</v>
      </c>
      <c r="D2" s="1">
        <v>95457</v>
      </c>
      <c r="E2" s="1">
        <v>157697</v>
      </c>
      <c r="F2" s="1"/>
      <c r="G2" s="2"/>
    </row>
    <row r="3" spans="1:7" x14ac:dyDescent="0.35">
      <c r="A3" s="2">
        <v>1</v>
      </c>
      <c r="B3" s="2">
        <v>3939817</v>
      </c>
      <c r="C3" s="2">
        <v>1294816</v>
      </c>
      <c r="D3" s="2">
        <v>3416298</v>
      </c>
      <c r="E3" s="2">
        <v>1137682</v>
      </c>
      <c r="F3" s="2">
        <v>0</v>
      </c>
      <c r="G3" s="3" t="s">
        <v>7</v>
      </c>
    </row>
    <row r="4" spans="1:7" x14ac:dyDescent="0.35">
      <c r="A4" s="2">
        <v>600</v>
      </c>
      <c r="B4" s="2">
        <v>3180541</v>
      </c>
      <c r="C4" s="2">
        <v>2542668</v>
      </c>
      <c r="D4" s="2">
        <f>1204830+1298190</f>
        <v>2503020</v>
      </c>
      <c r="E4" s="2">
        <f>995550+962533</f>
        <v>1958083</v>
      </c>
      <c r="F4" s="2">
        <v>37706</v>
      </c>
      <c r="G4" s="3" t="s">
        <v>9</v>
      </c>
    </row>
    <row r="5" spans="1:7" x14ac:dyDescent="0.35">
      <c r="A5" s="2">
        <v>1000</v>
      </c>
      <c r="B5" s="2">
        <v>4520595</v>
      </c>
      <c r="C5" s="2">
        <v>5630728</v>
      </c>
      <c r="D5" s="2">
        <f>2256179+1407624</f>
        <v>3663803</v>
      </c>
      <c r="E5" s="2">
        <f>2792179+1641702</f>
        <v>4433881</v>
      </c>
      <c r="F5" s="2">
        <f>213724+913</f>
        <v>214637</v>
      </c>
      <c r="G5" s="3" t="s">
        <v>11</v>
      </c>
    </row>
    <row r="6" spans="1:7" x14ac:dyDescent="0.35">
      <c r="A6" s="2">
        <v>1500</v>
      </c>
      <c r="B6" s="2">
        <v>4206678</v>
      </c>
      <c r="C6" s="2">
        <v>7357621</v>
      </c>
      <c r="D6" s="2">
        <f>2198555+1292911</f>
        <v>3491466</v>
      </c>
      <c r="E6" s="2">
        <f>3755435+2118560</f>
        <v>5873995</v>
      </c>
      <c r="F6" s="2">
        <f>345450+4501</f>
        <v>349951</v>
      </c>
      <c r="G6" s="3" t="s">
        <v>10</v>
      </c>
    </row>
    <row r="7" spans="1:7" x14ac:dyDescent="0.35">
      <c r="A7" s="2">
        <v>2000</v>
      </c>
      <c r="B7" s="2">
        <v>4311673</v>
      </c>
      <c r="C7" s="2">
        <v>9703996</v>
      </c>
      <c r="D7" s="2">
        <f>2796878+936349</f>
        <v>3733227</v>
      </c>
      <c r="E7" s="2">
        <f>6144304+1974882</f>
        <v>8119186</v>
      </c>
      <c r="F7" s="2">
        <f>577376+5498</f>
        <v>582874</v>
      </c>
      <c r="G7" s="2" t="s">
        <v>6</v>
      </c>
    </row>
    <row r="8" spans="1:7" x14ac:dyDescent="0.35">
      <c r="A8" s="2">
        <v>2500</v>
      </c>
      <c r="B8" s="2">
        <v>4484779</v>
      </c>
      <c r="C8" s="2">
        <v>12304840</v>
      </c>
      <c r="D8" s="2">
        <f>3175089+824036</f>
        <v>3999125</v>
      </c>
      <c r="E8" s="2">
        <f>8548393+2093159</f>
        <v>10641552</v>
      </c>
      <c r="F8" s="2">
        <f>820975+3759</f>
        <v>824734</v>
      </c>
    </row>
    <row r="9" spans="1:7" x14ac:dyDescent="0.35">
      <c r="A9" s="2">
        <v>3000</v>
      </c>
      <c r="B9" s="2">
        <v>4607975</v>
      </c>
      <c r="C9" s="2">
        <v>14979298</v>
      </c>
      <c r="D9" s="2">
        <f>3578254+628771</f>
        <v>4207025</v>
      </c>
      <c r="E9" s="2">
        <f>11355402+1928896</f>
        <v>13284298</v>
      </c>
      <c r="F9" s="2">
        <f>1125834+2525</f>
        <v>1128359</v>
      </c>
    </row>
    <row r="10" spans="1:7" x14ac:dyDescent="0.35">
      <c r="A10" s="2">
        <v>3500</v>
      </c>
      <c r="B10" s="2">
        <v>4548399</v>
      </c>
      <c r="C10" s="2">
        <v>17062187</v>
      </c>
      <c r="D10" s="2">
        <f>3811267+431615</f>
        <v>4242882</v>
      </c>
      <c r="E10" s="2">
        <f>13948149+1557715</f>
        <v>15505864</v>
      </c>
      <c r="F10" s="2">
        <f>1351132+1279</f>
        <v>1352411</v>
      </c>
    </row>
    <row r="11" spans="1:7" x14ac:dyDescent="0.35">
      <c r="A11" s="2">
        <v>4000</v>
      </c>
      <c r="B11" s="2">
        <v>4202754</v>
      </c>
      <c r="C11" s="2">
        <v>17849574</v>
      </c>
      <c r="D11" s="2">
        <f>3729968+214738</f>
        <v>3944706</v>
      </c>
      <c r="E11" s="2">
        <f>15465020+871895</f>
        <v>16336915</v>
      </c>
      <c r="F11" s="2">
        <f>1496025+959</f>
        <v>1496984</v>
      </c>
    </row>
    <row r="12" spans="1:7" x14ac:dyDescent="0.35">
      <c r="A12" s="2">
        <v>4500</v>
      </c>
      <c r="B12" s="2">
        <v>3708206</v>
      </c>
      <c r="C12" s="2">
        <v>17586011</v>
      </c>
      <c r="D12" s="2">
        <f>3395708+109355</f>
        <v>3505063</v>
      </c>
      <c r="E12" s="2">
        <f>15634524+497136</f>
        <v>16131660</v>
      </c>
      <c r="F12" s="2">
        <f>1565375+947</f>
        <v>1566322</v>
      </c>
    </row>
    <row r="13" spans="1:7" x14ac:dyDescent="0.35">
      <c r="A13" s="2">
        <v>5000</v>
      </c>
      <c r="B13" s="2">
        <v>5189199</v>
      </c>
      <c r="C13" s="2">
        <v>28346771</v>
      </c>
      <c r="D13" s="2">
        <f>4817577+69097</f>
        <v>4886674</v>
      </c>
      <c r="E13" s="2">
        <f>25502788+352892</f>
        <v>25855680</v>
      </c>
      <c r="F13" s="2">
        <f>2778685+738</f>
        <v>2779423</v>
      </c>
    </row>
    <row r="14" spans="1:7" x14ac:dyDescent="0.35">
      <c r="A14" s="2">
        <v>6000</v>
      </c>
      <c r="B14" s="2">
        <v>3352077</v>
      </c>
      <c r="C14" s="2">
        <v>21656984</v>
      </c>
      <c r="D14" s="2">
        <v>3142033</v>
      </c>
      <c r="E14" s="2">
        <v>19524434</v>
      </c>
      <c r="F14" s="2">
        <v>2392894</v>
      </c>
    </row>
    <row r="15" spans="1:7" x14ac:dyDescent="0.35">
      <c r="A15" s="2">
        <v>7000</v>
      </c>
      <c r="B15" s="2">
        <v>2016601</v>
      </c>
      <c r="C15" s="2">
        <v>15025572</v>
      </c>
      <c r="D15" s="2">
        <v>1850440</v>
      </c>
      <c r="E15" s="2">
        <v>13114520</v>
      </c>
      <c r="F15" s="2">
        <v>1828209</v>
      </c>
    </row>
    <row r="16" spans="1:7" x14ac:dyDescent="0.35">
      <c r="A16" s="2">
        <v>8000</v>
      </c>
      <c r="B16" s="2">
        <v>1187245</v>
      </c>
      <c r="C16" s="2">
        <v>10036658</v>
      </c>
      <c r="D16" s="2">
        <v>1062619</v>
      </c>
      <c r="E16" s="2">
        <v>8421401</v>
      </c>
      <c r="F16" s="2">
        <v>1307544</v>
      </c>
    </row>
    <row r="17" spans="1:7" x14ac:dyDescent="0.35">
      <c r="A17" s="2">
        <v>9000</v>
      </c>
      <c r="B17" s="2">
        <v>721146</v>
      </c>
      <c r="C17" s="2">
        <v>6812809</v>
      </c>
      <c r="D17" s="2">
        <v>631270</v>
      </c>
      <c r="E17" s="2">
        <v>5489197</v>
      </c>
      <c r="F17" s="2">
        <v>937243</v>
      </c>
    </row>
    <row r="18" spans="1:7" x14ac:dyDescent="0.35">
      <c r="A18" s="2">
        <v>10000</v>
      </c>
      <c r="B18" s="2">
        <v>1217149</v>
      </c>
      <c r="C18" s="2">
        <v>14410918</v>
      </c>
      <c r="D18" s="2">
        <v>935785</v>
      </c>
      <c r="E18" s="2">
        <v>9313107</v>
      </c>
      <c r="F18" s="2">
        <v>2205606</v>
      </c>
    </row>
    <row r="19" spans="1:7" x14ac:dyDescent="0.35">
      <c r="A19" s="2">
        <v>15000</v>
      </c>
      <c r="B19" s="2">
        <v>368907</v>
      </c>
      <c r="C19" s="2">
        <v>6323542</v>
      </c>
      <c r="D19" s="2">
        <v>244370</v>
      </c>
      <c r="E19" s="2">
        <v>3080449</v>
      </c>
      <c r="F19" s="2">
        <v>1158436</v>
      </c>
    </row>
    <row r="20" spans="1:7" x14ac:dyDescent="0.35">
      <c r="A20" s="2">
        <v>20000</v>
      </c>
      <c r="B20" s="2">
        <v>291858</v>
      </c>
      <c r="C20" s="2">
        <v>7023496</v>
      </c>
      <c r="D20" s="2">
        <v>182116</v>
      </c>
      <c r="E20" s="2">
        <v>2932427</v>
      </c>
      <c r="F20" s="2">
        <v>1540047</v>
      </c>
    </row>
    <row r="21" spans="1:7" x14ac:dyDescent="0.35">
      <c r="A21" s="2">
        <v>30000</v>
      </c>
      <c r="B21" s="2">
        <v>161995</v>
      </c>
      <c r="C21" s="2">
        <v>6071673</v>
      </c>
      <c r="D21" s="2">
        <v>102531</v>
      </c>
      <c r="E21" s="2">
        <v>2270042</v>
      </c>
      <c r="F21" s="2">
        <v>1704304</v>
      </c>
    </row>
    <row r="22" spans="1:7" x14ac:dyDescent="0.35">
      <c r="A22" s="2">
        <v>50000</v>
      </c>
      <c r="B22" s="2">
        <v>70400</v>
      </c>
      <c r="C22" s="2">
        <v>4646424</v>
      </c>
      <c r="D22" s="2">
        <v>47172</v>
      </c>
      <c r="E22" s="2">
        <v>1552370</v>
      </c>
      <c r="F22" s="2">
        <v>1732154</v>
      </c>
    </row>
    <row r="23" spans="1:7" x14ac:dyDescent="0.35">
      <c r="A23" s="2">
        <v>100000</v>
      </c>
      <c r="B23" s="2">
        <v>11628</v>
      </c>
      <c r="C23" s="2">
        <v>1391103</v>
      </c>
      <c r="D23" s="2">
        <v>8026</v>
      </c>
      <c r="E23" s="2">
        <v>375496</v>
      </c>
      <c r="F23" s="2">
        <v>623445</v>
      </c>
    </row>
    <row r="24" spans="1:7" x14ac:dyDescent="0.35">
      <c r="A24" s="2">
        <v>150000</v>
      </c>
      <c r="B24" s="2">
        <v>3197</v>
      </c>
      <c r="C24" s="2">
        <v>547816</v>
      </c>
      <c r="D24" s="2">
        <v>2210</v>
      </c>
      <c r="E24" s="2">
        <v>120331</v>
      </c>
      <c r="F24" s="2">
        <v>261673</v>
      </c>
    </row>
    <row r="25" spans="1:7" x14ac:dyDescent="0.35">
      <c r="A25" s="2">
        <v>200000</v>
      </c>
      <c r="B25" s="2">
        <v>3245</v>
      </c>
      <c r="C25" s="2">
        <v>919072</v>
      </c>
      <c r="D25" s="2">
        <v>2255</v>
      </c>
      <c r="E25" s="2">
        <v>142242</v>
      </c>
      <c r="F25" s="2">
        <v>463586</v>
      </c>
    </row>
    <row r="26" spans="1:7" x14ac:dyDescent="0.35">
      <c r="A26" s="2">
        <v>500000</v>
      </c>
      <c r="B26" s="2">
        <v>439</v>
      </c>
      <c r="C26" s="2">
        <v>294745</v>
      </c>
      <c r="D26" s="2">
        <v>278</v>
      </c>
      <c r="E26" s="2">
        <v>17002</v>
      </c>
      <c r="F26" s="2">
        <v>157654</v>
      </c>
    </row>
    <row r="27" spans="1:7" x14ac:dyDescent="0.35">
      <c r="A27" s="2">
        <v>1000000</v>
      </c>
      <c r="B27" s="2">
        <v>201</v>
      </c>
      <c r="C27" s="2">
        <v>406533</v>
      </c>
      <c r="D27" s="2">
        <v>130</v>
      </c>
      <c r="E27" s="2">
        <v>6108</v>
      </c>
      <c r="F27" s="2">
        <v>226062</v>
      </c>
    </row>
    <row r="28" spans="1:7" x14ac:dyDescent="0.35">
      <c r="A28" s="2">
        <v>-999</v>
      </c>
      <c r="B28" s="2">
        <f>SUM(B2:B27)</f>
        <v>56747008</v>
      </c>
      <c r="C28" s="2">
        <f t="shared" ref="C28:E28" si="0">SUM(C2:C27)</f>
        <v>229211375</v>
      </c>
      <c r="D28" s="2">
        <f t="shared" si="0"/>
        <v>49899981</v>
      </c>
      <c r="E28" s="2">
        <f t="shared" si="0"/>
        <v>185795619</v>
      </c>
      <c r="G28" s="3" t="s">
        <v>12</v>
      </c>
    </row>
    <row r="29" spans="1:7" x14ac:dyDescent="0.35">
      <c r="A29" s="2">
        <v>-999</v>
      </c>
      <c r="B29" s="2">
        <v>56747008</v>
      </c>
      <c r="C29" s="2">
        <v>229221375</v>
      </c>
      <c r="D29" s="2">
        <f>49925305-1169-23132</f>
        <v>49901004</v>
      </c>
      <c r="E29" s="2">
        <f>185952623-11425-141053</f>
        <v>185800145</v>
      </c>
      <c r="G29" s="3" t="s">
        <v>13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Lee, JiHyung</cp:lastModifiedBy>
  <dcterms:created xsi:type="dcterms:W3CDTF">2021-06-29T14:24:57Z</dcterms:created>
  <dcterms:modified xsi:type="dcterms:W3CDTF">2022-05-18T21:50:30Z</dcterms:modified>
</cp:coreProperties>
</file>