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94C9265B-E9EB-43E7-A6F7-ADC91C83441E}" xr6:coauthVersionLast="47" xr6:coauthVersionMax="47" xr10:uidLastSave="{00000000-0000-0000-0000-000000000000}"/>
  <bookViews>
    <workbookView xWindow="38950" yWindow="-8550" windowWidth="18470" windowHeight="1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D29" i="1"/>
  <c r="C28" i="1"/>
  <c r="D28" i="1"/>
  <c r="E28" i="1"/>
  <c r="B28" i="1"/>
  <c r="F12" i="1"/>
  <c r="F11" i="1"/>
  <c r="F10" i="1"/>
  <c r="F9" i="1"/>
  <c r="F8" i="1"/>
  <c r="F7" i="1"/>
  <c r="F6" i="1"/>
  <c r="F5" i="1"/>
  <c r="F4" i="1"/>
  <c r="E12" i="1"/>
  <c r="E11" i="1"/>
  <c r="E10" i="1"/>
  <c r="E9" i="1"/>
  <c r="E8" i="1"/>
  <c r="E7" i="1"/>
  <c r="E6" i="1"/>
  <c r="E5" i="1"/>
  <c r="E4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<sst xmlns="http://schemas.openxmlformats.org/spreadsheetml/2006/main" count="14" uniqueCount="14">
  <si>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</si>
  <si>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</si>
  <si>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</si>
  <si>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</si>
  <si>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</si>
  <si>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</si>
  <si>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N_AGI and AGI are from p. 24 of PDF</t>
  </si>
  <si>
    <t>Money amounts are in thousands</t>
  </si>
  <si>
    <t>tax</t>
  </si>
  <si>
    <t>N_salary_wage and salary_wage are from p. 27 of PDF</t>
  </si>
  <si>
    <t>N_salary_wage and salary_wage are taxable + nontaxable</t>
  </si>
  <si>
    <t>Taxes are from p. 29 of PDF</t>
  </si>
  <si>
    <t>total added</t>
  </si>
  <si>
    <t>total copied from pdf; subtacting richest nontaxble for N_salary_wage and salary_wage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</si>
</sst>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5" fontId="1" fillId="0" borderId="1" xfId="1" applyNumberFormat="1" applyFont="1" applyBorder="1"/>
    <xf numFmtId="165" fontId="1" fillId="0" borderId="0" xfId="1" applyNumberFormat="1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="115" zoomScaleNormal="115" workbookViewId="0">
      <selection activeCell="G30" sqref="G30"/>
    </sheetView>
  </sheetViews>
  <sheetFormatPr defaultColWidth="8.90625" defaultRowHeight="14.5" x14ac:dyDescent="0.35"/>
  <cols>
    <col min="1" max="1" width="15.90625" style="2" bestFit="1" customWidth="1"/>
    <col min="2" max="2" width="11.26953125" style="2" bestFit="1" customWidth="1"/>
    <col min="3" max="3" width="12.36328125" style="2" bestFit="1" customWidth="1"/>
    <col min="4" max="4" width="14.7265625" style="2" bestFit="1" customWidth="1"/>
    <col min="5" max="5" width="12.36328125" style="2" bestFit="1" customWidth="1"/>
    <col min="6" max="6" width="10.26953125" style="2" bestFit="1" customWidth="1"/>
    <col min="7" max="7" width="50.90625" style="3" bestFit="1" customWidth="1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" t="s">
        <v>5</v>
      </c>
    </row>
    <row r="2" spans="1:7" x14ac:dyDescent="0.35">
      <c r="A2" s="1">
        <v>-999</v>
      </c>
      <c r="B2" s="1">
        <v>398161</v>
      </c>
      <c r="C2" s="1">
        <v>-859546</v>
      </c>
      <c r="D2" s="1">
        <v>88425</v>
      </c>
      <c r="E2" s="1">
        <v>135775</v>
      </c>
      <c r="F2" s="1"/>
      <c r="G2" s="2"/>
    </row>
    <row r="3" spans="1:7" x14ac:dyDescent="0.35">
      <c r="A3" s="2">
        <v>1</v>
      </c>
      <c r="B3" s="2">
        <v>3775785</v>
      </c>
      <c r="C3" s="2">
        <v>1242391</v>
      </c>
      <c r="D3" s="2">
        <v>3247596</v>
      </c>
      <c r="E3" s="2">
        <v>1087986</v>
      </c>
      <c r="F3" s="2">
        <v>0</v>
      </c>
      <c r="G3" s="3" t="s">
        <v>6</v>
      </c>
    </row>
    <row r="4" spans="1:7" x14ac:dyDescent="0.35">
      <c r="A4" s="2">
        <v>600</v>
      </c>
      <c r="B4" s="2">
        <v>3026632</v>
      </c>
      <c r="C4" s="2">
        <v>2419568</v>
      </c>
      <c r="D4" s="2">
        <f>1260622+1077617</f>
        <v>2338239</v>
      </c>
      <c r="E4" s="2">
        <f>1037806+815245</f>
        <v>1853051</v>
      </c>
      <c r="F4" s="2">
        <f>39477+81</f>
        <v>39558</v>
      </c>
      <c r="G4" s="3" t="s">
        <v>9</v>
      </c>
    </row>
    <row r="5" spans="1:7" x14ac:dyDescent="0.35">
      <c r="A5" s="2">
        <v>1000</v>
      </c>
      <c r="B5" s="2">
        <v>4314995</v>
      </c>
      <c r="C5" s="2">
        <v>5362761</v>
      </c>
      <c r="D5" s="2">
        <f>2209928+1253992</f>
        <v>3463920</v>
      </c>
      <c r="E5" s="2">
        <f>2724950+1440175</f>
        <v>4165125</v>
      </c>
      <c r="F5" s="2">
        <f>213789+687</f>
        <v>214476</v>
      </c>
      <c r="G5" s="3" t="s">
        <v>10</v>
      </c>
    </row>
    <row r="6" spans="1:7" x14ac:dyDescent="0.35">
      <c r="A6" s="2">
        <v>1500</v>
      </c>
      <c r="B6" s="2">
        <v>3857498</v>
      </c>
      <c r="C6" s="2">
        <v>6751496</v>
      </c>
      <c r="D6" s="2">
        <f>2102731+1037618</f>
        <v>3140349</v>
      </c>
      <c r="E6" s="2">
        <f>3572408+1679640</f>
        <v>5252048</v>
      </c>
      <c r="F6" s="2">
        <f>345925+4006</f>
        <v>349931</v>
      </c>
      <c r="G6" s="3" t="s">
        <v>11</v>
      </c>
    </row>
    <row r="7" spans="1:7" x14ac:dyDescent="0.35">
      <c r="A7" s="2">
        <v>2000</v>
      </c>
      <c r="B7" s="2">
        <v>3987142</v>
      </c>
      <c r="C7" s="2">
        <v>8970939</v>
      </c>
      <c r="D7" s="2">
        <f>2574353+793469</f>
        <v>3367822</v>
      </c>
      <c r="E7" s="2">
        <f>5642218+1647366</f>
        <v>7289584</v>
      </c>
      <c r="F7" s="2">
        <f>551271+6601</f>
        <v>557872</v>
      </c>
      <c r="G7" s="2" t="s">
        <v>7</v>
      </c>
    </row>
    <row r="8" spans="1:7" x14ac:dyDescent="0.35">
      <c r="A8" s="2">
        <v>2500</v>
      </c>
      <c r="B8" s="2">
        <v>4056620</v>
      </c>
      <c r="C8" s="2">
        <v>11152699</v>
      </c>
      <c r="D8" s="2">
        <f>2865078+691233</f>
        <v>3556311</v>
      </c>
      <c r="E8" s="2">
        <f>7650395+1743117</f>
        <v>9393512</v>
      </c>
      <c r="F8" s="2">
        <f>774380+4707</f>
        <v>779087</v>
      </c>
    </row>
    <row r="9" spans="1:7" x14ac:dyDescent="0.35">
      <c r="A9" s="2">
        <v>3000</v>
      </c>
      <c r="B9" s="2">
        <v>4106515</v>
      </c>
      <c r="C9" s="2">
        <v>13341919</v>
      </c>
      <c r="D9" s="2">
        <f>3135975+557462</f>
        <v>3693437</v>
      </c>
      <c r="E9" s="2">
        <f>9873089+1695943</f>
        <v>11569032</v>
      </c>
      <c r="F9" s="2">
        <f>1018598+2770</f>
        <v>1021368</v>
      </c>
    </row>
    <row r="10" spans="1:7" x14ac:dyDescent="0.35">
      <c r="A10" s="2">
        <v>3500</v>
      </c>
      <c r="B10" s="2">
        <v>4174508</v>
      </c>
      <c r="C10" s="2">
        <v>15663117</v>
      </c>
      <c r="D10" s="2">
        <f>3443475+387592</f>
        <v>3831067</v>
      </c>
      <c r="E10" s="2">
        <f>12512371+1374692</f>
        <v>13887063</v>
      </c>
      <c r="F10" s="2">
        <f>1310945+1906</f>
        <v>1312851</v>
      </c>
    </row>
    <row r="11" spans="1:7" x14ac:dyDescent="0.35">
      <c r="A11" s="2">
        <v>4000</v>
      </c>
      <c r="B11" s="2">
        <v>4125509</v>
      </c>
      <c r="C11" s="2">
        <v>17524699</v>
      </c>
      <c r="D11" s="2">
        <f>3625443+194874</f>
        <v>3820317</v>
      </c>
      <c r="E11" s="2">
        <f>14941747+787421</f>
        <v>15729168</v>
      </c>
      <c r="F11" s="2">
        <f>1519581+1371</f>
        <v>1520952</v>
      </c>
    </row>
    <row r="12" spans="1:7" x14ac:dyDescent="0.35">
      <c r="A12" s="2">
        <v>4500</v>
      </c>
      <c r="B12" s="2">
        <v>3921112</v>
      </c>
      <c r="C12" s="2">
        <v>18615806</v>
      </c>
      <c r="D12" s="2">
        <f>3538615+141964</f>
        <v>3680579</v>
      </c>
      <c r="E12" s="2">
        <f>16309112+637623</f>
        <v>16946735</v>
      </c>
      <c r="F12" s="2">
        <f>1682874+1146</f>
        <v>1684020</v>
      </c>
    </row>
    <row r="13" spans="1:7" x14ac:dyDescent="0.35">
      <c r="A13" s="2">
        <v>5000</v>
      </c>
      <c r="B13" s="2">
        <v>6234822</v>
      </c>
      <c r="C13" s="2">
        <v>34124140</v>
      </c>
      <c r="D13" s="2">
        <v>5786975</v>
      </c>
      <c r="E13" s="2">
        <v>30665792</v>
      </c>
      <c r="F13" s="2">
        <v>3298793</v>
      </c>
    </row>
    <row r="14" spans="1:7" x14ac:dyDescent="0.35">
      <c r="A14" s="2">
        <v>6000</v>
      </c>
      <c r="B14" s="2">
        <v>4371937</v>
      </c>
      <c r="C14" s="2">
        <v>28257411</v>
      </c>
      <c r="D14" s="2">
        <v>4112138</v>
      </c>
      <c r="E14" s="2">
        <v>25624168</v>
      </c>
      <c r="F14" s="2">
        <v>3058207</v>
      </c>
    </row>
    <row r="15" spans="1:7" x14ac:dyDescent="0.35">
      <c r="A15" s="2">
        <v>7000</v>
      </c>
      <c r="B15" s="2">
        <v>2798254</v>
      </c>
      <c r="C15" s="2">
        <v>20892452</v>
      </c>
      <c r="D15" s="2">
        <v>2617983</v>
      </c>
      <c r="E15" s="2">
        <v>18649039</v>
      </c>
      <c r="F15" s="2">
        <v>2486347</v>
      </c>
    </row>
    <row r="16" spans="1:7" x14ac:dyDescent="0.35">
      <c r="A16" s="2">
        <v>8000</v>
      </c>
      <c r="B16" s="2">
        <v>1811480</v>
      </c>
      <c r="C16" s="2">
        <v>15315151</v>
      </c>
      <c r="D16" s="2">
        <v>1663089</v>
      </c>
      <c r="E16" s="2">
        <v>13372144</v>
      </c>
      <c r="F16" s="2">
        <v>1959049</v>
      </c>
    </row>
    <row r="17" spans="1:7" x14ac:dyDescent="0.35">
      <c r="A17" s="2">
        <v>9000</v>
      </c>
      <c r="B17" s="2">
        <v>1123333</v>
      </c>
      <c r="C17" s="2">
        <v>10619629</v>
      </c>
      <c r="D17" s="2">
        <v>1018402</v>
      </c>
      <c r="E17" s="2">
        <v>9027038</v>
      </c>
      <c r="F17" s="2">
        <v>1444572</v>
      </c>
    </row>
    <row r="18" spans="1:7" x14ac:dyDescent="0.35">
      <c r="A18" s="2">
        <v>10000</v>
      </c>
      <c r="B18" s="2">
        <v>1921229</v>
      </c>
      <c r="C18" s="2">
        <v>22570293</v>
      </c>
      <c r="D18" s="2">
        <v>1581586</v>
      </c>
      <c r="E18" s="2">
        <v>16240331</v>
      </c>
      <c r="F18" s="2">
        <v>3408782</v>
      </c>
    </row>
    <row r="19" spans="1:7" x14ac:dyDescent="0.35">
      <c r="A19" s="2">
        <v>15000</v>
      </c>
      <c r="B19" s="2">
        <v>498101</v>
      </c>
      <c r="C19" s="2">
        <v>8542677</v>
      </c>
      <c r="D19" s="2">
        <v>338396</v>
      </c>
      <c r="E19" s="2">
        <v>4425687</v>
      </c>
      <c r="F19" s="2">
        <v>1549434</v>
      </c>
    </row>
    <row r="20" spans="1:7" x14ac:dyDescent="0.35">
      <c r="A20" s="2">
        <v>20000</v>
      </c>
      <c r="B20" s="2">
        <v>234928</v>
      </c>
      <c r="C20" s="2">
        <v>5219840</v>
      </c>
      <c r="D20" s="2">
        <v>145568</v>
      </c>
      <c r="E20" s="2">
        <v>2272764</v>
      </c>
      <c r="F20" s="2">
        <v>1079992</v>
      </c>
    </row>
    <row r="21" spans="1:7" x14ac:dyDescent="0.35">
      <c r="A21" s="2">
        <v>25000</v>
      </c>
      <c r="B21" s="2">
        <v>346396</v>
      </c>
      <c r="C21" s="2">
        <v>11644008</v>
      </c>
      <c r="D21" s="2">
        <v>210201</v>
      </c>
      <c r="E21" s="2">
        <v>4449965</v>
      </c>
      <c r="F21" s="2">
        <v>3075779</v>
      </c>
    </row>
    <row r="22" spans="1:7" x14ac:dyDescent="0.35">
      <c r="A22" s="2">
        <v>50000</v>
      </c>
      <c r="B22" s="2">
        <v>89170</v>
      </c>
      <c r="C22" s="2">
        <v>5905463</v>
      </c>
      <c r="D22" s="2">
        <v>60437</v>
      </c>
      <c r="E22" s="2">
        <v>2028934</v>
      </c>
      <c r="F22" s="2">
        <v>2181198</v>
      </c>
    </row>
    <row r="23" spans="1:7" x14ac:dyDescent="0.35">
      <c r="A23" s="2">
        <v>100000</v>
      </c>
      <c r="B23" s="2">
        <v>14111</v>
      </c>
      <c r="C23" s="2">
        <v>1685994</v>
      </c>
      <c r="D23" s="2">
        <v>9527</v>
      </c>
      <c r="E23" s="2">
        <v>454479</v>
      </c>
      <c r="F23" s="2">
        <v>731232</v>
      </c>
    </row>
    <row r="24" spans="1:7" x14ac:dyDescent="0.35">
      <c r="A24" s="2">
        <v>150000</v>
      </c>
      <c r="B24" s="2">
        <v>3851</v>
      </c>
      <c r="C24" s="2">
        <v>660532</v>
      </c>
      <c r="D24" s="2">
        <v>2662</v>
      </c>
      <c r="E24" s="2">
        <v>144055</v>
      </c>
      <c r="F24" s="2">
        <v>306947</v>
      </c>
    </row>
    <row r="25" spans="1:7" x14ac:dyDescent="0.35">
      <c r="A25" s="2">
        <v>200000</v>
      </c>
      <c r="B25" s="2">
        <v>4046</v>
      </c>
      <c r="C25" s="2">
        <v>1142240</v>
      </c>
      <c r="D25" s="2">
        <v>2841</v>
      </c>
      <c r="E25" s="2">
        <v>179345</v>
      </c>
      <c r="F25" s="2">
        <v>563509</v>
      </c>
    </row>
    <row r="26" spans="1:7" x14ac:dyDescent="0.35">
      <c r="A26" s="2">
        <v>500000</v>
      </c>
      <c r="B26" s="2">
        <v>597</v>
      </c>
      <c r="C26" s="2">
        <v>398988</v>
      </c>
      <c r="D26" s="2">
        <v>423</v>
      </c>
      <c r="E26" s="2">
        <v>30306</v>
      </c>
      <c r="F26" s="2">
        <v>208615</v>
      </c>
    </row>
    <row r="27" spans="1:7" x14ac:dyDescent="0.35">
      <c r="A27" s="2">
        <v>1000000</v>
      </c>
      <c r="B27" s="2">
        <v>272</v>
      </c>
      <c r="C27" s="2">
        <v>559601</v>
      </c>
      <c r="D27" s="2">
        <v>186</v>
      </c>
      <c r="E27" s="2">
        <v>9042</v>
      </c>
      <c r="F27" s="2">
        <v>297535</v>
      </c>
    </row>
    <row r="28" spans="1:7" x14ac:dyDescent="0.35">
      <c r="A28" s="2">
        <v>-999</v>
      </c>
      <c r="B28" s="2">
        <f>SUM(B2:B27)</f>
        <v>59197004</v>
      </c>
      <c r="C28" s="2">
        <f t="shared" ref="C28:E28" si="0">SUM(C2:C27)</f>
        <v>267724268</v>
      </c>
      <c r="D28" s="2">
        <f t="shared" si="0"/>
        <v>51778476</v>
      </c>
      <c r="E28" s="2">
        <f t="shared" si="0"/>
        <v>214882168</v>
      </c>
      <c r="G28" s="3" t="s">
        <v>12</v>
      </c>
    </row>
    <row r="29" spans="1:7" x14ac:dyDescent="0.35">
      <c r="A29" s="2">
        <v>-999</v>
      </c>
      <c r="B29" s="2">
        <v>59197004</v>
      </c>
      <c r="C29" s="2">
        <v>267724268</v>
      </c>
      <c r="D29" s="2">
        <f>51912814-134338</f>
        <v>51778476</v>
      </c>
      <c r="E29" s="2">
        <f>215617981-735813</f>
        <v>214882168</v>
      </c>
      <c r="G29" s="3" t="s">
        <v>13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2022-05-18T21:28:04Z</dcterms:modified>
</cp:coreProperties>
</file>