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FB285BDC-142F-4D87-A016-BA002F866E5B}" xr6:coauthVersionLast="47" xr6:coauthVersionMax="47" xr10:uidLastSave="{00000000-0000-0000-0000-000000000000}"/>
  <bookViews>
    <workbookView xWindow="38620" yWindow="-238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C28" i="1"/>
  <c r="D28" i="1"/>
  <c r="E28" i="1"/>
  <c r="B28" i="1"/>
  <c r="F12" i="1"/>
  <c r="F11" i="1"/>
  <c r="F10" i="1"/>
  <c r="F9" i="1"/>
  <c r="F8" i="1"/>
  <c r="F7" i="1"/>
  <c r="F6" i="1"/>
  <c r="F5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<sst xmlns="http://schemas.openxmlformats.org/spreadsheetml/2006/main" count="15" uniqueCount="15">
  <si>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</si>
  <si>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</si>
  <si>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</si>
  <si>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</si>
  <si>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</si>
  <si>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</si>
  <si>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</si>
  <si>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salary_wage is from p. 33 of PDF</t>
  </si>
  <si>
    <t>N_salary_wage is from p. 34 of PDF</t>
  </si>
  <si>
    <t>tax</t>
  </si>
  <si>
    <t>N_salary_wage is taxable + nontaxable</t>
  </si>
  <si>
    <t>N_AGI and AGI are from p. 31 of PDF</t>
  </si>
  <si>
    <t>Taxes are from p. 36 of PDF</t>
  </si>
  <si>
    <t>total added</t>
  </si>
  <si>
    <t>total copied from pdf; subtacting richest nontaxble for N_salary_wage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</si>
</sst>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zoomScale="115" zoomScaleNormal="115" workbookViewId="0">
      <selection activeCell="G28" sqref="G28:G29"/>
    </sheetView>
  </sheetViews>
  <sheetFormatPr defaultColWidth="8.90625" defaultRowHeight="14.5" x14ac:dyDescent="0.35"/>
  <cols>
    <col min="1" max="1" width="14.453125" style="2" bestFit="1" customWidth="1"/>
    <col min="2" max="2" width="11.81640625" style="2" customWidth="1"/>
    <col min="3" max="3" width="12.36328125" style="2" bestFit="1" customWidth="1"/>
    <col min="4" max="4" width="11.81640625" style="2" customWidth="1"/>
    <col min="5" max="5" width="12.36328125" style="2" bestFit="1" customWidth="1"/>
    <col min="6" max="6" width="11.81640625" style="2" customWidth="1"/>
    <col min="7" max="7" width="8.7265625" style="3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2" t="s">
        <v>5</v>
      </c>
    </row>
    <row r="2" spans="1:7" x14ac:dyDescent="0.35">
      <c r="A2" s="1">
        <v>-999</v>
      </c>
      <c r="B2" s="1">
        <v>384258</v>
      </c>
      <c r="C2" s="1">
        <v>-1012326</v>
      </c>
      <c r="D2" s="1">
        <v>92113</v>
      </c>
      <c r="E2" s="1">
        <v>196461</v>
      </c>
      <c r="F2" s="1"/>
      <c r="G2" s="2"/>
    </row>
    <row r="3" spans="1:7" x14ac:dyDescent="0.35">
      <c r="A3" s="2">
        <v>1</v>
      </c>
      <c r="B3" s="2">
        <v>3950030</v>
      </c>
      <c r="C3" s="2">
        <v>1276547</v>
      </c>
      <c r="D3" s="2">
        <v>3369276</v>
      </c>
      <c r="E3" s="2">
        <v>1128719</v>
      </c>
      <c r="F3" s="2">
        <v>0</v>
      </c>
      <c r="G3" s="3" t="s">
        <v>11</v>
      </c>
    </row>
    <row r="4" spans="1:7" x14ac:dyDescent="0.35">
      <c r="A4" s="2">
        <v>600</v>
      </c>
      <c r="B4" s="2">
        <v>3060247</v>
      </c>
      <c r="C4" s="2">
        <v>2466545</v>
      </c>
      <c r="D4" s="2">
        <f>1192767+1172113</f>
        <v>2364880</v>
      </c>
      <c r="E4" s="2">
        <v>1862471</v>
      </c>
      <c r="F4" s="2">
        <v>38194</v>
      </c>
      <c r="G4" s="3" t="s">
        <v>7</v>
      </c>
    </row>
    <row r="5" spans="1:7" x14ac:dyDescent="0.35">
      <c r="A5" s="2">
        <v>1000</v>
      </c>
      <c r="B5" s="2">
        <v>4120276</v>
      </c>
      <c r="C5" s="2">
        <v>5130735</v>
      </c>
      <c r="D5" s="2">
        <f>1939433+1299882</f>
        <v>3239315</v>
      </c>
      <c r="E5" s="2">
        <v>3904993</v>
      </c>
      <c r="F5" s="2">
        <f>190556+749</f>
        <v>191305</v>
      </c>
      <c r="G5" s="3" t="s">
        <v>8</v>
      </c>
    </row>
    <row r="6" spans="1:7" x14ac:dyDescent="0.35">
      <c r="A6" s="2">
        <v>1500</v>
      </c>
      <c r="B6" s="2">
        <v>3570536</v>
      </c>
      <c r="C6" s="2">
        <v>6238242</v>
      </c>
      <c r="D6" s="2">
        <f>1873178+1019203</f>
        <v>2892381</v>
      </c>
      <c r="E6" s="2">
        <v>4846089</v>
      </c>
      <c r="F6" s="2">
        <f>306892+4420</f>
        <v>311312</v>
      </c>
      <c r="G6" s="3" t="s">
        <v>10</v>
      </c>
    </row>
    <row r="7" spans="1:7" x14ac:dyDescent="0.35">
      <c r="A7" s="2">
        <v>2000</v>
      </c>
      <c r="B7" s="2">
        <v>3689218</v>
      </c>
      <c r="C7" s="2">
        <v>8309041</v>
      </c>
      <c r="D7" s="2">
        <f>2251730+845785</f>
        <v>3097515</v>
      </c>
      <c r="E7" s="2">
        <v>6662191</v>
      </c>
      <c r="F7" s="2">
        <f>469736+6521</f>
        <v>476257</v>
      </c>
      <c r="G7" s="3" t="s">
        <v>12</v>
      </c>
    </row>
    <row r="8" spans="1:7" x14ac:dyDescent="0.35">
      <c r="A8" s="2">
        <v>2500</v>
      </c>
      <c r="B8" s="2">
        <v>3723909</v>
      </c>
      <c r="C8" s="2">
        <v>10228363</v>
      </c>
      <c r="D8" s="2">
        <f>2512227+716595</f>
        <v>3228822</v>
      </c>
      <c r="E8" s="2">
        <v>8522612</v>
      </c>
      <c r="F8" s="2">
        <f>677621+6815</f>
        <v>684436</v>
      </c>
      <c r="G8" s="2" t="s">
        <v>6</v>
      </c>
    </row>
    <row r="9" spans="1:7" x14ac:dyDescent="0.35">
      <c r="A9" s="2">
        <v>3000</v>
      </c>
      <c r="B9" s="2">
        <v>3742848</v>
      </c>
      <c r="C9" s="2">
        <v>12151696</v>
      </c>
      <c r="D9" s="2">
        <f>2768805+545296</f>
        <v>3314101</v>
      </c>
      <c r="E9" s="2">
        <v>10337851</v>
      </c>
      <c r="F9" s="2">
        <f>894354+3567</f>
        <v>897921</v>
      </c>
    </row>
    <row r="10" spans="1:7" x14ac:dyDescent="0.35">
      <c r="A10" s="2">
        <v>3500</v>
      </c>
      <c r="B10" s="2">
        <v>3729578</v>
      </c>
      <c r="C10" s="2">
        <v>13998172</v>
      </c>
      <c r="D10" s="2">
        <f>2951493+416644</f>
        <v>3368137</v>
      </c>
      <c r="E10" s="2">
        <v>12172379</v>
      </c>
      <c r="F10" s="2">
        <f>1119957+3776</f>
        <v>1123733</v>
      </c>
    </row>
    <row r="11" spans="1:7" x14ac:dyDescent="0.35">
      <c r="A11" s="2">
        <v>4000</v>
      </c>
      <c r="B11" s="2">
        <v>3745242</v>
      </c>
      <c r="C11" s="2">
        <v>15906540</v>
      </c>
      <c r="D11" s="2">
        <f>3201255+214455</f>
        <v>3415710</v>
      </c>
      <c r="E11" s="2">
        <v>13997962</v>
      </c>
      <c r="F11" s="2">
        <f>1391183+2100</f>
        <v>1393283</v>
      </c>
    </row>
    <row r="12" spans="1:7" x14ac:dyDescent="0.35">
      <c r="A12" s="2">
        <v>4500</v>
      </c>
      <c r="B12" s="2">
        <v>3639977</v>
      </c>
      <c r="C12" s="2">
        <v>17284356</v>
      </c>
      <c r="D12" s="2">
        <f>3236457+149450</f>
        <v>3385907</v>
      </c>
      <c r="E12" s="2">
        <v>15559071</v>
      </c>
      <c r="F12" s="2">
        <f>1572185+1682</f>
        <v>1573867</v>
      </c>
    </row>
    <row r="13" spans="1:7" x14ac:dyDescent="0.35">
      <c r="A13" s="2">
        <v>5000</v>
      </c>
      <c r="B13" s="2">
        <v>6375555</v>
      </c>
      <c r="C13" s="2">
        <v>34898888</v>
      </c>
      <c r="D13" s="2">
        <v>5857389</v>
      </c>
      <c r="E13" s="2">
        <v>31741608</v>
      </c>
      <c r="F13" s="2">
        <v>3352687</v>
      </c>
    </row>
    <row r="14" spans="1:7" x14ac:dyDescent="0.35">
      <c r="A14" s="2">
        <v>6000</v>
      </c>
      <c r="B14" s="2">
        <v>4676947</v>
      </c>
      <c r="C14" s="2">
        <v>30257563</v>
      </c>
      <c r="D14" s="2">
        <v>4393245</v>
      </c>
      <c r="E14" s="2">
        <v>27638977</v>
      </c>
      <c r="F14" s="2">
        <v>3193520</v>
      </c>
    </row>
    <row r="15" spans="1:7" x14ac:dyDescent="0.35">
      <c r="A15" s="2">
        <v>7000</v>
      </c>
      <c r="B15" s="2">
        <v>3226844</v>
      </c>
      <c r="C15" s="2">
        <v>24101749</v>
      </c>
      <c r="D15" s="2">
        <v>3021812</v>
      </c>
      <c r="E15" s="2">
        <v>21813101</v>
      </c>
      <c r="F15" s="2">
        <v>2792871</v>
      </c>
    </row>
    <row r="16" spans="1:7" x14ac:dyDescent="0.35">
      <c r="A16" s="2">
        <v>8000</v>
      </c>
      <c r="B16" s="2">
        <v>2171701</v>
      </c>
      <c r="C16" s="2">
        <v>18379327</v>
      </c>
      <c r="D16" s="2">
        <v>2012328</v>
      </c>
      <c r="E16" s="2">
        <v>16304506</v>
      </c>
      <c r="F16" s="2">
        <v>2285511</v>
      </c>
    </row>
    <row r="17" spans="1:7" x14ac:dyDescent="0.35">
      <c r="A17" s="2">
        <v>9000</v>
      </c>
      <c r="B17" s="2">
        <v>1452594</v>
      </c>
      <c r="C17" s="2">
        <v>13746399</v>
      </c>
      <c r="D17" s="2">
        <v>1328286</v>
      </c>
      <c r="E17" s="2">
        <v>11925159</v>
      </c>
      <c r="F17" s="2">
        <v>1831083</v>
      </c>
    </row>
    <row r="18" spans="1:7" x14ac:dyDescent="0.35">
      <c r="A18" s="2">
        <v>10000</v>
      </c>
      <c r="B18" s="2">
        <v>2488095</v>
      </c>
      <c r="C18" s="2">
        <v>29214191</v>
      </c>
      <c r="D18" s="2">
        <v>2142185</v>
      </c>
      <c r="E18" s="2">
        <v>22647613</v>
      </c>
      <c r="F18" s="2">
        <v>4333384</v>
      </c>
    </row>
    <row r="19" spans="1:7" x14ac:dyDescent="0.35">
      <c r="A19" s="2">
        <v>15000</v>
      </c>
      <c r="B19" s="2">
        <v>588262</v>
      </c>
      <c r="C19" s="2">
        <v>10055470</v>
      </c>
      <c r="D19" s="2">
        <v>421552</v>
      </c>
      <c r="E19" s="2">
        <v>5700081</v>
      </c>
      <c r="F19" s="2">
        <v>1786916</v>
      </c>
    </row>
    <row r="20" spans="1:7" x14ac:dyDescent="0.35">
      <c r="A20" s="2">
        <v>20000</v>
      </c>
      <c r="B20" s="2">
        <v>264732</v>
      </c>
      <c r="C20" s="2">
        <v>5881407</v>
      </c>
      <c r="D20" s="2">
        <v>169192</v>
      </c>
      <c r="E20" s="2">
        <v>2741831</v>
      </c>
      <c r="F20" s="2">
        <v>1190744</v>
      </c>
    </row>
    <row r="21" spans="1:7" x14ac:dyDescent="0.35">
      <c r="A21" s="2">
        <v>25000</v>
      </c>
      <c r="B21" s="2">
        <v>369939</v>
      </c>
      <c r="C21" s="2">
        <v>12327929</v>
      </c>
      <c r="D21" s="2">
        <v>229251</v>
      </c>
      <c r="E21" s="2">
        <v>4966444</v>
      </c>
      <c r="F21" s="2">
        <v>3164713</v>
      </c>
    </row>
    <row r="22" spans="1:7" x14ac:dyDescent="0.35">
      <c r="A22" s="2">
        <v>50000</v>
      </c>
      <c r="B22" s="2">
        <v>91715</v>
      </c>
      <c r="C22" s="2">
        <v>6050052</v>
      </c>
      <c r="D22" s="2">
        <v>59184</v>
      </c>
      <c r="E22" s="2">
        <v>2068182</v>
      </c>
      <c r="F22" s="2">
        <v>2160878</v>
      </c>
    </row>
    <row r="23" spans="1:7" x14ac:dyDescent="0.35">
      <c r="A23" s="2">
        <v>100000</v>
      </c>
      <c r="B23" s="2">
        <v>14080</v>
      </c>
      <c r="C23" s="2">
        <v>1647892</v>
      </c>
      <c r="D23" s="2">
        <v>9136</v>
      </c>
      <c r="E23" s="2">
        <v>451670</v>
      </c>
      <c r="F23" s="2">
        <v>709823</v>
      </c>
    </row>
    <row r="24" spans="1:7" x14ac:dyDescent="0.35">
      <c r="A24" s="2">
        <v>150000</v>
      </c>
      <c r="B24" s="2">
        <v>3863</v>
      </c>
      <c r="C24" s="2">
        <v>661634</v>
      </c>
      <c r="D24" s="2">
        <v>2371</v>
      </c>
      <c r="E24" s="2">
        <v>146630</v>
      </c>
      <c r="F24" s="2">
        <v>302210</v>
      </c>
    </row>
    <row r="25" spans="1:7" x14ac:dyDescent="0.35">
      <c r="A25" s="2">
        <v>200000</v>
      </c>
      <c r="B25" s="2">
        <v>3956</v>
      </c>
      <c r="C25" s="2">
        <v>1114707</v>
      </c>
      <c r="D25" s="2">
        <v>2392</v>
      </c>
      <c r="E25" s="2">
        <v>177335</v>
      </c>
      <c r="F25" s="2">
        <v>534856</v>
      </c>
    </row>
    <row r="26" spans="1:7" x14ac:dyDescent="0.35">
      <c r="A26" s="2">
        <v>500000</v>
      </c>
      <c r="B26" s="2">
        <v>536</v>
      </c>
      <c r="C26" s="2">
        <v>359724</v>
      </c>
      <c r="D26" s="2">
        <v>367</v>
      </c>
      <c r="E26" s="2">
        <v>25978</v>
      </c>
      <c r="F26" s="2">
        <v>180876</v>
      </c>
    </row>
    <row r="27" spans="1:7" x14ac:dyDescent="0.35">
      <c r="A27" s="2">
        <v>1000000</v>
      </c>
      <c r="B27" s="2">
        <v>244</v>
      </c>
      <c r="C27" s="2">
        <v>499249</v>
      </c>
      <c r="D27" s="2">
        <v>166</v>
      </c>
      <c r="E27" s="2">
        <v>10643</v>
      </c>
      <c r="F27" s="2">
        <v>241099</v>
      </c>
    </row>
    <row r="28" spans="1:7" x14ac:dyDescent="0.35">
      <c r="A28" s="2">
        <v>-999</v>
      </c>
      <c r="B28" s="2">
        <f>SUM(B2:B27)</f>
        <v>59085182</v>
      </c>
      <c r="C28" s="2">
        <f t="shared" ref="C28:E28" si="0">SUM(C2:C27)</f>
        <v>281174092</v>
      </c>
      <c r="D28" s="2">
        <f t="shared" si="0"/>
        <v>51417013</v>
      </c>
      <c r="E28" s="2">
        <f t="shared" si="0"/>
        <v>227550557</v>
      </c>
      <c r="G28" s="3" t="s">
        <v>13</v>
      </c>
    </row>
    <row r="29" spans="1:7" x14ac:dyDescent="0.35">
      <c r="A29" s="2">
        <v>-999</v>
      </c>
      <c r="B29" s="2">
        <v>59085182</v>
      </c>
      <c r="C29" s="2">
        <v>281154092</v>
      </c>
      <c r="D29" s="2">
        <f>51588438-171425</f>
        <v>51417013</v>
      </c>
      <c r="E29" s="2">
        <v>227550557</v>
      </c>
      <c r="G29" s="3" t="s">
        <v>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2022-05-18T21:18:05Z</dcterms:modified>
</cp:coreProperties>
</file>