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50986\Desktop\ProjetExcel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D22" i="1" s="1"/>
  <c r="D39" i="1"/>
  <c r="D40" i="1" s="1"/>
  <c r="D30" i="1"/>
  <c r="D31" i="1" s="1"/>
  <c r="D23" i="1"/>
  <c r="D32" i="1"/>
  <c r="D41" i="1"/>
  <c r="K7" i="1" l="1"/>
  <c r="S7" i="1" s="1"/>
  <c r="K6" i="1"/>
  <c r="T6" i="1" s="1"/>
  <c r="J7" i="1"/>
  <c r="J8" i="1" s="1"/>
  <c r="J9" i="1" l="1"/>
  <c r="K8" i="1"/>
  <c r="T8" i="1" s="1"/>
  <c r="P6" i="1"/>
  <c r="N7" i="1"/>
  <c r="T7" i="1"/>
  <c r="M6" i="1"/>
  <c r="S6" i="1"/>
  <c r="P7" i="1"/>
  <c r="Q6" i="1"/>
  <c r="Q7" i="1"/>
  <c r="M7" i="1"/>
  <c r="N6" i="1"/>
  <c r="S8" i="1" l="1"/>
  <c r="J10" i="1"/>
  <c r="K9" i="1"/>
  <c r="Q8" i="1"/>
  <c r="M8" i="1"/>
  <c r="N8" i="1"/>
  <c r="P8" i="1"/>
  <c r="P9" i="1" l="1"/>
  <c r="Q9" i="1"/>
  <c r="S9" i="1"/>
  <c r="M9" i="1"/>
  <c r="T9" i="1"/>
  <c r="N9" i="1"/>
  <c r="J11" i="1"/>
  <c r="K10" i="1"/>
  <c r="M10" i="1" l="1"/>
  <c r="P10" i="1"/>
  <c r="N10" i="1"/>
  <c r="S10" i="1"/>
  <c r="T10" i="1"/>
  <c r="Q10" i="1"/>
  <c r="J12" i="1"/>
  <c r="K11" i="1"/>
  <c r="T11" i="1" l="1"/>
  <c r="N11" i="1"/>
  <c r="M11" i="1"/>
  <c r="S11" i="1"/>
  <c r="Q11" i="1"/>
  <c r="P11" i="1"/>
  <c r="J13" i="1"/>
  <c r="K12" i="1"/>
  <c r="M12" i="1" l="1"/>
  <c r="Q12" i="1"/>
  <c r="T12" i="1"/>
  <c r="N12" i="1"/>
  <c r="S12" i="1"/>
  <c r="P12" i="1"/>
  <c r="J14" i="1"/>
  <c r="K13" i="1"/>
  <c r="S13" i="1" l="1"/>
  <c r="Q13" i="1"/>
  <c r="N13" i="1"/>
  <c r="T13" i="1"/>
  <c r="P13" i="1"/>
  <c r="M13" i="1"/>
  <c r="J15" i="1"/>
  <c r="K14" i="1"/>
  <c r="J16" i="1" l="1"/>
  <c r="K15" i="1"/>
  <c r="T14" i="1"/>
  <c r="M14" i="1"/>
  <c r="N14" i="1"/>
  <c r="P14" i="1"/>
  <c r="Q14" i="1"/>
  <c r="S14" i="1"/>
  <c r="M15" i="1" l="1"/>
  <c r="Q15" i="1"/>
  <c r="N15" i="1"/>
  <c r="S15" i="1"/>
  <c r="T15" i="1"/>
  <c r="P15" i="1"/>
  <c r="J17" i="1"/>
  <c r="K16" i="1"/>
  <c r="Q16" i="1" l="1"/>
  <c r="N16" i="1"/>
  <c r="S16" i="1"/>
  <c r="T16" i="1"/>
  <c r="P16" i="1"/>
  <c r="M16" i="1"/>
  <c r="J18" i="1"/>
  <c r="K18" i="1" s="1"/>
  <c r="K17" i="1"/>
  <c r="P17" i="1" l="1"/>
  <c r="S17" i="1"/>
  <c r="T17" i="1"/>
  <c r="M17" i="1"/>
  <c r="Q17" i="1"/>
  <c r="N17" i="1"/>
  <c r="P18" i="1"/>
  <c r="M18" i="1"/>
  <c r="T18" i="1"/>
  <c r="N18" i="1"/>
  <c r="Q18" i="1"/>
  <c r="S18" i="1"/>
</calcChain>
</file>

<file path=xl/sharedStrings.xml><?xml version="1.0" encoding="utf-8"?>
<sst xmlns="http://schemas.openxmlformats.org/spreadsheetml/2006/main" count="104" uniqueCount="50">
  <si>
    <t>Condition initiales de la simulation</t>
  </si>
  <si>
    <t>Parametres généraux</t>
  </si>
  <si>
    <t>Base de temps</t>
  </si>
  <si>
    <t>Coefficient de friction</t>
  </si>
  <si>
    <t>Ratio de la constante d'Aarseth</t>
  </si>
  <si>
    <t>Corps en mouvement</t>
  </si>
  <si>
    <t>Masse</t>
  </si>
  <si>
    <t>Position initiale</t>
  </si>
  <si>
    <t>Vitesse initiale</t>
  </si>
  <si>
    <t>Accélération initiale</t>
  </si>
  <si>
    <t>Dimension</t>
  </si>
  <si>
    <t>Trois corps statiques</t>
  </si>
  <si>
    <t>Corp 1</t>
  </si>
  <si>
    <t>Position</t>
  </si>
  <si>
    <t>Rayon</t>
  </si>
  <si>
    <t>Masse volumique moyenne</t>
  </si>
  <si>
    <t>Volume</t>
  </si>
  <si>
    <t>Masse totale</t>
  </si>
  <si>
    <t>Constante d'Aarseth</t>
  </si>
  <si>
    <t>Attraction / Répulsion</t>
  </si>
  <si>
    <t>Corps 2</t>
  </si>
  <si>
    <t>Corps 3</t>
  </si>
  <si>
    <t>Représentation des conditions initiales</t>
  </si>
  <si>
    <t>t</t>
  </si>
  <si>
    <t>ƒ</t>
  </si>
  <si>
    <t>A</t>
  </si>
  <si>
    <t>m</t>
  </si>
  <si>
    <t>p oo</t>
  </si>
  <si>
    <t>v oo</t>
  </si>
  <si>
    <t>a oo</t>
  </si>
  <si>
    <t>s</t>
  </si>
  <si>
    <t>metre / seconde</t>
  </si>
  <si>
    <t>-</t>
  </si>
  <si>
    <t>gramme</t>
  </si>
  <si>
    <t>second+F1+F5:F42</t>
  </si>
  <si>
    <t>metre</t>
  </si>
  <si>
    <t>Attraction</t>
  </si>
  <si>
    <t>gramme / metre 5</t>
  </si>
  <si>
    <t>metre 5</t>
  </si>
  <si>
    <t>r</t>
  </si>
  <si>
    <t>p</t>
  </si>
  <si>
    <t>v</t>
  </si>
  <si>
    <t>y</t>
  </si>
  <si>
    <t>w</t>
  </si>
  <si>
    <t>qk</t>
  </si>
  <si>
    <t>x</t>
  </si>
  <si>
    <t>Vars for planet 1</t>
  </si>
  <si>
    <t>angle</t>
  </si>
  <si>
    <t>Vars for planet 2</t>
  </si>
  <si>
    <t>Vars for planet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</si>
</sst>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0" fontId="2" fillId="6" borderId="1" xfId="5" applyBorder="1"/>
    <xf numFmtId="0" fontId="1" fillId="11" borderId="2" xfId="10" applyBorder="1"/>
    <xf numFmtId="0" fontId="1" fillId="3" borderId="2" xfId="2" applyBorder="1"/>
    <xf numFmtId="0" fontId="1" fillId="3" borderId="3" xfId="2" applyBorder="1"/>
    <xf numFmtId="0" fontId="2" fillId="4" borderId="1" xfId="3" applyBorder="1"/>
    <xf numFmtId="0" fontId="2" fillId="5" borderId="2" xfId="4" applyBorder="1"/>
    <xf numFmtId="0" fontId="2" fillId="5" borderId="3" xfId="4" applyBorder="1"/>
    <xf numFmtId="0" fontId="1" fillId="7" borderId="2" xfId="6" applyBorder="1"/>
    <xf numFmtId="0" fontId="1" fillId="7" borderId="3" xfId="6" applyBorder="1"/>
    <xf numFmtId="0" fontId="2" fillId="8" borderId="2" xfId="7" applyBorder="1" applyAlignment="1">
      <alignment horizontal="center"/>
    </xf>
    <xf numFmtId="0" fontId="0" fillId="11" borderId="2" xfId="10" applyFont="1" applyBorder="1" applyAlignment="1">
      <alignment horizontal="center"/>
    </xf>
    <xf numFmtId="0" fontId="1" fillId="11" borderId="2" xfId="10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  <xf numFmtId="0" fontId="2" fillId="5" borderId="4" xfId="4" applyBorder="1" applyAlignment="1">
      <alignment horizontal="center"/>
    </xf>
    <xf numFmtId="0" fontId="2" fillId="5" borderId="0" xfId="4" applyBorder="1" applyAlignment="1">
      <alignment horizontal="center"/>
    </xf>
    <xf numFmtId="0" fontId="2" fillId="4" borderId="5" xfId="3" applyBorder="1" applyAlignment="1">
      <alignment horizontal="center"/>
    </xf>
    <xf numFmtId="0" fontId="2" fillId="5" borderId="6" xfId="4" applyBorder="1" applyAlignment="1">
      <alignment horizontal="center"/>
    </xf>
    <xf numFmtId="0" fontId="0" fillId="11" borderId="4" xfId="10" applyFont="1" applyBorder="1" applyAlignment="1">
      <alignment horizontal="center"/>
    </xf>
    <xf numFmtId="0" fontId="0" fillId="11" borderId="0" xfId="10" applyFont="1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0" xfId="2" applyBorder="1" applyAlignment="1">
      <alignment horizontal="center"/>
    </xf>
    <xf numFmtId="0" fontId="2" fillId="6" borderId="5" xfId="5" applyBorder="1"/>
    <xf numFmtId="0" fontId="2" fillId="8" borderId="4" xfId="7" applyBorder="1"/>
    <xf numFmtId="0" fontId="1" fillId="9" borderId="4" xfId="8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2" fillId="4" borderId="10" xfId="3" applyBorder="1" applyAlignment="1">
      <alignment horizontal="center"/>
    </xf>
    <xf numFmtId="0" fontId="1" fillId="9" borderId="6" xfId="8" applyBorder="1"/>
    <xf numFmtId="0" fontId="2" fillId="6" borderId="12" xfId="5" applyBorder="1"/>
    <xf numFmtId="0" fontId="2" fillId="6" borderId="13" xfId="5" applyBorder="1" applyAlignment="1">
      <alignment horizontal="center"/>
    </xf>
    <xf numFmtId="0" fontId="0" fillId="7" borderId="4" xfId="6" applyFont="1" applyBorder="1" applyAlignment="1">
      <alignment horizontal="center"/>
    </xf>
    <xf numFmtId="0" fontId="0" fillId="7" borderId="6" xfId="6" applyFont="1" applyBorder="1" applyAlignment="1">
      <alignment horizontal="center"/>
    </xf>
    <xf numFmtId="0" fontId="2" fillId="6" borderId="5" xfId="5" applyBorder="1" applyAlignment="1">
      <alignment horizontal="center"/>
    </xf>
    <xf numFmtId="0" fontId="2" fillId="6" borderId="10" xfId="5" applyBorder="1"/>
    <xf numFmtId="0" fontId="2" fillId="10" borderId="1" xfId="9" applyBorder="1"/>
    <xf numFmtId="0" fontId="1" fillId="11" borderId="3" xfId="10" applyBorder="1"/>
    <xf numFmtId="0" fontId="2" fillId="10" borderId="1" xfId="9" applyBorder="1" applyAlignment="1">
      <alignment horizontal="center"/>
    </xf>
    <xf numFmtId="0" fontId="1" fillId="11" borderId="3" xfId="10" applyBorder="1" applyAlignment="1">
      <alignment horizontal="center"/>
    </xf>
    <xf numFmtId="0" fontId="2" fillId="10" borderId="5" xfId="9" applyBorder="1" applyAlignment="1">
      <alignment horizontal="center"/>
    </xf>
    <xf numFmtId="0" fontId="2" fillId="10" borderId="10" xfId="9" applyBorder="1" applyAlignment="1">
      <alignment horizontal="center"/>
    </xf>
    <xf numFmtId="0" fontId="2" fillId="2" borderId="1" xfId="1" applyBorder="1"/>
    <xf numFmtId="0" fontId="2" fillId="2" borderId="1" xfId="1" applyBorder="1" applyAlignment="1">
      <alignment horizontal="center"/>
    </xf>
    <xf numFmtId="0" fontId="2" fillId="2" borderId="5" xfId="1" applyBorder="1" applyAlignment="1">
      <alignment horizontal="center"/>
    </xf>
    <xf numFmtId="0" fontId="2" fillId="2" borderId="10" xfId="1" applyBorder="1" applyAlignment="1">
      <alignment horizontal="center"/>
    </xf>
    <xf numFmtId="0" fontId="0" fillId="0" borderId="0" xfId="0" applyAlignment="1">
      <alignment vertical="center"/>
    </xf>
    <xf numFmtId="0" fontId="2" fillId="5" borderId="2" xfId="4" applyBorder="1" applyAlignment="1">
      <alignment vertical="center"/>
    </xf>
    <xf numFmtId="0" fontId="2" fillId="5" borderId="3" xfId="4" applyBorder="1" applyAlignment="1">
      <alignment vertical="center"/>
    </xf>
    <xf numFmtId="0" fontId="0" fillId="7" borderId="2" xfId="6" applyFont="1" applyBorder="1" applyAlignment="1">
      <alignment vertical="center"/>
    </xf>
    <xf numFmtId="0" fontId="0" fillId="7" borderId="3" xfId="6" applyFont="1" applyBorder="1" applyAlignment="1">
      <alignment vertical="center"/>
    </xf>
    <xf numFmtId="0" fontId="2" fillId="4" borderId="1" xfId="3" applyBorder="1" applyAlignment="1">
      <alignment vertical="center"/>
    </xf>
    <xf numFmtId="0" fontId="2" fillId="6" borderId="14" xfId="5" applyBorder="1" applyAlignment="1">
      <alignment vertical="center"/>
    </xf>
    <xf numFmtId="0" fontId="2" fillId="8" borderId="1" xfId="7" applyBorder="1" applyAlignment="1">
      <alignment vertical="center"/>
    </xf>
    <xf numFmtId="0" fontId="0" fillId="0" borderId="7" xfId="0" applyBorder="1" applyAlignment="1">
      <alignment vertical="center"/>
    </xf>
    <xf numFmtId="0" fontId="2" fillId="10" borderId="1" xfId="9" applyBorder="1" applyAlignment="1">
      <alignment vertical="center"/>
    </xf>
    <xf numFmtId="0" fontId="0" fillId="11" borderId="2" xfId="10" applyFont="1" applyBorder="1" applyAlignment="1">
      <alignment vertical="center"/>
    </xf>
    <xf numFmtId="0" fontId="1" fillId="11" borderId="2" xfId="10" applyBorder="1" applyAlignment="1">
      <alignment vertical="center"/>
    </xf>
    <xf numFmtId="0" fontId="1" fillId="11" borderId="3" xfId="10" applyBorder="1" applyAlignment="1">
      <alignment vertical="center"/>
    </xf>
    <xf numFmtId="0" fontId="0" fillId="0" borderId="14" xfId="0" applyBorder="1" applyAlignment="1">
      <alignment vertical="center"/>
    </xf>
    <xf numFmtId="0" fontId="2" fillId="2" borderId="1" xfId="1" applyBorder="1" applyAlignment="1">
      <alignment vertical="center"/>
    </xf>
    <xf numFmtId="0" fontId="1" fillId="3" borderId="2" xfId="2" applyBorder="1" applyAlignment="1">
      <alignment vertical="center"/>
    </xf>
    <xf numFmtId="0" fontId="1" fillId="3" borderId="3" xfId="2" applyBorder="1" applyAlignment="1">
      <alignment vertical="center"/>
    </xf>
    <xf numFmtId="0" fontId="2" fillId="5" borderId="2" xfId="4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9" borderId="3" xfId="8" applyFont="1" applyBorder="1" applyAlignment="1">
      <alignment vertical="center"/>
    </xf>
    <xf numFmtId="0" fontId="0" fillId="9" borderId="2" xfId="8" applyFont="1" applyBorder="1" applyAlignment="1">
      <alignment vertical="center"/>
    </xf>
    <xf numFmtId="0" fontId="2" fillId="8" borderId="0" xfId="7" applyBorder="1" applyAlignment="1">
      <alignment horizontal="center" vertical="center"/>
    </xf>
    <xf numFmtId="0" fontId="1" fillId="9" borderId="4" xfId="8" applyBorder="1" applyAlignment="1">
      <alignment horizontal="center" vertical="center"/>
    </xf>
    <xf numFmtId="0" fontId="1" fillId="9" borderId="8" xfId="8" applyBorder="1" applyAlignment="1">
      <alignment horizontal="center" vertical="center"/>
    </xf>
    <xf numFmtId="0" fontId="0" fillId="9" borderId="2" xfId="8" applyFont="1" applyBorder="1" applyAlignment="1">
      <alignment horizontal="center"/>
    </xf>
    <xf numFmtId="0" fontId="0" fillId="9" borderId="3" xfId="8" applyFont="1" applyBorder="1" applyAlignment="1">
      <alignment horizontal="center"/>
    </xf>
    <xf numFmtId="0" fontId="1" fillId="7" borderId="4" xfId="6" applyFont="1" applyBorder="1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1" fillId="11" borderId="4" xfId="10" applyBorder="1" applyAlignment="1">
      <alignment horizontal="center"/>
    </xf>
    <xf numFmtId="0" fontId="1" fillId="11" borderId="8" xfId="10" applyBorder="1" applyAlignment="1">
      <alignment horizontal="center"/>
    </xf>
    <xf numFmtId="0" fontId="1" fillId="11" borderId="6" xfId="10" applyBorder="1" applyAlignment="1">
      <alignment horizontal="center"/>
    </xf>
    <xf numFmtId="0" fontId="1" fillId="11" borderId="9" xfId="10" applyBorder="1" applyAlignment="1">
      <alignment horizontal="center"/>
    </xf>
    <xf numFmtId="0" fontId="1" fillId="3" borderId="6" xfId="2" applyBorder="1" applyAlignment="1">
      <alignment horizontal="center"/>
    </xf>
    <xf numFmtId="0" fontId="1" fillId="3" borderId="9" xfId="2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8" xfId="2" applyBorder="1" applyAlignment="1">
      <alignment horizontal="center"/>
    </xf>
    <xf numFmtId="0" fontId="1" fillId="9" borderId="4" xfId="8" applyBorder="1" applyAlignment="1">
      <alignment horizontal="center" vertical="center"/>
    </xf>
    <xf numFmtId="0" fontId="1" fillId="9" borderId="8" xfId="8" applyBorder="1" applyAlignment="1">
      <alignment horizontal="center" vertical="center"/>
    </xf>
    <xf numFmtId="0" fontId="0" fillId="9" borderId="6" xfId="8" applyFont="1" applyBorder="1" applyAlignment="1">
      <alignment horizontal="center" vertical="center"/>
    </xf>
    <xf numFmtId="0" fontId="0" fillId="9" borderId="9" xfId="8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5" borderId="4" xfId="4" applyBorder="1" applyAlignment="1">
      <alignment horizontal="center"/>
    </xf>
    <xf numFmtId="0" fontId="2" fillId="5" borderId="0" xfId="4" applyBorder="1" applyAlignment="1">
      <alignment horizontal="center"/>
    </xf>
    <xf numFmtId="0" fontId="2" fillId="5" borderId="6" xfId="4" applyBorder="1" applyAlignment="1">
      <alignment horizontal="center"/>
    </xf>
    <xf numFmtId="0" fontId="2" fillId="5" borderId="11" xfId="4" applyBorder="1" applyAlignment="1">
      <alignment horizontal="center"/>
    </xf>
    <xf numFmtId="0" fontId="1" fillId="7" borderId="4" xfId="6" applyBorder="1" applyAlignment="1">
      <alignment horizontal="center"/>
    </xf>
    <xf numFmtId="0" fontId="1" fillId="7" borderId="0" xfId="6" applyBorder="1" applyAlignment="1">
      <alignment horizontal="center"/>
    </xf>
    <xf numFmtId="0" fontId="1" fillId="7" borderId="6" xfId="6" applyBorder="1" applyAlignment="1">
      <alignment horizontal="center"/>
    </xf>
    <xf numFmtId="0" fontId="1" fillId="7" borderId="11" xfId="6" applyBorder="1" applyAlignment="1">
      <alignment horizontal="center"/>
    </xf>
    <xf numFmtId="0" fontId="0" fillId="0" borderId="0" xfId="0" applyAlignment="1">
      <alignment horizontal="center"/>
    </xf>
  </cellXfs>
  <cellStyles count="11">
    <cellStyle name="20 % - Accent1" xfId="2" builtinId="30"/>
    <cellStyle name="20 % - Accent3" xfId="6" builtinId="38"/>
    <cellStyle name="20 % - Accent4" xfId="8" builtinId="42"/>
    <cellStyle name="20 % - Accent6" xfId="10" builtinId="50"/>
    <cellStyle name="60 % - Accent2" xfId="4" builtinId="36"/>
    <cellStyle name="Accent1" xfId="1" builtinId="29"/>
    <cellStyle name="Accent2" xfId="3" builtinId="33"/>
    <cellStyle name="Accent3" xfId="5" builtinId="37"/>
    <cellStyle name="Accent4" xfId="7" builtinId="41"/>
    <cellStyle name="Accent6" xfId="9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Systeme</a:t>
            </a:r>
            <a:r>
              <a:rPr lang="fr-CA" baseline="0"/>
              <a:t> Solaire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Feuil1!$B$17</c:f>
              <c:strCache>
                <c:ptCount val="1"/>
                <c:pt idx="0">
                  <c:v>Corp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Feuil1!$M$6:$M$18</c:f>
              <c:numCache>
                <c:formatCode>General</c:formatCode>
                <c:ptCount val="13"/>
                <c:pt idx="0">
                  <c:v>25000</c:v>
                </c:pt>
                <c:pt idx="1">
                  <c:v>24330.127018922194</c:v>
                </c:pt>
                <c:pt idx="2">
                  <c:v>22500</c:v>
                </c:pt>
                <c:pt idx="3">
                  <c:v>20000</c:v>
                </c:pt>
                <c:pt idx="4">
                  <c:v>17500</c:v>
                </c:pt>
                <c:pt idx="5">
                  <c:v>15669.872981077806</c:v>
                </c:pt>
                <c:pt idx="6">
                  <c:v>15000</c:v>
                </c:pt>
                <c:pt idx="7">
                  <c:v>15669.872981077806</c:v>
                </c:pt>
                <c:pt idx="8">
                  <c:v>17499.999999999996</c:v>
                </c:pt>
                <c:pt idx="9">
                  <c:v>20000</c:v>
                </c:pt>
                <c:pt idx="10">
                  <c:v>22500</c:v>
                </c:pt>
                <c:pt idx="11">
                  <c:v>24330.12701892219</c:v>
                </c:pt>
                <c:pt idx="12">
                  <c:v>25000</c:v>
                </c:pt>
              </c:numCache>
            </c:numRef>
          </c:xVal>
          <c:yVal>
            <c:numRef>
              <c:f>Feuil1!$N$6:$N$18</c:f>
              <c:numCache>
                <c:formatCode>General</c:formatCode>
                <c:ptCount val="13"/>
                <c:pt idx="0">
                  <c:v>7500</c:v>
                </c:pt>
                <c:pt idx="1">
                  <c:v>10000</c:v>
                </c:pt>
                <c:pt idx="2">
                  <c:v>11830.127018922194</c:v>
                </c:pt>
                <c:pt idx="3">
                  <c:v>12500</c:v>
                </c:pt>
                <c:pt idx="4">
                  <c:v>11830.127018922194</c:v>
                </c:pt>
                <c:pt idx="5">
                  <c:v>10000</c:v>
                </c:pt>
                <c:pt idx="6">
                  <c:v>7500.0000000000009</c:v>
                </c:pt>
                <c:pt idx="7">
                  <c:v>5000.0000000000018</c:v>
                </c:pt>
                <c:pt idx="8">
                  <c:v>3169.8729810778077</c:v>
                </c:pt>
                <c:pt idx="9">
                  <c:v>2500</c:v>
                </c:pt>
                <c:pt idx="10">
                  <c:v>3169.8729810778068</c:v>
                </c:pt>
                <c:pt idx="11">
                  <c:v>4999.9999999999982</c:v>
                </c:pt>
                <c:pt idx="12">
                  <c:v>7499.9999999999991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E0-4743-8C92-751DDA7B01B5}"/>
            </c:ext>
          </c:extLst>
        </c:ser>
        <c:ser>
          <c:idx val="1"/>
          <c:order val="1"/>
          <c:tx>
            <c:strRef>
              <c:f>Feuil1!$B$26</c:f>
              <c:strCache>
                <c:ptCount val="1"/>
                <c:pt idx="0">
                  <c:v>Corps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Feuil1!$P$6:$P$18</c:f>
              <c:numCache>
                <c:formatCode>General</c:formatCode>
                <c:ptCount val="13"/>
                <c:pt idx="0">
                  <c:v>-16500</c:v>
                </c:pt>
                <c:pt idx="1">
                  <c:v>-16968.911086754466</c:v>
                </c:pt>
                <c:pt idx="2">
                  <c:v>-18250</c:v>
                </c:pt>
                <c:pt idx="3">
                  <c:v>-20000</c:v>
                </c:pt>
                <c:pt idx="4">
                  <c:v>-21750</c:v>
                </c:pt>
                <c:pt idx="5">
                  <c:v>-23031.088913245534</c:v>
                </c:pt>
                <c:pt idx="6">
                  <c:v>-23500</c:v>
                </c:pt>
                <c:pt idx="7">
                  <c:v>-23031.088913245534</c:v>
                </c:pt>
                <c:pt idx="8">
                  <c:v>-21750</c:v>
                </c:pt>
                <c:pt idx="9">
                  <c:v>-20000</c:v>
                </c:pt>
                <c:pt idx="10">
                  <c:v>-18250</c:v>
                </c:pt>
                <c:pt idx="11">
                  <c:v>-16968.911086754466</c:v>
                </c:pt>
                <c:pt idx="12">
                  <c:v>-16500</c:v>
                </c:pt>
              </c:numCache>
            </c:numRef>
          </c:xVal>
          <c:yVal>
            <c:numRef>
              <c:f>Feuil1!$Q$6:$Q$18</c:f>
              <c:numCache>
                <c:formatCode>General</c:formatCode>
                <c:ptCount val="13"/>
                <c:pt idx="0">
                  <c:v>10000</c:v>
                </c:pt>
                <c:pt idx="1">
                  <c:v>11750</c:v>
                </c:pt>
                <c:pt idx="2">
                  <c:v>13031.088913245534</c:v>
                </c:pt>
                <c:pt idx="3">
                  <c:v>13500</c:v>
                </c:pt>
                <c:pt idx="4">
                  <c:v>13031.088913245536</c:v>
                </c:pt>
                <c:pt idx="5">
                  <c:v>11750</c:v>
                </c:pt>
                <c:pt idx="6">
                  <c:v>10000</c:v>
                </c:pt>
                <c:pt idx="7">
                  <c:v>8250</c:v>
                </c:pt>
                <c:pt idx="8">
                  <c:v>6968.9110867544659</c:v>
                </c:pt>
                <c:pt idx="9">
                  <c:v>6500</c:v>
                </c:pt>
                <c:pt idx="10">
                  <c:v>6968.911086754465</c:v>
                </c:pt>
                <c:pt idx="11">
                  <c:v>8249.9999999999982</c:v>
                </c:pt>
                <c:pt idx="12">
                  <c:v>10000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3E0-4743-8C92-751DDA7B01B5}"/>
            </c:ext>
          </c:extLst>
        </c:ser>
        <c:ser>
          <c:idx val="2"/>
          <c:order val="2"/>
          <c:tx>
            <c:strRef>
              <c:f>Feuil1!$B$35</c:f>
              <c:strCache>
                <c:ptCount val="1"/>
                <c:pt idx="0">
                  <c:v>Corps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Feuil1!$S$6:$S$18</c:f>
              <c:numCache>
                <c:formatCode>General</c:formatCode>
                <c:ptCount val="13"/>
                <c:pt idx="0">
                  <c:v>0</c:v>
                </c:pt>
                <c:pt idx="1">
                  <c:v>-669.8729810778068</c:v>
                </c:pt>
                <c:pt idx="2">
                  <c:v>-2499.9999999999995</c:v>
                </c:pt>
                <c:pt idx="3">
                  <c:v>-5000</c:v>
                </c:pt>
                <c:pt idx="4">
                  <c:v>-7499.9999999999991</c:v>
                </c:pt>
                <c:pt idx="5">
                  <c:v>-9330.1270189221941</c:v>
                </c:pt>
                <c:pt idx="6">
                  <c:v>-10000</c:v>
                </c:pt>
                <c:pt idx="7">
                  <c:v>-9330.1270189221941</c:v>
                </c:pt>
                <c:pt idx="8">
                  <c:v>-7500.0000000000018</c:v>
                </c:pt>
                <c:pt idx="9">
                  <c:v>-5000.0000000000009</c:v>
                </c:pt>
                <c:pt idx="10">
                  <c:v>-2499.9999999999995</c:v>
                </c:pt>
                <c:pt idx="11">
                  <c:v>-669.87298107780771</c:v>
                </c:pt>
                <c:pt idx="12">
                  <c:v>0</c:v>
                </c:pt>
              </c:numCache>
            </c:numRef>
          </c:xVal>
          <c:yVal>
            <c:numRef>
              <c:f>Feuil1!$T$6:$T$18</c:f>
              <c:numCache>
                <c:formatCode>General</c:formatCode>
                <c:ptCount val="13"/>
                <c:pt idx="0">
                  <c:v>-15000</c:v>
                </c:pt>
                <c:pt idx="1">
                  <c:v>-12500</c:v>
                </c:pt>
                <c:pt idx="2">
                  <c:v>-10669.872981077806</c:v>
                </c:pt>
                <c:pt idx="3">
                  <c:v>-10000</c:v>
                </c:pt>
                <c:pt idx="4">
                  <c:v>-10669.872981077806</c:v>
                </c:pt>
                <c:pt idx="5">
                  <c:v>-12500</c:v>
                </c:pt>
                <c:pt idx="6">
                  <c:v>-15000</c:v>
                </c:pt>
                <c:pt idx="7">
                  <c:v>-17500</c:v>
                </c:pt>
                <c:pt idx="8">
                  <c:v>-19330.12701892219</c:v>
                </c:pt>
                <c:pt idx="9">
                  <c:v>-20000</c:v>
                </c:pt>
                <c:pt idx="10">
                  <c:v>-19330.127018922194</c:v>
                </c:pt>
                <c:pt idx="11">
                  <c:v>-17500.000000000004</c:v>
                </c:pt>
                <c:pt idx="12">
                  <c:v>-15000.000000000002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3E0-4743-8C92-751DDA7B0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205519"/>
        <c:axId val="1244306047"/>
      </c:scatterChart>
      <c:valAx>
        <c:axId val="12172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4306047"/>
        <c:crosses val="autoZero"/>
        <c:crossBetween val="midCat"/>
      </c:valAx>
      <c:valAx>
        <c:axId val="124430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720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299356</xdr:colOff>
      <xdr:row>4</xdr:row>
      <xdr:rowOff>43545</xdr:rowOff>
    </xdr:from>
    <xdr:to>
      <xdr:col>7</xdr:col>
      <xdr:colOff>8218714</xdr:colOff>
      <xdr:row>35</xdr:row>
      <xdr:rowOff>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2"/>
  <sheetViews>
    <sheetView tabSelected="1" zoomScale="70" zoomScaleNormal="70" workbookViewId="0">
      <selection activeCell="M26" sqref="M26"/>
    </sheetView>
  </sheetViews>
  <sheetFormatPr baseColWidth="10" defaultRowHeight="15" x14ac:dyDescent="0.25"/>
  <cols>
    <col min="2" max="2" width="30.140625" customWidth="1"/>
    <col min="3" max="3" width="7.7109375" customWidth="1"/>
    <col min="4" max="4" width="11.42578125" customWidth="1"/>
    <col min="5" max="5" width="14.140625" customWidth="1"/>
    <col min="6" max="6" width="22.28515625" customWidth="1"/>
    <col min="8" max="8" width="128" customWidth="1"/>
    <col min="9" max="9" width="10.85546875" customWidth="1"/>
  </cols>
  <sheetData>
    <row r="2" spans="2:20" ht="35.25" customHeight="1" x14ac:dyDescent="0.25">
      <c r="B2" s="88" t="s">
        <v>0</v>
      </c>
      <c r="C2" s="88"/>
      <c r="D2" s="88"/>
      <c r="E2" s="88"/>
      <c r="F2" s="88"/>
      <c r="G2" s="65"/>
      <c r="H2" s="75" t="s">
        <v>22</v>
      </c>
      <c r="I2" s="75"/>
    </row>
    <row r="3" spans="2:20" ht="15.75" thickBot="1" x14ac:dyDescent="0.3">
      <c r="P3" s="74"/>
      <c r="Q3" s="74"/>
      <c r="R3" s="74"/>
    </row>
    <row r="4" spans="2:20" x14ac:dyDescent="0.25">
      <c r="B4" s="2" t="s">
        <v>1</v>
      </c>
      <c r="C4" s="35"/>
      <c r="D4" s="24"/>
      <c r="E4" s="36"/>
      <c r="F4" s="2"/>
      <c r="M4" s="97" t="s">
        <v>46</v>
      </c>
      <c r="N4" s="97"/>
      <c r="P4" s="97" t="s">
        <v>48</v>
      </c>
      <c r="Q4" s="97"/>
      <c r="S4" s="97" t="s">
        <v>49</v>
      </c>
      <c r="T4" s="97"/>
    </row>
    <row r="5" spans="2:20" x14ac:dyDescent="0.25">
      <c r="B5" s="9" t="s">
        <v>2</v>
      </c>
      <c r="C5" s="33" t="s">
        <v>23</v>
      </c>
      <c r="D5" s="93">
        <v>0.5</v>
      </c>
      <c r="E5" s="94"/>
      <c r="F5" s="50" t="s">
        <v>34</v>
      </c>
      <c r="K5" t="s">
        <v>47</v>
      </c>
      <c r="M5" t="s">
        <v>45</v>
      </c>
      <c r="N5" t="s">
        <v>42</v>
      </c>
    </row>
    <row r="6" spans="2:20" x14ac:dyDescent="0.25">
      <c r="B6" s="9" t="s">
        <v>3</v>
      </c>
      <c r="C6" s="73" t="s">
        <v>24</v>
      </c>
      <c r="D6" s="93">
        <v>0</v>
      </c>
      <c r="E6" s="94"/>
      <c r="F6" s="50" t="s">
        <v>31</v>
      </c>
      <c r="J6">
        <v>0</v>
      </c>
      <c r="K6">
        <f>J6*(2*PI())/12</f>
        <v>0</v>
      </c>
      <c r="M6">
        <f>(COS(K6)*$D$19)+$D$18</f>
        <v>25000</v>
      </c>
      <c r="N6">
        <f>(SIN(K6)*$D$19)+$E$18</f>
        <v>7500</v>
      </c>
      <c r="P6">
        <f>(COS(K6)*$D$28)+$D$27</f>
        <v>-16500</v>
      </c>
      <c r="Q6">
        <f>(SIN(K6)*$D$28)+$E$27</f>
        <v>10000</v>
      </c>
      <c r="S6">
        <f>(COS(K6)*$D$37)+$D$36</f>
        <v>0</v>
      </c>
      <c r="T6">
        <f>(SIN(K6)*$D$37)+$E$36</f>
        <v>-15000</v>
      </c>
    </row>
    <row r="7" spans="2:20" ht="15.75" thickBot="1" x14ac:dyDescent="0.3">
      <c r="B7" s="10" t="s">
        <v>4</v>
      </c>
      <c r="C7" s="34" t="s">
        <v>25</v>
      </c>
      <c r="D7" s="95">
        <v>1</v>
      </c>
      <c r="E7" s="96"/>
      <c r="F7" s="51" t="s">
        <v>32</v>
      </c>
      <c r="J7">
        <f>J6+1</f>
        <v>1</v>
      </c>
      <c r="K7">
        <f t="shared" ref="K7:K18" si="0">J7*(2*PI())/12</f>
        <v>0.52359877559829882</v>
      </c>
      <c r="M7">
        <f t="shared" ref="M7:M18" si="1">(COS(K7)*$D$19)+$D$18</f>
        <v>24330.127018922194</v>
      </c>
      <c r="N7">
        <f t="shared" ref="N7:N18" si="2">(SIN(K7)*$D$19)+$E$18</f>
        <v>10000</v>
      </c>
      <c r="P7">
        <f t="shared" ref="P7:P18" si="3">(COS(K7)*$D$28)+$D$27</f>
        <v>-16968.911086754466</v>
      </c>
      <c r="Q7">
        <f t="shared" ref="Q7:Q18" si="4">(SIN(K7)*$D$28)+$E$27</f>
        <v>11750</v>
      </c>
      <c r="S7">
        <f t="shared" ref="S7:S18" si="5">(COS(K7)*$D$37)+$D$36</f>
        <v>-669.8729810778068</v>
      </c>
      <c r="T7">
        <f t="shared" ref="T7:T18" si="6">(SIN(K7)*$D$37)+$E$36</f>
        <v>-12500</v>
      </c>
    </row>
    <row r="8" spans="2:20" ht="15.75" thickBot="1" x14ac:dyDescent="0.3">
      <c r="C8" s="1"/>
      <c r="F8" s="47"/>
      <c r="J8">
        <f t="shared" ref="J8:J18" si="7">J7+1</f>
        <v>2</v>
      </c>
      <c r="K8">
        <f t="shared" si="0"/>
        <v>1.0471975511965976</v>
      </c>
      <c r="M8">
        <f t="shared" si="1"/>
        <v>22500</v>
      </c>
      <c r="N8">
        <f t="shared" si="2"/>
        <v>11830.127018922194</v>
      </c>
      <c r="P8">
        <f t="shared" si="3"/>
        <v>-18250</v>
      </c>
      <c r="Q8">
        <f t="shared" si="4"/>
        <v>13031.088913245534</v>
      </c>
      <c r="S8">
        <f t="shared" si="5"/>
        <v>-2499.9999999999995</v>
      </c>
      <c r="T8">
        <f t="shared" si="6"/>
        <v>-10669.872981077806</v>
      </c>
    </row>
    <row r="9" spans="2:20" x14ac:dyDescent="0.25">
      <c r="B9" s="6" t="s">
        <v>5</v>
      </c>
      <c r="C9" s="18"/>
      <c r="D9" s="18"/>
      <c r="E9" s="29"/>
      <c r="F9" s="52"/>
      <c r="J9">
        <f t="shared" si="7"/>
        <v>3</v>
      </c>
      <c r="K9">
        <f t="shared" si="0"/>
        <v>1.5707963267948966</v>
      </c>
      <c r="M9">
        <f t="shared" si="1"/>
        <v>20000</v>
      </c>
      <c r="N9">
        <f t="shared" si="2"/>
        <v>12500</v>
      </c>
      <c r="P9">
        <f t="shared" si="3"/>
        <v>-20000</v>
      </c>
      <c r="Q9">
        <f t="shared" si="4"/>
        <v>13500</v>
      </c>
      <c r="S9">
        <f t="shared" si="5"/>
        <v>-5000</v>
      </c>
      <c r="T9">
        <f t="shared" si="6"/>
        <v>-10000</v>
      </c>
    </row>
    <row r="10" spans="2:20" x14ac:dyDescent="0.25">
      <c r="B10" s="7" t="s">
        <v>6</v>
      </c>
      <c r="C10" s="16" t="s">
        <v>26</v>
      </c>
      <c r="D10" s="89">
        <v>1</v>
      </c>
      <c r="E10" s="90"/>
      <c r="F10" s="64" t="s">
        <v>33</v>
      </c>
      <c r="J10">
        <f t="shared" si="7"/>
        <v>4</v>
      </c>
      <c r="K10">
        <f t="shared" si="0"/>
        <v>2.0943951023931953</v>
      </c>
      <c r="M10">
        <f t="shared" si="1"/>
        <v>17500</v>
      </c>
      <c r="N10">
        <f t="shared" si="2"/>
        <v>11830.127018922194</v>
      </c>
      <c r="P10">
        <f t="shared" si="3"/>
        <v>-21750</v>
      </c>
      <c r="Q10">
        <f t="shared" si="4"/>
        <v>13031.088913245536</v>
      </c>
      <c r="S10">
        <f t="shared" si="5"/>
        <v>-7499.9999999999991</v>
      </c>
      <c r="T10">
        <f t="shared" si="6"/>
        <v>-10669.872981077806</v>
      </c>
    </row>
    <row r="11" spans="2:20" x14ac:dyDescent="0.25">
      <c r="B11" s="7" t="s">
        <v>7</v>
      </c>
      <c r="C11" s="16" t="s">
        <v>27</v>
      </c>
      <c r="D11" s="16">
        <v>0</v>
      </c>
      <c r="E11" s="17">
        <v>0</v>
      </c>
      <c r="F11" s="48" t="s">
        <v>35</v>
      </c>
      <c r="J11">
        <f t="shared" si="7"/>
        <v>5</v>
      </c>
      <c r="K11">
        <f t="shared" si="0"/>
        <v>2.6179938779914944</v>
      </c>
      <c r="M11">
        <f t="shared" si="1"/>
        <v>15669.872981077806</v>
      </c>
      <c r="N11">
        <f t="shared" si="2"/>
        <v>10000</v>
      </c>
      <c r="P11">
        <f t="shared" si="3"/>
        <v>-23031.088913245534</v>
      </c>
      <c r="Q11">
        <f t="shared" si="4"/>
        <v>11750</v>
      </c>
      <c r="S11">
        <f t="shared" si="5"/>
        <v>-9330.1270189221941</v>
      </c>
      <c r="T11">
        <f t="shared" si="6"/>
        <v>-12500</v>
      </c>
    </row>
    <row r="12" spans="2:20" x14ac:dyDescent="0.25">
      <c r="B12" s="7" t="s">
        <v>8</v>
      </c>
      <c r="C12" s="16" t="s">
        <v>28</v>
      </c>
      <c r="D12" s="16">
        <v>0</v>
      </c>
      <c r="E12" s="17">
        <v>0</v>
      </c>
      <c r="F12" s="48" t="s">
        <v>31</v>
      </c>
      <c r="J12">
        <f t="shared" si="7"/>
        <v>6</v>
      </c>
      <c r="K12">
        <f t="shared" si="0"/>
        <v>3.1415926535897931</v>
      </c>
      <c r="M12">
        <f t="shared" si="1"/>
        <v>15000</v>
      </c>
      <c r="N12">
        <f t="shared" si="2"/>
        <v>7500.0000000000009</v>
      </c>
      <c r="P12">
        <f t="shared" si="3"/>
        <v>-23500</v>
      </c>
      <c r="Q12">
        <f t="shared" si="4"/>
        <v>10000</v>
      </c>
      <c r="S12">
        <f t="shared" si="5"/>
        <v>-10000</v>
      </c>
      <c r="T12">
        <f t="shared" si="6"/>
        <v>-15000</v>
      </c>
    </row>
    <row r="13" spans="2:20" x14ac:dyDescent="0.25">
      <c r="B13" s="7" t="s">
        <v>9</v>
      </c>
      <c r="C13" s="16" t="s">
        <v>29</v>
      </c>
      <c r="D13" s="16">
        <v>0</v>
      </c>
      <c r="E13" s="17">
        <v>0</v>
      </c>
      <c r="F13" s="48" t="s">
        <v>31</v>
      </c>
      <c r="J13">
        <f t="shared" si="7"/>
        <v>7</v>
      </c>
      <c r="K13">
        <f t="shared" si="0"/>
        <v>3.6651914291880918</v>
      </c>
      <c r="M13">
        <f t="shared" si="1"/>
        <v>15669.872981077806</v>
      </c>
      <c r="N13">
        <f t="shared" si="2"/>
        <v>5000.0000000000018</v>
      </c>
      <c r="P13">
        <f t="shared" si="3"/>
        <v>-23031.088913245534</v>
      </c>
      <c r="Q13">
        <f t="shared" si="4"/>
        <v>8250</v>
      </c>
      <c r="S13">
        <f t="shared" si="5"/>
        <v>-9330.1270189221941</v>
      </c>
      <c r="T13">
        <f t="shared" si="6"/>
        <v>-17500</v>
      </c>
    </row>
    <row r="14" spans="2:20" ht="15.75" thickBot="1" x14ac:dyDescent="0.3">
      <c r="B14" s="8" t="s">
        <v>10</v>
      </c>
      <c r="C14" s="19" t="s">
        <v>30</v>
      </c>
      <c r="D14" s="91">
        <v>2500</v>
      </c>
      <c r="E14" s="92"/>
      <c r="F14" s="49" t="s">
        <v>35</v>
      </c>
      <c r="J14">
        <f t="shared" si="7"/>
        <v>8</v>
      </c>
      <c r="K14">
        <f t="shared" si="0"/>
        <v>4.1887902047863905</v>
      </c>
      <c r="M14">
        <f t="shared" si="1"/>
        <v>17499.999999999996</v>
      </c>
      <c r="N14">
        <f t="shared" si="2"/>
        <v>3169.8729810778077</v>
      </c>
      <c r="P14">
        <f t="shared" si="3"/>
        <v>-21750</v>
      </c>
      <c r="Q14">
        <f t="shared" si="4"/>
        <v>6968.9110867544659</v>
      </c>
      <c r="S14">
        <f t="shared" si="5"/>
        <v>-7500.0000000000018</v>
      </c>
      <c r="T14">
        <f t="shared" si="6"/>
        <v>-19330.12701892219</v>
      </c>
    </row>
    <row r="15" spans="2:20" ht="15.75" thickBot="1" x14ac:dyDescent="0.3">
      <c r="C15" s="1"/>
      <c r="F15" s="47"/>
      <c r="J15">
        <f t="shared" si="7"/>
        <v>9</v>
      </c>
      <c r="K15">
        <f t="shared" si="0"/>
        <v>4.7123889803846897</v>
      </c>
      <c r="M15">
        <f t="shared" si="1"/>
        <v>20000</v>
      </c>
      <c r="N15">
        <f t="shared" si="2"/>
        <v>2500</v>
      </c>
      <c r="P15">
        <f t="shared" si="3"/>
        <v>-20000</v>
      </c>
      <c r="Q15">
        <f t="shared" si="4"/>
        <v>6500</v>
      </c>
      <c r="S15">
        <f t="shared" si="5"/>
        <v>-5000.0000000000009</v>
      </c>
      <c r="T15">
        <f t="shared" si="6"/>
        <v>-20000</v>
      </c>
    </row>
    <row r="16" spans="2:20" ht="15.75" thickBot="1" x14ac:dyDescent="0.3">
      <c r="B16" s="31" t="s">
        <v>11</v>
      </c>
      <c r="C16" s="32"/>
      <c r="D16" s="32"/>
      <c r="E16" s="32"/>
      <c r="F16" s="53"/>
      <c r="J16">
        <f t="shared" si="7"/>
        <v>10</v>
      </c>
      <c r="K16">
        <f t="shared" si="0"/>
        <v>5.2359877559829888</v>
      </c>
      <c r="M16">
        <f t="shared" si="1"/>
        <v>22500</v>
      </c>
      <c r="N16">
        <f t="shared" si="2"/>
        <v>3169.8729810778068</v>
      </c>
      <c r="P16">
        <f t="shared" si="3"/>
        <v>-18250</v>
      </c>
      <c r="Q16">
        <f t="shared" si="4"/>
        <v>6968.911086754465</v>
      </c>
      <c r="S16">
        <f t="shared" si="5"/>
        <v>-2499.9999999999995</v>
      </c>
      <c r="T16">
        <f t="shared" si="6"/>
        <v>-19330.127018922194</v>
      </c>
    </row>
    <row r="17" spans="2:20" x14ac:dyDescent="0.25">
      <c r="B17" s="25" t="s">
        <v>12</v>
      </c>
      <c r="C17" s="11"/>
      <c r="D17" s="68"/>
      <c r="E17" s="68"/>
      <c r="F17" s="54"/>
      <c r="J17">
        <f t="shared" si="7"/>
        <v>11</v>
      </c>
      <c r="K17">
        <f t="shared" si="0"/>
        <v>5.7595865315812871</v>
      </c>
      <c r="M17">
        <f t="shared" si="1"/>
        <v>24330.12701892219</v>
      </c>
      <c r="N17">
        <f t="shared" si="2"/>
        <v>4999.9999999999982</v>
      </c>
      <c r="P17">
        <f t="shared" si="3"/>
        <v>-16968.911086754466</v>
      </c>
      <c r="Q17">
        <f t="shared" si="4"/>
        <v>8249.9999999999982</v>
      </c>
      <c r="S17">
        <f t="shared" si="5"/>
        <v>-669.87298107780771</v>
      </c>
      <c r="T17">
        <f t="shared" si="6"/>
        <v>-17500.000000000004</v>
      </c>
    </row>
    <row r="18" spans="2:20" x14ac:dyDescent="0.25">
      <c r="B18" s="26" t="s">
        <v>13</v>
      </c>
      <c r="C18" s="71" t="s">
        <v>44</v>
      </c>
      <c r="D18" s="69">
        <v>20000</v>
      </c>
      <c r="E18" s="70">
        <v>7500</v>
      </c>
      <c r="F18" s="67" t="s">
        <v>35</v>
      </c>
      <c r="J18">
        <f t="shared" si="7"/>
        <v>12</v>
      </c>
      <c r="K18">
        <f t="shared" si="0"/>
        <v>6.2831853071795862</v>
      </c>
      <c r="M18">
        <f t="shared" si="1"/>
        <v>25000</v>
      </c>
      <c r="N18">
        <f t="shared" si="2"/>
        <v>7499.9999999999991</v>
      </c>
      <c r="P18">
        <f t="shared" si="3"/>
        <v>-16500</v>
      </c>
      <c r="Q18">
        <f t="shared" si="4"/>
        <v>10000</v>
      </c>
      <c r="S18">
        <f t="shared" si="5"/>
        <v>0</v>
      </c>
      <c r="T18">
        <f t="shared" si="6"/>
        <v>-15000.000000000002</v>
      </c>
    </row>
    <row r="19" spans="2:20" x14ac:dyDescent="0.25">
      <c r="B19" s="26" t="s">
        <v>14</v>
      </c>
      <c r="C19" s="71" t="s">
        <v>39</v>
      </c>
      <c r="D19" s="84">
        <v>5000</v>
      </c>
      <c r="E19" s="85"/>
      <c r="F19" s="67" t="s">
        <v>35</v>
      </c>
    </row>
    <row r="20" spans="2:20" x14ac:dyDescent="0.25">
      <c r="B20" s="26" t="s">
        <v>15</v>
      </c>
      <c r="C20" s="71" t="s">
        <v>40</v>
      </c>
      <c r="D20" s="84">
        <v>1</v>
      </c>
      <c r="E20" s="85"/>
      <c r="F20" s="67" t="s">
        <v>37</v>
      </c>
    </row>
    <row r="21" spans="2:20" x14ac:dyDescent="0.25">
      <c r="B21" s="26" t="s">
        <v>16</v>
      </c>
      <c r="C21" s="71" t="s">
        <v>41</v>
      </c>
      <c r="D21" s="84">
        <f>(4*PI()*POWER(D19,3))/3</f>
        <v>523598775598.29883</v>
      </c>
      <c r="E21" s="85"/>
      <c r="F21" s="67" t="s">
        <v>38</v>
      </c>
    </row>
    <row r="22" spans="2:20" x14ac:dyDescent="0.25">
      <c r="B22" s="26" t="s">
        <v>17</v>
      </c>
      <c r="C22" s="71" t="s">
        <v>26</v>
      </c>
      <c r="D22" s="84">
        <f>D21*D20</f>
        <v>523598775598.29883</v>
      </c>
      <c r="E22" s="85"/>
      <c r="F22" s="67" t="s">
        <v>33</v>
      </c>
    </row>
    <row r="23" spans="2:20" x14ac:dyDescent="0.25">
      <c r="B23" s="26" t="s">
        <v>18</v>
      </c>
      <c r="C23" s="71" t="s">
        <v>42</v>
      </c>
      <c r="D23" s="84">
        <f>D19*D7</f>
        <v>5000</v>
      </c>
      <c r="E23" s="85"/>
      <c r="F23" s="67" t="s">
        <v>35</v>
      </c>
    </row>
    <row r="24" spans="2:20" ht="15.75" thickBot="1" x14ac:dyDescent="0.3">
      <c r="B24" s="30" t="s">
        <v>19</v>
      </c>
      <c r="C24" s="72" t="s">
        <v>43</v>
      </c>
      <c r="D24" s="86" t="s">
        <v>36</v>
      </c>
      <c r="E24" s="87"/>
      <c r="F24" s="66" t="s">
        <v>32</v>
      </c>
    </row>
    <row r="25" spans="2:20" ht="15.75" thickBot="1" x14ac:dyDescent="0.3">
      <c r="B25" s="27"/>
      <c r="C25" s="28"/>
      <c r="D25" s="28"/>
      <c r="E25" s="28"/>
      <c r="F25" s="55"/>
    </row>
    <row r="26" spans="2:20" x14ac:dyDescent="0.25">
      <c r="B26" s="37" t="s">
        <v>20</v>
      </c>
      <c r="C26" s="39"/>
      <c r="D26" s="41"/>
      <c r="E26" s="42"/>
      <c r="F26" s="56"/>
    </row>
    <row r="27" spans="2:20" x14ac:dyDescent="0.25">
      <c r="B27" s="3" t="s">
        <v>13</v>
      </c>
      <c r="C27" s="12" t="s">
        <v>44</v>
      </c>
      <c r="D27" s="20">
        <v>-20000</v>
      </c>
      <c r="E27" s="21">
        <v>10000</v>
      </c>
      <c r="F27" s="57" t="s">
        <v>35</v>
      </c>
    </row>
    <row r="28" spans="2:20" x14ac:dyDescent="0.25">
      <c r="B28" s="3" t="s">
        <v>14</v>
      </c>
      <c r="C28" s="13" t="s">
        <v>39</v>
      </c>
      <c r="D28" s="76">
        <v>3500</v>
      </c>
      <c r="E28" s="77"/>
      <c r="F28" s="58" t="s">
        <v>35</v>
      </c>
    </row>
    <row r="29" spans="2:20" x14ac:dyDescent="0.25">
      <c r="B29" s="3" t="s">
        <v>15</v>
      </c>
      <c r="C29" s="13" t="s">
        <v>40</v>
      </c>
      <c r="D29" s="76">
        <v>1</v>
      </c>
      <c r="E29" s="77"/>
      <c r="F29" s="58" t="s">
        <v>37</v>
      </c>
    </row>
    <row r="30" spans="2:20" x14ac:dyDescent="0.25">
      <c r="B30" s="3" t="s">
        <v>16</v>
      </c>
      <c r="C30" s="13" t="s">
        <v>41</v>
      </c>
      <c r="D30" s="76">
        <f>(4*PI()*POWER(D28,3))/3</f>
        <v>179594380030.21652</v>
      </c>
      <c r="E30" s="77"/>
      <c r="F30" s="58" t="s">
        <v>38</v>
      </c>
    </row>
    <row r="31" spans="2:20" x14ac:dyDescent="0.25">
      <c r="B31" s="3" t="s">
        <v>17</v>
      </c>
      <c r="C31" s="13" t="s">
        <v>26</v>
      </c>
      <c r="D31" s="76">
        <f>D29*D30</f>
        <v>179594380030.21652</v>
      </c>
      <c r="E31" s="77"/>
      <c r="F31" s="58" t="s">
        <v>33</v>
      </c>
    </row>
    <row r="32" spans="2:20" x14ac:dyDescent="0.25">
      <c r="B32" s="3" t="s">
        <v>18</v>
      </c>
      <c r="C32" s="13" t="s">
        <v>42</v>
      </c>
      <c r="D32" s="76">
        <f>D28*D7</f>
        <v>3500</v>
      </c>
      <c r="E32" s="77"/>
      <c r="F32" s="58" t="s">
        <v>35</v>
      </c>
    </row>
    <row r="33" spans="2:6" ht="15.75" thickBot="1" x14ac:dyDescent="0.3">
      <c r="B33" s="38" t="s">
        <v>19</v>
      </c>
      <c r="C33" s="40" t="s">
        <v>43</v>
      </c>
      <c r="D33" s="78" t="s">
        <v>36</v>
      </c>
      <c r="E33" s="79"/>
      <c r="F33" s="59" t="s">
        <v>32</v>
      </c>
    </row>
    <row r="34" spans="2:6" ht="15.75" thickBot="1" x14ac:dyDescent="0.3">
      <c r="B34" s="27"/>
      <c r="C34" s="28"/>
      <c r="D34" s="28"/>
      <c r="E34" s="28"/>
      <c r="F34" s="60"/>
    </row>
    <row r="35" spans="2:6" x14ac:dyDescent="0.25">
      <c r="B35" s="43" t="s">
        <v>21</v>
      </c>
      <c r="C35" s="44"/>
      <c r="D35" s="45"/>
      <c r="E35" s="46"/>
      <c r="F35" s="61"/>
    </row>
    <row r="36" spans="2:6" x14ac:dyDescent="0.25">
      <c r="B36" s="4" t="s">
        <v>13</v>
      </c>
      <c r="C36" s="14" t="s">
        <v>44</v>
      </c>
      <c r="D36" s="22">
        <v>-5000</v>
      </c>
      <c r="E36" s="23">
        <v>-15000</v>
      </c>
      <c r="F36" s="62" t="s">
        <v>35</v>
      </c>
    </row>
    <row r="37" spans="2:6" x14ac:dyDescent="0.25">
      <c r="B37" s="4" t="s">
        <v>14</v>
      </c>
      <c r="C37" s="14" t="s">
        <v>39</v>
      </c>
      <c r="D37" s="82">
        <v>5000</v>
      </c>
      <c r="E37" s="83"/>
      <c r="F37" s="62" t="s">
        <v>35</v>
      </c>
    </row>
    <row r="38" spans="2:6" x14ac:dyDescent="0.25">
      <c r="B38" s="4" t="s">
        <v>15</v>
      </c>
      <c r="C38" s="14" t="s">
        <v>40</v>
      </c>
      <c r="D38" s="82">
        <v>1</v>
      </c>
      <c r="E38" s="83"/>
      <c r="F38" s="62" t="s">
        <v>37</v>
      </c>
    </row>
    <row r="39" spans="2:6" x14ac:dyDescent="0.25">
      <c r="B39" s="4" t="s">
        <v>16</v>
      </c>
      <c r="C39" s="14" t="s">
        <v>41</v>
      </c>
      <c r="D39" s="82">
        <f>(4*PI()*POWER(D37,3))/3</f>
        <v>523598775598.29883</v>
      </c>
      <c r="E39" s="83"/>
      <c r="F39" s="62" t="s">
        <v>38</v>
      </c>
    </row>
    <row r="40" spans="2:6" x14ac:dyDescent="0.25">
      <c r="B40" s="4" t="s">
        <v>17</v>
      </c>
      <c r="C40" s="14" t="s">
        <v>26</v>
      </c>
      <c r="D40" s="82">
        <f>D39*D38</f>
        <v>523598775598.29883</v>
      </c>
      <c r="E40" s="83"/>
      <c r="F40" s="62" t="s">
        <v>33</v>
      </c>
    </row>
    <row r="41" spans="2:6" x14ac:dyDescent="0.25">
      <c r="B41" s="4" t="s">
        <v>18</v>
      </c>
      <c r="C41" s="14" t="s">
        <v>42</v>
      </c>
      <c r="D41" s="82">
        <f>D37*D7</f>
        <v>5000</v>
      </c>
      <c r="E41" s="83"/>
      <c r="F41" s="62" t="s">
        <v>35</v>
      </c>
    </row>
    <row r="42" spans="2:6" ht="15.75" thickBot="1" x14ac:dyDescent="0.3">
      <c r="B42" s="5" t="s">
        <v>19</v>
      </c>
      <c r="C42" s="15" t="s">
        <v>43</v>
      </c>
      <c r="D42" s="80" t="s">
        <v>36</v>
      </c>
      <c r="E42" s="81"/>
      <c r="F42" s="63" t="s">
        <v>32</v>
      </c>
    </row>
  </sheetData>
  <mergeCells count="27">
    <mergeCell ref="M4:N4"/>
    <mergeCell ref="P4:Q4"/>
    <mergeCell ref="S4:T4"/>
    <mergeCell ref="B2:F2"/>
    <mergeCell ref="D19:E19"/>
    <mergeCell ref="D20:E20"/>
    <mergeCell ref="D24:E24"/>
    <mergeCell ref="D10:E10"/>
    <mergeCell ref="D14:E14"/>
    <mergeCell ref="D5:E5"/>
    <mergeCell ref="D6:E6"/>
    <mergeCell ref="D7:E7"/>
    <mergeCell ref="D23:E23"/>
    <mergeCell ref="D22:E22"/>
    <mergeCell ref="D21:E21"/>
    <mergeCell ref="D28:E28"/>
    <mergeCell ref="D29:E29"/>
    <mergeCell ref="D33:E33"/>
    <mergeCell ref="D42:E42"/>
    <mergeCell ref="D37:E37"/>
    <mergeCell ref="D38:E38"/>
    <mergeCell ref="D31:E31"/>
    <mergeCell ref="D30:E30"/>
    <mergeCell ref="D40:E40"/>
    <mergeCell ref="D39:E39"/>
    <mergeCell ref="D41:E41"/>
    <mergeCell ref="D32:E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cvm</dc:creator>
  <cp:lastModifiedBy>cvm</cp:lastModifiedBy>
  <cp:lastPrinted>2022-03-10T17:02:09Z</cp:lastPrinted>
  <dcterms:created xsi:type="dcterms:W3CDTF">2022-03-08T17:37:13Z</dcterms:created>
  <dcterms:modified xsi:type="dcterms:W3CDTF">2022-03-10T18:10:22Z</dcterms:modified>
</cp:coreProperties>
</file>