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\Desktop\A4\Semestre 8\Bloc Systèmes automatisés\Livrables PROJET\Livrable 3 - Equipe 1\"/>
    </mc:Choice>
  </mc:AlternateContent>
  <xr:revisionPtr revIDLastSave="0" documentId="13_ncr:1_{C16FE296-F376-45A3-B689-BC2FA2544BFA}" xr6:coauthVersionLast="47" xr6:coauthVersionMax="47" xr10:uidLastSave="{00000000-0000-0000-0000-000000000000}"/>
  <bookViews>
    <workbookView xWindow="-110" yWindow="-110" windowWidth="19420" windowHeight="11500" xr2:uid="{AE2131D4-259B-43C0-88B2-30C343768296}"/>
  </bookViews>
  <sheets>
    <sheet name="Tableau de caractérisation " sheetId="1" r:id="rId1"/>
    <sheet name="Tableau de hiérarchis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3" i="2"/>
  <c r="P3" i="2"/>
  <c r="P16" i="2"/>
  <c r="P13" i="2"/>
  <c r="P12" i="2"/>
  <c r="P11" i="2"/>
  <c r="P10" i="2"/>
  <c r="P9" i="2"/>
  <c r="P8" i="2"/>
  <c r="P6" i="2"/>
  <c r="P5" i="2"/>
  <c r="P4" i="2"/>
  <c r="P14" i="2"/>
</calcChain>
</file>

<file path=xl/sharedStrings.xml><?xml version="1.0" encoding="utf-8"?>
<sst xmlns="http://schemas.openxmlformats.org/spreadsheetml/2006/main" count="203" uniqueCount="129">
  <si>
    <t>Fonction</t>
  </si>
  <si>
    <t>Critère</t>
  </si>
  <si>
    <t>Niveau</t>
  </si>
  <si>
    <t>Tolérance</t>
  </si>
  <si>
    <t>FP 1</t>
  </si>
  <si>
    <t>Automatiser le processus d'encollage</t>
  </si>
  <si>
    <t>Dépôt du capot avant lancement de l'encollage</t>
  </si>
  <si>
    <t xml:space="preserve">FP 2 </t>
  </si>
  <si>
    <t>Alimenter la colle automatiquement</t>
  </si>
  <si>
    <t>La buse doit être purgée (remplissage sans bulle d'air)</t>
  </si>
  <si>
    <t>La seringue est remplie automatiquement</t>
  </si>
  <si>
    <t>La seringue est remplie proprement</t>
  </si>
  <si>
    <t>FC 1</t>
  </si>
  <si>
    <t>Les photos doivent être bien cadrées et nettes</t>
  </si>
  <si>
    <t>Obtenir un encollage constant</t>
  </si>
  <si>
    <t>Reconnaissance RFID du capot (personnalisation)</t>
  </si>
  <si>
    <t xml:space="preserve">FC 2 </t>
  </si>
  <si>
    <t>Température constante</t>
  </si>
  <si>
    <t>Pas de courant d'air</t>
  </si>
  <si>
    <t>La température ne doit pas trop varier afin de garder une bonne qualité de colle</t>
  </si>
  <si>
    <t>Il n'y a pas de courant d'air pouvant faire varier la qualité de l'encollage</t>
  </si>
  <si>
    <t>L'encolleuse doit attendre que le capot soit bien positionné avance de lancer le processus</t>
  </si>
  <si>
    <t>FC 3</t>
  </si>
  <si>
    <t>Prises de courant disponibles</t>
  </si>
  <si>
    <t>L'encolleuse doit être alimentée en électricité</t>
  </si>
  <si>
    <t>FC 4</t>
  </si>
  <si>
    <t>Normes européennes</t>
  </si>
  <si>
    <t>FC 5</t>
  </si>
  <si>
    <t>Prise de connaissance de la notice d'utilisation de l'encolleuse</t>
  </si>
  <si>
    <t>Prise de connaissance des spécificités de la colle</t>
  </si>
  <si>
    <t>Tous les utilisateurs doivent être informés</t>
  </si>
  <si>
    <t>FC 6</t>
  </si>
  <si>
    <t>FC 7</t>
  </si>
  <si>
    <t>Quantitatives</t>
  </si>
  <si>
    <t>Qualitatives</t>
  </si>
  <si>
    <t>L'encolleuse ne doit pas être gênée par le reste de la ligne de production</t>
  </si>
  <si>
    <t>FC 8</t>
  </si>
  <si>
    <t>FC 9</t>
  </si>
  <si>
    <t>Seules les personnes qualifiées peuvent accéder à l'encolleuse</t>
  </si>
  <si>
    <t>Le processus ne doit pas être ralenti à cause d'un manque de colle</t>
  </si>
  <si>
    <t>Stock hermétique pour ne pas faire varier la qualité de la colle</t>
  </si>
  <si>
    <t>Le stock doit être suffisant pour 1000 capots</t>
  </si>
  <si>
    <t>FC 10</t>
  </si>
  <si>
    <t>Les informations stockées concernent la personnalisation des capots : couleur, gravures, applications</t>
  </si>
  <si>
    <t>Le lecteur RFID doit pouvoir lire les informations contenues dans les puces</t>
  </si>
  <si>
    <t>Seules les informations nécessaires doivent être stockées pour la traçabilité</t>
  </si>
  <si>
    <t>FC 11</t>
  </si>
  <si>
    <t>L'encolleuse doit pouvoir être commandée manuellement</t>
  </si>
  <si>
    <t>Les composants doivent être changeables ou réparables</t>
  </si>
  <si>
    <t>AMDEC respecté</t>
  </si>
  <si>
    <t>Documentation de l'encolleuse</t>
  </si>
  <si>
    <t>L'encolleuse doit lire les informations de la puce RFID pour personnaliser le capot</t>
  </si>
  <si>
    <t>FP1</t>
  </si>
  <si>
    <t>FP2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</si>
  <si>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</si>
  <si>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</si>
  <si>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</si>
  <si>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</si>
  <si>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</si>
  <si>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</si>
  <si>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</si>
  <si>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</si>
  <si>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</si>
  <si>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</si>
  <si>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FC11</t>
  </si>
  <si>
    <t>Points</t>
  </si>
  <si>
    <t>Contrôler le processus d'encollage</t>
  </si>
  <si>
    <t>Respecter l'environnement</t>
  </si>
  <si>
    <t>Respecter les consignes de sécurité</t>
  </si>
  <si>
    <t>Respecter les contraintes de production</t>
  </si>
  <si>
    <t>Intégrer l'encolleuse à la ligne de production</t>
  </si>
  <si>
    <t>Respecter la sécurité des données</t>
  </si>
  <si>
    <t>Assurer la maintenance de l'encolleuse</t>
  </si>
  <si>
    <t xml:space="preserve">La caméra est horizontale </t>
  </si>
  <si>
    <t xml:space="preserve"> </t>
  </si>
  <si>
    <t>Le tuyau relié à la pompe doit atteindre le stock de colle</t>
  </si>
  <si>
    <t>La pompe doit envoyer la bonne quantité de colle</t>
  </si>
  <si>
    <t>Les puces RFID ne doivent communiquer qu'en interne</t>
  </si>
  <si>
    <t>Assurer la traçabilité interne des produits</t>
  </si>
  <si>
    <t>Assurer la réserve de colle en quantités suffisantes</t>
  </si>
  <si>
    <t>Assurer l'alimentation électrique de l'encolleuse</t>
  </si>
  <si>
    <t>Assurer des conditions environnementales constantes</t>
  </si>
  <si>
    <t>Les puces ne sont pas lisibles par d'autres lecteurs RFID</t>
  </si>
  <si>
    <t>Le stock de colle est rempli</t>
  </si>
  <si>
    <t>F0</t>
  </si>
  <si>
    <t>F1</t>
  </si>
  <si>
    <t>F2</t>
  </si>
  <si>
    <t>F3</t>
  </si>
  <si>
    <t>Flexibilité nulle</t>
  </si>
  <si>
    <t>Flexibilité faible</t>
  </si>
  <si>
    <t>Flexibilité moyenne</t>
  </si>
  <si>
    <t>Flexibilité forte</t>
  </si>
  <si>
    <t>Flexibilité</t>
  </si>
  <si>
    <t>FP1/2</t>
  </si>
  <si>
    <t>FP1/3</t>
  </si>
  <si>
    <t>FC1/1</t>
  </si>
  <si>
    <t>FC1/2</t>
  </si>
  <si>
    <t>FC2/1</t>
  </si>
  <si>
    <t>FC3/2</t>
  </si>
  <si>
    <t>FC3/1</t>
  </si>
  <si>
    <t>FC4/1</t>
  </si>
  <si>
    <t>FC4/2</t>
  </si>
  <si>
    <t>FC5/1</t>
  </si>
  <si>
    <t>FC6/1</t>
  </si>
  <si>
    <t>FC6/2</t>
  </si>
  <si>
    <t>FC7/1</t>
  </si>
  <si>
    <t>FC7/2</t>
  </si>
  <si>
    <t>FC8/1</t>
  </si>
  <si>
    <t>FC9/1</t>
  </si>
  <si>
    <t>FP1/1</t>
  </si>
  <si>
    <t>FP2/1</t>
  </si>
  <si>
    <t>FP2/2</t>
  </si>
  <si>
    <t>FC11/1</t>
  </si>
  <si>
    <t>FC11/2</t>
  </si>
  <si>
    <t>TOTAL</t>
  </si>
  <si>
    <t>Pourcentage</t>
  </si>
  <si>
    <t>La colle ne déborde pas et ne salit pas le plan de travail, ni les autres instruments</t>
  </si>
  <si>
    <t>Les photos des encollages sont prises pour contrôler le processus</t>
  </si>
  <si>
    <t>Pas de déchets dangereux</t>
  </si>
  <si>
    <t>La production respecte les quotats fixés par l'entreprise</t>
  </si>
  <si>
    <t>L'encolleuse ne doit pas gêner le reste de la ligne de production</t>
  </si>
  <si>
    <t>Augmenter la surface allouée à la production afin d'améliorer l'encollage</t>
  </si>
  <si>
    <t>Les données des "personnalisations" doivent être stockées afin d'être traçables</t>
  </si>
  <si>
    <t>Note</t>
  </si>
  <si>
    <t>Niveaux</t>
  </si>
  <si>
    <t>Egal</t>
  </si>
  <si>
    <t>Légèrement supérieur</t>
  </si>
  <si>
    <t>Moyennement supérieur</t>
  </si>
  <si>
    <t>Nettement supérieur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</si>
</sst>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2" borderId="18" xfId="0" applyFill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22" xfId="0" applyFill="1" applyBorder="1"/>
    <xf numFmtId="0" fontId="2" fillId="0" borderId="23" xfId="0" applyFont="1" applyBorder="1" applyAlignment="1">
      <alignment horizontal="center"/>
    </xf>
    <xf numFmtId="10" fontId="2" fillId="0" borderId="24" xfId="1" applyNumberFormat="1" applyFont="1" applyBorder="1" applyAlignment="1">
      <alignment horizontal="center"/>
    </xf>
    <xf numFmtId="10" fontId="2" fillId="0" borderId="25" xfId="1" applyNumberFormat="1" applyFont="1" applyBorder="1" applyAlignment="1">
      <alignment horizontal="center"/>
    </xf>
    <xf numFmtId="10" fontId="2" fillId="0" borderId="26" xfId="1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justify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3" fillId="0" borderId="36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8" xfId="0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ysClr val="windowText" lastClr="000000"/>
                </a:solidFill>
              </a:rPr>
              <a:t>Importance des fonctions en termes de pourcentage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4B-41B3-9411-44C8B81263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4B-41B3-9411-44C8B81263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4B-41B3-9411-44C8B81263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D4B-41B3-9411-44C8B81263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4B-41B3-9411-44C8B81263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D4B-41B3-9411-44C8B812637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D4B-41B3-9411-44C8B812637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D4B-41B3-9411-44C8B812637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D4B-41B3-9411-44C8B812637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D4B-41B3-9411-44C8B812637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D4B-41B3-9411-44C8B812637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4B-41B3-9411-44C8B812637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D4B-41B3-9411-44C8B8126371}"/>
              </c:ext>
            </c:extLst>
          </c:dPt>
          <c:dLbls>
            <c:dLbl>
              <c:idx val="0"/>
              <c:layout>
                <c:manualLayout>
                  <c:x val="3.0705017795153566E-2"/>
                  <c:y val="1.264443457722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4B-41B3-9411-44C8B8126371}"/>
                </c:ext>
              </c:extLst>
            </c:dLbl>
            <c:dLbl>
              <c:idx val="1"/>
              <c:layout>
                <c:manualLayout>
                  <c:x val="1.7745836510265251E-2"/>
                  <c:y val="-5.7387659584930929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4B-41B3-9411-44C8B81263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'Tableau de hiérarchisation'!$B$3:$B$15</c:f>
              <c:strCache>
                <c:ptCount val="13"/>
                <c:pt idx="0">
                  <c:v>FP1</c:v>
                </c:pt>
                <c:pt idx="1">
                  <c:v>FP2</c:v>
                </c:pt>
                <c:pt idx="2">
                  <c:v>FC1</c:v>
                </c:pt>
                <c:pt idx="3">
                  <c:v>FC2</c:v>
                </c:pt>
                <c:pt idx="4">
                  <c:v>FC3</c:v>
                </c:pt>
                <c:pt idx="5">
                  <c:v>FC4</c:v>
                </c:pt>
                <c:pt idx="6">
                  <c:v>FC5</c:v>
                </c:pt>
                <c:pt idx="7">
                  <c:v>FC6</c:v>
                </c:pt>
                <c:pt idx="8">
                  <c:v>FC7</c:v>
                </c:pt>
                <c:pt idx="9">
                  <c:v>FC8</c:v>
                </c:pt>
                <c:pt idx="10">
                  <c:v>FC9</c:v>
                </c:pt>
                <c:pt idx="11">
                  <c:v>FC10</c:v>
                </c:pt>
                <c:pt idx="12">
                  <c:v>FC11</c:v>
                </c:pt>
              </c:strCache>
            </c:strRef>
          </c:cat>
          <c:val>
            <c:numRef>
              <c:f>'Tableau de hiérarchisation'!$Q$3:$Q$15</c:f>
              <c:numCache>
                <c:formatCode>0.00%</c:formatCode>
                <c:ptCount val="13"/>
                <c:pt idx="0">
                  <c:v>0.22368421052631579</c:v>
                </c:pt>
                <c:pt idx="1">
                  <c:v>0.17105263157894737</c:v>
                </c:pt>
                <c:pt idx="2">
                  <c:v>7.8947368421052627E-2</c:v>
                </c:pt>
                <c:pt idx="3">
                  <c:v>3.9473684210526314E-2</c:v>
                </c:pt>
                <c:pt idx="4">
                  <c:v>0.13157894736842105</c:v>
                </c:pt>
                <c:pt idx="5">
                  <c:v>3.9473684210526314E-2</c:v>
                </c:pt>
                <c:pt idx="6">
                  <c:v>6.5789473684210523E-2</c:v>
                </c:pt>
                <c:pt idx="7">
                  <c:v>6.5789473684210523E-2</c:v>
                </c:pt>
                <c:pt idx="8">
                  <c:v>7.8947368421052627E-2</c:v>
                </c:pt>
                <c:pt idx="9">
                  <c:v>3.9473684210526314E-2</c:v>
                </c:pt>
                <c:pt idx="10">
                  <c:v>2.6315789473684209E-2</c:v>
                </c:pt>
                <c:pt idx="11">
                  <c:v>0</c:v>
                </c:pt>
                <c:pt idx="12">
                  <c:v>3.9473684210526314E-2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4-41E9-8794-8F2CE7B9C2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fr-FR" b="1">
                <a:solidFill>
                  <a:sysClr val="windowText" lastClr="000000"/>
                </a:solidFill>
                <a:latin typeface="+mn-lt"/>
              </a:rPr>
              <a:t>Importance des fonctions en nombre de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'Tableau de hiérarchisation'!$B$3:$B$15</c:f>
              <c:strCache>
                <c:ptCount val="13"/>
                <c:pt idx="0">
                  <c:v>FP1</c:v>
                </c:pt>
                <c:pt idx="1">
                  <c:v>FP2</c:v>
                </c:pt>
                <c:pt idx="2">
                  <c:v>FC1</c:v>
                </c:pt>
                <c:pt idx="3">
                  <c:v>FC2</c:v>
                </c:pt>
                <c:pt idx="4">
                  <c:v>FC3</c:v>
                </c:pt>
                <c:pt idx="5">
                  <c:v>FC4</c:v>
                </c:pt>
                <c:pt idx="6">
                  <c:v>FC5</c:v>
                </c:pt>
                <c:pt idx="7">
                  <c:v>FC6</c:v>
                </c:pt>
                <c:pt idx="8">
                  <c:v>FC7</c:v>
                </c:pt>
                <c:pt idx="9">
                  <c:v>FC8</c:v>
                </c:pt>
                <c:pt idx="10">
                  <c:v>FC9</c:v>
                </c:pt>
                <c:pt idx="11">
                  <c:v>FC10</c:v>
                </c:pt>
                <c:pt idx="12">
                  <c:v>FC11</c:v>
                </c:pt>
              </c:strCache>
            </c:strRef>
          </c:cat>
          <c:val>
            <c:numRef>
              <c:f>'Tableau de hiérarchisation'!$P$3:$P$15</c:f>
              <c:numCache>
                <c:formatCode>General</c:formatCode>
                <c:ptCount val="13"/>
                <c:pt idx="0">
                  <c:v>17</c:v>
                </c:pt>
                <c:pt idx="1">
                  <c:v>13</c:v>
                </c:pt>
                <c:pt idx="2">
                  <c:v>6</c:v>
                </c:pt>
                <c:pt idx="3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4CB3-86CC-8C9F36D0A1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549675744"/>
        <c:axId val="1549673344"/>
      </c:barChart>
      <c:catAx>
        <c:axId val="15496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73344"/>
        <c:crosses val="autoZero"/>
        <c:auto val="1"/>
        <c:lblAlgn val="ctr"/>
        <c:lblOffset val="100"/>
        <c:noMultiLvlLbl val="0"/>
      </c:catAx>
      <c:valAx>
        <c:axId val="15496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17</xdr:row>
      <xdr:rowOff>11430</xdr:rowOff>
    </xdr:from>
    <xdr:to>
      <xdr:col>8</xdr:col>
      <xdr:colOff>708660</xdr:colOff>
      <xdr:row>35</xdr:row>
      <xdr:rowOff>106680</xdr:rowOff>
    </xdr:to>
    <xdr:graphicFrame macro="">
      <xdr:nvGraphicFramePr>
        <xdr:cNvPr id="285" name="Graphique 3">
          <a:extLst>
            <a:ext uri="{FF2B5EF4-FFF2-40B4-BE49-F238E27FC236}">
              <a16:creationId xmlns:a16="http://schemas.microsoft.com/office/drawing/2014/main" id="{CA8241FA-E25C-0766-F5E1-7A758735B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507008</xdr:colOff>
      <xdr:row>17</xdr:row>
      <xdr:rowOff>172813</xdr:rowOff>
    </xdr:from>
    <xdr:to>
      <xdr:col>15</xdr:col>
      <xdr:colOff>324128</xdr:colOff>
      <xdr:row>32</xdr:row>
      <xdr:rowOff>172813</xdr:rowOff>
    </xdr:to>
    <xdr:graphicFrame macro="">
      <xdr:nvGraphicFramePr>
        <xdr:cNvPr id="283" name="Graphique 4">
          <a:extLst>
            <a:ext uri="{FF2B5EF4-FFF2-40B4-BE49-F238E27FC236}">
              <a16:creationId xmlns:a16="http://schemas.microsoft.com/office/drawing/2014/main" id="{B5DCB553-1745-DB65-A190-199E65B81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CC20-B723-4272-A1A8-D283496E5216}">
  <sheetPr>
    <pageSetUpPr fitToPage="1"/>
  </sheetPr>
  <dimension ref="B1:I28"/>
  <sheetViews>
    <sheetView tabSelected="1" zoomScale="76" workbookViewId="0">
      <selection activeCell="A8" sqref="A8"/>
    </sheetView>
  </sheetViews>
  <sheetFormatPr defaultColWidth="11.453125" defaultRowHeight="14.5" x14ac:dyDescent="0.35"/>
  <cols>
    <col min="3" max="3" width="46.453125" bestFit="1" customWidth="1"/>
    <col min="4" max="4" width="68.08984375" bestFit="1" customWidth="1"/>
    <col min="5" max="5" width="86.90625" bestFit="1" customWidth="1"/>
    <col min="6" max="6" width="10.6328125" customWidth="1"/>
    <col min="8" max="8" width="11.453125" bestFit="1" customWidth="1"/>
    <col min="9" max="9" width="17.08984375" bestFit="1" customWidth="1"/>
  </cols>
  <sheetData>
    <row r="1" spans="2:9" ht="15" thickBot="1" x14ac:dyDescent="0.4"/>
    <row r="2" spans="2:9" ht="15" thickBot="1" x14ac:dyDescent="0.4">
      <c r="C2" s="21" t="s">
        <v>0</v>
      </c>
      <c r="D2" s="22" t="s">
        <v>1</v>
      </c>
      <c r="E2" s="23" t="s">
        <v>2</v>
      </c>
      <c r="F2" s="31" t="s">
        <v>3</v>
      </c>
      <c r="H2" s="52" t="s">
        <v>92</v>
      </c>
      <c r="I2" s="52"/>
    </row>
    <row r="3" spans="2:9" x14ac:dyDescent="0.35">
      <c r="B3" s="41" t="s">
        <v>4</v>
      </c>
      <c r="C3" s="37" t="s">
        <v>5</v>
      </c>
      <c r="D3" s="38" t="s">
        <v>14</v>
      </c>
      <c r="E3" s="38" t="s">
        <v>76</v>
      </c>
      <c r="F3" s="41" t="s">
        <v>84</v>
      </c>
      <c r="H3" s="11" t="s">
        <v>84</v>
      </c>
      <c r="I3" s="1" t="s">
        <v>88</v>
      </c>
    </row>
    <row r="4" spans="2:9" x14ac:dyDescent="0.35">
      <c r="B4" s="42"/>
      <c r="D4" s="5" t="s">
        <v>6</v>
      </c>
      <c r="E4" s="5" t="s">
        <v>21</v>
      </c>
      <c r="F4" s="42" t="s">
        <v>84</v>
      </c>
      <c r="H4" s="11" t="s">
        <v>85</v>
      </c>
      <c r="I4" s="1" t="s">
        <v>89</v>
      </c>
    </row>
    <row r="5" spans="2:9" x14ac:dyDescent="0.35">
      <c r="B5" s="42"/>
      <c r="D5" s="5" t="s">
        <v>15</v>
      </c>
      <c r="E5" s="5" t="s">
        <v>51</v>
      </c>
      <c r="F5" s="32" t="s">
        <v>84</v>
      </c>
      <c r="H5" s="11" t="s">
        <v>86</v>
      </c>
      <c r="I5" s="1" t="s">
        <v>90</v>
      </c>
    </row>
    <row r="6" spans="2:9" x14ac:dyDescent="0.35">
      <c r="B6" s="43" t="s">
        <v>7</v>
      </c>
      <c r="C6" s="6" t="s">
        <v>8</v>
      </c>
      <c r="D6" s="2" t="s">
        <v>9</v>
      </c>
      <c r="E6" s="6" t="s">
        <v>83</v>
      </c>
      <c r="F6" s="42" t="s">
        <v>85</v>
      </c>
      <c r="H6" s="11" t="s">
        <v>87</v>
      </c>
      <c r="I6" s="1" t="s">
        <v>91</v>
      </c>
    </row>
    <row r="7" spans="2:9" x14ac:dyDescent="0.35">
      <c r="B7" s="42"/>
      <c r="D7" s="3" t="s">
        <v>10</v>
      </c>
      <c r="E7" t="s">
        <v>75</v>
      </c>
      <c r="F7" s="42" t="s">
        <v>84</v>
      </c>
    </row>
    <row r="8" spans="2:9" x14ac:dyDescent="0.35">
      <c r="B8" s="42"/>
      <c r="D8" s="3" t="s">
        <v>11</v>
      </c>
      <c r="E8" t="s">
        <v>116</v>
      </c>
      <c r="F8" s="32" t="s">
        <v>86</v>
      </c>
    </row>
    <row r="9" spans="2:9" x14ac:dyDescent="0.35">
      <c r="B9" s="48" t="s">
        <v>12</v>
      </c>
      <c r="C9" s="6" t="s">
        <v>66</v>
      </c>
      <c r="D9" s="4" t="s">
        <v>73</v>
      </c>
      <c r="E9" s="4" t="s">
        <v>13</v>
      </c>
      <c r="F9" s="42" t="s">
        <v>85</v>
      </c>
    </row>
    <row r="10" spans="2:9" x14ac:dyDescent="0.35">
      <c r="B10" s="49"/>
      <c r="D10" s="5" t="s">
        <v>117</v>
      </c>
      <c r="E10" s="5"/>
      <c r="F10" s="32"/>
    </row>
    <row r="11" spans="2:9" x14ac:dyDescent="0.35">
      <c r="B11" s="48" t="s">
        <v>16</v>
      </c>
      <c r="C11" s="6" t="s">
        <v>81</v>
      </c>
      <c r="D11" s="4" t="s">
        <v>17</v>
      </c>
      <c r="E11" s="4" t="s">
        <v>19</v>
      </c>
      <c r="F11" s="42" t="s">
        <v>86</v>
      </c>
    </row>
    <row r="12" spans="2:9" x14ac:dyDescent="0.35">
      <c r="B12" s="49"/>
      <c r="D12" s="5" t="s">
        <v>18</v>
      </c>
      <c r="E12" s="5" t="s">
        <v>20</v>
      </c>
      <c r="F12" s="42" t="s">
        <v>85</v>
      </c>
    </row>
    <row r="13" spans="2:9" x14ac:dyDescent="0.35">
      <c r="B13" s="50" t="s">
        <v>22</v>
      </c>
      <c r="C13" s="9" t="s">
        <v>80</v>
      </c>
      <c r="D13" s="8" t="s">
        <v>23</v>
      </c>
      <c r="E13" s="8" t="s">
        <v>24</v>
      </c>
      <c r="F13" s="43" t="s">
        <v>84</v>
      </c>
    </row>
    <row r="14" spans="2:9" x14ac:dyDescent="0.35">
      <c r="B14" s="49" t="s">
        <v>25</v>
      </c>
      <c r="C14" t="s">
        <v>67</v>
      </c>
      <c r="D14" s="5" t="s">
        <v>118</v>
      </c>
      <c r="E14" s="5" t="s">
        <v>26</v>
      </c>
      <c r="F14" s="18" t="s">
        <v>84</v>
      </c>
    </row>
    <row r="15" spans="2:9" x14ac:dyDescent="0.35">
      <c r="B15" s="48" t="s">
        <v>27</v>
      </c>
      <c r="C15" s="6" t="s">
        <v>68</v>
      </c>
      <c r="D15" s="2" t="s">
        <v>28</v>
      </c>
      <c r="E15" s="6" t="s">
        <v>30</v>
      </c>
      <c r="F15" s="42" t="s">
        <v>84</v>
      </c>
    </row>
    <row r="16" spans="2:9" x14ac:dyDescent="0.35">
      <c r="B16" s="49"/>
      <c r="D16" s="3" t="s">
        <v>29</v>
      </c>
      <c r="E16" t="s">
        <v>38</v>
      </c>
      <c r="F16" s="32" t="s">
        <v>84</v>
      </c>
    </row>
    <row r="17" spans="2:6" x14ac:dyDescent="0.35">
      <c r="B17" s="48" t="s">
        <v>31</v>
      </c>
      <c r="C17" s="6" t="s">
        <v>69</v>
      </c>
      <c r="D17" s="2" t="s">
        <v>33</v>
      </c>
      <c r="E17" s="6" t="s">
        <v>119</v>
      </c>
      <c r="F17" s="42" t="s">
        <v>84</v>
      </c>
    </row>
    <row r="18" spans="2:6" x14ac:dyDescent="0.35">
      <c r="B18" s="49"/>
      <c r="D18" s="3" t="s">
        <v>34</v>
      </c>
      <c r="F18" s="32"/>
    </row>
    <row r="19" spans="2:6" x14ac:dyDescent="0.35">
      <c r="B19" s="48" t="s">
        <v>32</v>
      </c>
      <c r="C19" s="6" t="s">
        <v>70</v>
      </c>
      <c r="D19" s="2" t="s">
        <v>120</v>
      </c>
      <c r="E19" s="6" t="s">
        <v>121</v>
      </c>
      <c r="F19" s="42" t="s">
        <v>85</v>
      </c>
    </row>
    <row r="20" spans="2:6" x14ac:dyDescent="0.35">
      <c r="B20" s="49"/>
      <c r="C20" t="s">
        <v>74</v>
      </c>
      <c r="D20" s="3" t="s">
        <v>35</v>
      </c>
      <c r="F20" s="32"/>
    </row>
    <row r="21" spans="2:6" x14ac:dyDescent="0.35">
      <c r="B21" s="50" t="s">
        <v>36</v>
      </c>
      <c r="C21" s="9" t="s">
        <v>71</v>
      </c>
      <c r="D21" s="1" t="s">
        <v>77</v>
      </c>
      <c r="E21" s="9" t="s">
        <v>82</v>
      </c>
      <c r="F21" s="42" t="s">
        <v>84</v>
      </c>
    </row>
    <row r="22" spans="2:6" x14ac:dyDescent="0.35">
      <c r="B22" s="48" t="s">
        <v>37</v>
      </c>
      <c r="C22" s="6" t="s">
        <v>79</v>
      </c>
      <c r="D22" s="3" t="s">
        <v>39</v>
      </c>
      <c r="E22" s="6" t="s">
        <v>40</v>
      </c>
      <c r="F22" s="43" t="s">
        <v>84</v>
      </c>
    </row>
    <row r="23" spans="2:6" x14ac:dyDescent="0.35">
      <c r="B23" s="49"/>
      <c r="D23" s="3"/>
      <c r="E23" t="s">
        <v>41</v>
      </c>
      <c r="F23" s="32" t="s">
        <v>84</v>
      </c>
    </row>
    <row r="24" spans="2:6" x14ac:dyDescent="0.35">
      <c r="B24" s="48" t="s">
        <v>42</v>
      </c>
      <c r="C24" s="45" t="s">
        <v>78</v>
      </c>
      <c r="D24" s="2" t="s">
        <v>122</v>
      </c>
      <c r="E24" s="4" t="s">
        <v>43</v>
      </c>
      <c r="F24" s="42" t="s">
        <v>84</v>
      </c>
    </row>
    <row r="25" spans="2:6" x14ac:dyDescent="0.35">
      <c r="B25" s="49"/>
      <c r="C25" s="46"/>
      <c r="D25" s="3"/>
      <c r="E25" s="5" t="s">
        <v>44</v>
      </c>
      <c r="F25" s="42" t="s">
        <v>84</v>
      </c>
    </row>
    <row r="26" spans="2:6" x14ac:dyDescent="0.35">
      <c r="B26" s="49"/>
      <c r="C26" s="46"/>
      <c r="D26" s="3"/>
      <c r="E26" s="5" t="s">
        <v>45</v>
      </c>
      <c r="F26" s="32" t="s">
        <v>84</v>
      </c>
    </row>
    <row r="27" spans="2:6" x14ac:dyDescent="0.35">
      <c r="B27" s="48" t="s">
        <v>46</v>
      </c>
      <c r="C27" s="45" t="s">
        <v>72</v>
      </c>
      <c r="D27" s="2" t="s">
        <v>47</v>
      </c>
      <c r="E27" s="4" t="s">
        <v>49</v>
      </c>
      <c r="F27" s="42" t="s">
        <v>84</v>
      </c>
    </row>
    <row r="28" spans="2:6" ht="15" thickBot="1" x14ac:dyDescent="0.4">
      <c r="B28" s="51"/>
      <c r="C28" s="47"/>
      <c r="D28" s="39" t="s">
        <v>48</v>
      </c>
      <c r="E28" s="40" t="s">
        <v>50</v>
      </c>
      <c r="F28" s="44" t="s">
        <v>84</v>
      </c>
    </row>
  </sheetData>
  <mergeCells count="1">
    <mergeCell ref="H2:I2"/>
  </mergeCells>
  <pageMargins left="0.7" right="0.7" top="0.75" bottom="0.75" header="0.3" footer="0.3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9AA4-B8B2-475A-A206-3A31AAD85759}">
  <sheetPr>
    <pageSetUpPr fitToPage="1"/>
  </sheetPr>
  <dimension ref="B1:T22"/>
  <sheetViews>
    <sheetView zoomScale="53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24" sqref="S24"/>
    </sheetView>
  </sheetViews>
  <sheetFormatPr defaultColWidth="10.90625" defaultRowHeight="14.5" x14ac:dyDescent="0.35"/>
  <cols>
    <col min="20" max="20" width="29.6328125" customWidth="1"/>
    <col min="21" max="21" width="10.90625" customWidth="1"/>
  </cols>
  <sheetData>
    <row r="1" spans="2:17" ht="15" thickBot="1" x14ac:dyDescent="0.4"/>
    <row r="2" spans="2:17" ht="15" thickBot="1" x14ac:dyDescent="0.4">
      <c r="C2" s="21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60</v>
      </c>
      <c r="L2" s="22" t="s">
        <v>61</v>
      </c>
      <c r="M2" s="22" t="s">
        <v>62</v>
      </c>
      <c r="N2" s="22" t="s">
        <v>63</v>
      </c>
      <c r="O2" s="23" t="s">
        <v>64</v>
      </c>
      <c r="P2" s="31" t="s">
        <v>65</v>
      </c>
      <c r="Q2" s="27" t="s">
        <v>115</v>
      </c>
    </row>
    <row r="3" spans="2:17" x14ac:dyDescent="0.35">
      <c r="B3" s="17" t="s">
        <v>52</v>
      </c>
      <c r="C3" s="20"/>
      <c r="D3" s="13" t="s">
        <v>93</v>
      </c>
      <c r="E3" s="13" t="s">
        <v>93</v>
      </c>
      <c r="F3" s="13" t="s">
        <v>93</v>
      </c>
      <c r="G3" s="13" t="s">
        <v>109</v>
      </c>
      <c r="H3" s="13" t="s">
        <v>109</v>
      </c>
      <c r="I3" s="13">
        <v>0</v>
      </c>
      <c r="J3" s="13" t="s">
        <v>109</v>
      </c>
      <c r="K3" s="13" t="s">
        <v>109</v>
      </c>
      <c r="L3" s="13" t="s">
        <v>109</v>
      </c>
      <c r="M3" s="13" t="s">
        <v>93</v>
      </c>
      <c r="N3" s="13" t="s">
        <v>94</v>
      </c>
      <c r="O3" s="24" t="s">
        <v>109</v>
      </c>
      <c r="P3" s="32">
        <f>17</f>
        <v>17</v>
      </c>
      <c r="Q3" s="28">
        <f t="shared" ref="Q3:Q16" si="0">P3/$P$16</f>
        <v>0.22368421052631579</v>
      </c>
    </row>
    <row r="4" spans="2:17" x14ac:dyDescent="0.35">
      <c r="B4" s="18" t="s">
        <v>53</v>
      </c>
      <c r="C4" s="14"/>
      <c r="D4" s="7"/>
      <c r="E4" s="10" t="s">
        <v>110</v>
      </c>
      <c r="F4" s="10" t="s">
        <v>111</v>
      </c>
      <c r="G4" s="10" t="s">
        <v>110</v>
      </c>
      <c r="H4" s="10" t="s">
        <v>110</v>
      </c>
      <c r="I4" s="10" t="s">
        <v>110</v>
      </c>
      <c r="J4" s="10" t="s">
        <v>110</v>
      </c>
      <c r="K4" s="10" t="s">
        <v>110</v>
      </c>
      <c r="L4" s="10" t="s">
        <v>111</v>
      </c>
      <c r="M4" s="10">
        <v>0</v>
      </c>
      <c r="N4" s="10" t="s">
        <v>111</v>
      </c>
      <c r="O4" s="12" t="s">
        <v>110</v>
      </c>
      <c r="P4" s="18">
        <f>13</f>
        <v>13</v>
      </c>
      <c r="Q4" s="29">
        <f t="shared" si="0"/>
        <v>0.17105263157894737</v>
      </c>
    </row>
    <row r="5" spans="2:17" x14ac:dyDescent="0.35">
      <c r="B5" s="18" t="s">
        <v>54</v>
      </c>
      <c r="C5" s="14"/>
      <c r="D5" s="7"/>
      <c r="E5" s="7"/>
      <c r="F5" s="10" t="s">
        <v>95</v>
      </c>
      <c r="G5" s="10">
        <v>0</v>
      </c>
      <c r="H5" s="10" t="s">
        <v>95</v>
      </c>
      <c r="I5" s="10">
        <v>0</v>
      </c>
      <c r="J5" s="10">
        <v>0</v>
      </c>
      <c r="K5" s="10">
        <v>0</v>
      </c>
      <c r="L5" s="10" t="s">
        <v>95</v>
      </c>
      <c r="M5" s="10" t="s">
        <v>95</v>
      </c>
      <c r="N5" s="10" t="s">
        <v>96</v>
      </c>
      <c r="O5" s="12">
        <v>0</v>
      </c>
      <c r="P5" s="18">
        <f>6</f>
        <v>6</v>
      </c>
      <c r="Q5" s="29">
        <f t="shared" si="0"/>
        <v>7.8947368421052627E-2</v>
      </c>
    </row>
    <row r="6" spans="2:17" x14ac:dyDescent="0.35">
      <c r="B6" s="18" t="s">
        <v>55</v>
      </c>
      <c r="C6" s="14"/>
      <c r="D6" s="7"/>
      <c r="E6" s="7"/>
      <c r="F6" s="7"/>
      <c r="G6" s="10" t="s">
        <v>98</v>
      </c>
      <c r="H6" s="10">
        <v>0</v>
      </c>
      <c r="I6" s="10" t="s">
        <v>102</v>
      </c>
      <c r="J6" s="10" t="s">
        <v>103</v>
      </c>
      <c r="K6" s="10" t="s">
        <v>105</v>
      </c>
      <c r="L6" s="10" t="s">
        <v>97</v>
      </c>
      <c r="M6" s="10" t="s">
        <v>97</v>
      </c>
      <c r="N6" s="10" t="s">
        <v>97</v>
      </c>
      <c r="O6" s="12">
        <v>0</v>
      </c>
      <c r="P6" s="18">
        <f>3</f>
        <v>3</v>
      </c>
      <c r="Q6" s="29">
        <f t="shared" si="0"/>
        <v>3.9473684210526314E-2</v>
      </c>
    </row>
    <row r="7" spans="2:17" x14ac:dyDescent="0.35">
      <c r="B7" s="18" t="s">
        <v>56</v>
      </c>
      <c r="C7" s="14"/>
      <c r="D7" s="7"/>
      <c r="E7" s="7"/>
      <c r="F7" s="7"/>
      <c r="G7" s="7"/>
      <c r="H7" s="10" t="s">
        <v>98</v>
      </c>
      <c r="I7" s="10">
        <v>0</v>
      </c>
      <c r="J7" s="10" t="s">
        <v>99</v>
      </c>
      <c r="K7" s="10" t="s">
        <v>99</v>
      </c>
      <c r="L7" s="10">
        <v>0</v>
      </c>
      <c r="M7" s="10" t="s">
        <v>99</v>
      </c>
      <c r="N7" s="10" t="s">
        <v>98</v>
      </c>
      <c r="O7" s="12" t="s">
        <v>99</v>
      </c>
      <c r="P7" s="18">
        <v>10</v>
      </c>
      <c r="Q7" s="29">
        <f t="shared" si="0"/>
        <v>0.13157894736842105</v>
      </c>
    </row>
    <row r="8" spans="2:17" x14ac:dyDescent="0.35">
      <c r="B8" s="18" t="s">
        <v>57</v>
      </c>
      <c r="C8" s="14"/>
      <c r="D8" s="7"/>
      <c r="E8" s="7"/>
      <c r="F8" s="7"/>
      <c r="G8" s="7"/>
      <c r="H8" s="7"/>
      <c r="I8" s="10">
        <v>0</v>
      </c>
      <c r="J8" s="10">
        <v>0</v>
      </c>
      <c r="K8" s="10" t="s">
        <v>100</v>
      </c>
      <c r="L8" s="10" t="s">
        <v>107</v>
      </c>
      <c r="M8" s="10">
        <v>0</v>
      </c>
      <c r="N8" s="10" t="s">
        <v>101</v>
      </c>
      <c r="O8" s="12">
        <v>0</v>
      </c>
      <c r="P8" s="18">
        <f>3</f>
        <v>3</v>
      </c>
      <c r="Q8" s="29">
        <f t="shared" si="0"/>
        <v>3.9473684210526314E-2</v>
      </c>
    </row>
    <row r="9" spans="2:17" x14ac:dyDescent="0.35">
      <c r="B9" s="18" t="s">
        <v>58</v>
      </c>
      <c r="C9" s="14"/>
      <c r="D9" s="7"/>
      <c r="E9" s="7"/>
      <c r="F9" s="7"/>
      <c r="G9" s="7"/>
      <c r="H9" s="7"/>
      <c r="I9" s="7"/>
      <c r="J9" s="10" t="s">
        <v>102</v>
      </c>
      <c r="K9" s="10" t="s">
        <v>102</v>
      </c>
      <c r="L9" s="10">
        <v>0</v>
      </c>
      <c r="M9" s="10" t="s">
        <v>102</v>
      </c>
      <c r="N9" s="10" t="s">
        <v>102</v>
      </c>
      <c r="O9" s="12">
        <v>0</v>
      </c>
      <c r="P9" s="18">
        <f>5</f>
        <v>5</v>
      </c>
      <c r="Q9" s="29">
        <f t="shared" si="0"/>
        <v>6.5789473684210523E-2</v>
      </c>
    </row>
    <row r="10" spans="2:17" x14ac:dyDescent="0.35">
      <c r="B10" s="18" t="s">
        <v>59</v>
      </c>
      <c r="C10" s="14"/>
      <c r="D10" s="7"/>
      <c r="E10" s="7"/>
      <c r="F10" s="7"/>
      <c r="G10" s="7"/>
      <c r="H10" s="7"/>
      <c r="I10" s="7"/>
      <c r="J10" s="7"/>
      <c r="K10" s="10" t="s">
        <v>103</v>
      </c>
      <c r="L10" s="10" t="s">
        <v>107</v>
      </c>
      <c r="M10" s="10">
        <v>0</v>
      </c>
      <c r="N10" s="10" t="s">
        <v>104</v>
      </c>
      <c r="O10" s="12" t="s">
        <v>103</v>
      </c>
      <c r="P10" s="18">
        <f>5</f>
        <v>5</v>
      </c>
      <c r="Q10" s="29">
        <f t="shared" si="0"/>
        <v>6.5789473684210523E-2</v>
      </c>
    </row>
    <row r="11" spans="2:17" x14ac:dyDescent="0.35">
      <c r="B11" s="18" t="s">
        <v>60</v>
      </c>
      <c r="C11" s="14"/>
      <c r="D11" s="7"/>
      <c r="E11" s="7"/>
      <c r="F11" s="7"/>
      <c r="G11" s="7"/>
      <c r="H11" s="7"/>
      <c r="I11" s="7"/>
      <c r="J11" s="7"/>
      <c r="K11" s="7"/>
      <c r="L11" s="10" t="s">
        <v>105</v>
      </c>
      <c r="M11" s="10" t="s">
        <v>105</v>
      </c>
      <c r="N11" s="10" t="s">
        <v>106</v>
      </c>
      <c r="O11" s="12" t="s">
        <v>105</v>
      </c>
      <c r="P11" s="18">
        <f>6</f>
        <v>6</v>
      </c>
      <c r="Q11" s="29">
        <f t="shared" si="0"/>
        <v>7.8947368421052627E-2</v>
      </c>
    </row>
    <row r="12" spans="2:17" x14ac:dyDescent="0.35">
      <c r="B12" s="18" t="s">
        <v>61</v>
      </c>
      <c r="C12" s="14"/>
      <c r="D12" s="7"/>
      <c r="E12" s="7"/>
      <c r="F12" s="7"/>
      <c r="G12" s="7"/>
      <c r="H12" s="7"/>
      <c r="I12" s="7"/>
      <c r="J12" s="7"/>
      <c r="K12" s="7"/>
      <c r="L12" s="7"/>
      <c r="M12" s="10" t="s">
        <v>108</v>
      </c>
      <c r="N12" s="10" t="s">
        <v>107</v>
      </c>
      <c r="O12" s="12" t="s">
        <v>112</v>
      </c>
      <c r="P12" s="18">
        <f>3</f>
        <v>3</v>
      </c>
      <c r="Q12" s="29">
        <f t="shared" si="0"/>
        <v>3.9473684210526314E-2</v>
      </c>
    </row>
    <row r="13" spans="2:17" x14ac:dyDescent="0.35">
      <c r="B13" s="18" t="s">
        <v>62</v>
      </c>
      <c r="C13" s="14"/>
      <c r="D13" s="7"/>
      <c r="E13" s="7"/>
      <c r="F13" s="7"/>
      <c r="G13" s="7"/>
      <c r="H13" s="7"/>
      <c r="I13" s="7"/>
      <c r="J13" s="7"/>
      <c r="K13" s="7"/>
      <c r="L13" s="7"/>
      <c r="M13" s="7"/>
      <c r="N13" s="10" t="s">
        <v>108</v>
      </c>
      <c r="O13" s="12">
        <v>0</v>
      </c>
      <c r="P13" s="18">
        <f>2</f>
        <v>2</v>
      </c>
      <c r="Q13" s="29">
        <f t="shared" si="0"/>
        <v>2.6315789473684209E-2</v>
      </c>
    </row>
    <row r="14" spans="2:17" x14ac:dyDescent="0.35">
      <c r="B14" s="18" t="s">
        <v>63</v>
      </c>
      <c r="C14" s="1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 t="s">
        <v>113</v>
      </c>
      <c r="P14" s="18">
        <f>SUM(O14)</f>
        <v>0</v>
      </c>
      <c r="Q14" s="29">
        <f t="shared" si="0"/>
        <v>0</v>
      </c>
    </row>
    <row r="15" spans="2:17" x14ac:dyDescent="0.35">
      <c r="B15" s="18" t="s">
        <v>64</v>
      </c>
      <c r="C15" s="1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25"/>
      <c r="P15" s="18">
        <v>3</v>
      </c>
      <c r="Q15" s="29">
        <f t="shared" si="0"/>
        <v>3.9473684210526314E-2</v>
      </c>
    </row>
    <row r="16" spans="2:17" ht="15" thickBot="1" x14ac:dyDescent="0.4">
      <c r="B16" s="19" t="s">
        <v>114</v>
      </c>
      <c r="C16" s="15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6"/>
      <c r="P16" s="19">
        <f>SUM(P3:P15)</f>
        <v>76</v>
      </c>
      <c r="Q16" s="30">
        <f t="shared" si="0"/>
        <v>1</v>
      </c>
    </row>
    <row r="17" spans="19:20" ht="15" thickBot="1" x14ac:dyDescent="0.4"/>
    <row r="18" spans="19:20" ht="15" thickBot="1" x14ac:dyDescent="0.4">
      <c r="S18" s="33" t="s">
        <v>123</v>
      </c>
      <c r="T18" s="34" t="s">
        <v>124</v>
      </c>
    </row>
    <row r="19" spans="19:20" ht="15" thickBot="1" x14ac:dyDescent="0.4">
      <c r="S19" s="35">
        <v>0</v>
      </c>
      <c r="T19" s="36" t="s">
        <v>125</v>
      </c>
    </row>
    <row r="20" spans="19:20" ht="15" thickBot="1" x14ac:dyDescent="0.4">
      <c r="S20" s="35">
        <v>1</v>
      </c>
      <c r="T20" s="36" t="s">
        <v>126</v>
      </c>
    </row>
    <row r="21" spans="19:20" ht="15" thickBot="1" x14ac:dyDescent="0.4">
      <c r="S21" s="35">
        <v>2</v>
      </c>
      <c r="T21" s="36" t="s">
        <v>127</v>
      </c>
    </row>
    <row r="22" spans="19:20" ht="15" thickBot="1" x14ac:dyDescent="0.4">
      <c r="S22" s="35">
        <v>3</v>
      </c>
      <c r="T22" s="36" t="s">
        <v>128</v>
      </c>
    </row>
  </sheetData>
  <conditionalFormatting sqref="P3:P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 de caractérisation </vt:lpstr>
      <vt:lpstr>Tableau de hiérarchisation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Clémence Faligot</dc:creator>
  <cp:keywords/>
  <dc:description/>
  <cp:lastModifiedBy>AS</cp:lastModifiedBy>
  <cp:revision/>
  <cp:lastPrinted>2023-05-05T14:14:34Z</cp:lastPrinted>
  <dcterms:created xsi:type="dcterms:W3CDTF">2023-05-02T07:25:41Z</dcterms:created>
  <dcterms:modified xsi:type="dcterms:W3CDTF">2023-05-05T14:14:39Z</dcterms:modified>
  <cp:category/>
  <cp:contentStatus/>
</cp:coreProperties>
</file>