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\Desktop\Livrable 2\"/>
    </mc:Choice>
  </mc:AlternateContent>
  <xr:revisionPtr revIDLastSave="0" documentId="13_ncr:1_{A11E44D7-8B77-4D88-B9D3-453CA04F280C}" xr6:coauthVersionLast="47" xr6:coauthVersionMax="47" xr10:uidLastSave="{00000000-0000-0000-0000-000000000000}"/>
  <bookViews>
    <workbookView xWindow="3790" yWindow="1310" windowWidth="14400" windowHeight="8170" activeTab="2" xr2:uid="{631212AA-A916-4AFD-80CF-20C6A5F12595}"/>
  </bookViews>
  <sheets>
    <sheet name="ax" sheetId="2" r:id="rId1"/>
    <sheet name="Calculs Tau,Vx" sheetId="3" r:id="rId2"/>
    <sheet name="Tau.Vx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2" i="3"/>
  <c r="H10" i="2"/>
  <c r="G10" i="2"/>
  <c r="F10" i="2"/>
  <c r="E10" i="2"/>
  <c r="D10" i="2"/>
  <c r="C10" i="2"/>
  <c r="B10" i="2"/>
  <c r="H10" i="1"/>
  <c r="G10" i="1"/>
  <c r="F10" i="1"/>
  <c r="E10" i="1"/>
  <c r="D10" i="1"/>
  <c r="C10" i="1"/>
  <c r="B10" i="1"/>
  <c r="R4" i="1"/>
  <c r="R3" i="1"/>
  <c r="O4" i="1"/>
  <c r="O3" i="1"/>
  <c r="R4" i="2"/>
  <c r="R3" i="2"/>
  <c r="O4" i="2"/>
  <c r="O3" i="2"/>
  <c r="L4" i="2"/>
  <c r="L9" i="2"/>
  <c r="L3" i="2"/>
  <c r="O5" i="2"/>
  <c r="L5" i="2"/>
  <c r="R5" i="1"/>
  <c r="O5" i="1"/>
  <c r="L5" i="1"/>
  <c r="L4" i="1"/>
  <c r="L3" i="1"/>
  <c r="L13" i="2" l="1"/>
  <c r="E11" i="2"/>
  <c r="E12" i="2"/>
  <c r="F11" i="2"/>
  <c r="B12" i="2"/>
  <c r="F12" i="2"/>
  <c r="G11" i="2"/>
  <c r="C12" i="2"/>
  <c r="G12" i="2"/>
  <c r="D12" i="2"/>
  <c r="H12" i="2"/>
  <c r="B11" i="2"/>
  <c r="C11" i="2"/>
  <c r="D11" i="2"/>
  <c r="H11" i="2"/>
  <c r="R5" i="2"/>
  <c r="L9" i="1" l="1"/>
  <c r="L13" i="1" l="1"/>
  <c r="B11" i="1"/>
  <c r="H12" i="1"/>
  <c r="H11" i="1"/>
  <c r="D11" i="1"/>
  <c r="C11" i="1"/>
  <c r="B12" i="1"/>
  <c r="E11" i="1"/>
  <c r="G12" i="1"/>
  <c r="C12" i="1"/>
  <c r="F12" i="1"/>
  <c r="D12" i="1"/>
  <c r="G11" i="1"/>
  <c r="F11" i="1"/>
  <c r="E12" i="1"/>
</calcChain>
</file>

<file path=xl/sharedStrings.xml><?xml version="1.0" encoding="utf-8"?>
<sst xmlns="http://schemas.openxmlformats.org/spreadsheetml/2006/main" count="69" uniqueCount="38">
  <si>
    <t>N° Essai</t>
  </si>
  <si>
    <t>a0</t>
  </si>
  <si>
    <t>Effets -1</t>
  </si>
  <si>
    <t>Effet 1</t>
  </si>
  <si>
    <t>Effets -1, Vx</t>
  </si>
  <si>
    <t>Effet 1, Vx</t>
  </si>
  <si>
    <t>Effets -1, e/X</t>
  </si>
  <si>
    <t>Effet 1, e/X</t>
  </si>
  <si>
    <t>Effets -1, h</t>
  </si>
  <si>
    <t>Effet 1, h</t>
  </si>
  <si>
    <t>Effets -1, Vx(e/X)</t>
  </si>
  <si>
    <t>Effet 1, Vx(e/X)</t>
  </si>
  <si>
    <t>Effets -1, Vx*h</t>
  </si>
  <si>
    <t>Effet 1, Vx*h</t>
  </si>
  <si>
    <t>Effets -1, (e/x)*h</t>
  </si>
  <si>
    <t>Effet 1, (e/x)*h</t>
  </si>
  <si>
    <t>Effets -1, Vx*(e/X)*h</t>
  </si>
  <si>
    <t>Effet 1, Vx*(e/X)*h</t>
  </si>
  <si>
    <t>Pas de V_x</t>
  </si>
  <si>
    <t>Valeur centrale de V_X</t>
  </si>
  <si>
    <t>Variable codée de V_x</t>
  </si>
  <si>
    <t>Pas de e/X</t>
  </si>
  <si>
    <t>Valeur centrale de e/X</t>
  </si>
  <si>
    <t>Variable codée de e/X</t>
  </si>
  <si>
    <t>Pas de h</t>
  </si>
  <si>
    <t>Valeur centrale de h</t>
  </si>
  <si>
    <t>Variable codée de h</t>
  </si>
  <si>
    <t>Effet moy</t>
  </si>
  <si>
    <t>tau * V_x = a0+a1*Vx+a2*e/X+a3*h</t>
  </si>
  <si>
    <t>Sans interaction</t>
  </si>
  <si>
    <t>Avec interaction</t>
  </si>
  <si>
    <t>tau * V_x = a0+a1*Vx+a2*e/X+a3*h+a1a2*(Vx*(e/X)+a1a3*(Vx*h)+a2a3*((e/X)*h))+a1a2a3*((Vx*(e/X)*h))</t>
  </si>
  <si>
    <t>Y</t>
  </si>
  <si>
    <t>a_x = a0+a1*Vx+a2*e/X+a3*h</t>
  </si>
  <si>
    <t>a_x = a0+a1*Vx+a2*e/X+a3*h+a1a2*(Vx*(e/X)+a1a3*(Vx*h)+a2a3*((e/X)*h))+a1a2a3*((Vx*(e/X)*h))</t>
  </si>
  <si>
    <t>Expérience</t>
  </si>
  <si>
    <t>a''</t>
  </si>
  <si>
    <t>a(x)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</si>
</sst>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mbria Math"/>
      <family val="1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mbria Math"/>
      <family val="1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0" fillId="0" borderId="5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5" xfId="0" applyBorder="1" applyAlignment="1">
      <alignment horizontal="left" vertical="center" wrapText="1"/>
    </xf>
    <xf numFmtId="0" fontId="0" fillId="0" borderId="6" xfId="0" applyBorder="1"/>
    <xf numFmtId="0" fontId="0" fillId="0" borderId="16" xfId="0" applyBorder="1"/>
    <xf numFmtId="0" fontId="0" fillId="0" borderId="19" xfId="0" applyBorder="1"/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1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Graphs</a:t>
            </a:r>
            <a:r>
              <a:rPr lang="fr-FR" baseline="0"/>
              <a:t> des effets ax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ax!$B$16:$B$29</c:f>
              <c:strCache>
                <c:ptCount val="14"/>
                <c:pt idx="0">
                  <c:v>Effets -1, Vx</c:v>
                </c:pt>
                <c:pt idx="1">
                  <c:v>Effet 1, Vx</c:v>
                </c:pt>
                <c:pt idx="2">
                  <c:v>Effets -1, e/X</c:v>
                </c:pt>
                <c:pt idx="3">
                  <c:v>Effet 1, e/X</c:v>
                </c:pt>
                <c:pt idx="4">
                  <c:v>Effets -1, h</c:v>
                </c:pt>
                <c:pt idx="5">
                  <c:v>Effet 1, h</c:v>
                </c:pt>
                <c:pt idx="6">
                  <c:v>Effets -1, Vx(e/X)</c:v>
                </c:pt>
                <c:pt idx="7">
                  <c:v>Effet 1, Vx(e/X)</c:v>
                </c:pt>
                <c:pt idx="8">
                  <c:v>Effets -1, Vx*h</c:v>
                </c:pt>
                <c:pt idx="9">
                  <c:v>Effet 1, Vx*h</c:v>
                </c:pt>
                <c:pt idx="10">
                  <c:v>Effets -1, (e/x)*h</c:v>
                </c:pt>
                <c:pt idx="11">
                  <c:v>Effet 1, (e/x)*h</c:v>
                </c:pt>
                <c:pt idx="12">
                  <c:v>Effets -1, Vx*(e/X)*h</c:v>
                </c:pt>
                <c:pt idx="13">
                  <c:v>Effet 1, Vx*(e/X)*h</c:v>
                </c:pt>
              </c:strCache>
            </c:strRef>
          </c:xVal>
          <c:yVal>
            <c:numRef>
              <c:f>ax!$C$16:$C$29</c:f>
              <c:numCache>
                <c:formatCode>General</c:formatCode>
                <c:ptCount val="14"/>
                <c:pt idx="0">
                  <c:v>0.14625000000000021</c:v>
                </c:pt>
                <c:pt idx="1">
                  <c:v>-0.14624999999999977</c:v>
                </c:pt>
                <c:pt idx="2">
                  <c:v>-0.54375000000000018</c:v>
                </c:pt>
                <c:pt idx="3">
                  <c:v>0.54375000000000018</c:v>
                </c:pt>
                <c:pt idx="4">
                  <c:v>4.8750000000000071E-2</c:v>
                </c:pt>
                <c:pt idx="5">
                  <c:v>-4.8750000000000071E-2</c:v>
                </c:pt>
                <c:pt idx="6">
                  <c:v>0.54375000000000018</c:v>
                </c:pt>
                <c:pt idx="7">
                  <c:v>-0.54374999999999973</c:v>
                </c:pt>
                <c:pt idx="8">
                  <c:v>-4.8750000000000071E-2</c:v>
                </c:pt>
                <c:pt idx="9">
                  <c:v>4.8750000000000071E-2</c:v>
                </c:pt>
                <c:pt idx="10">
                  <c:v>3.7500000000001421E-3</c:v>
                </c:pt>
                <c:pt idx="11">
                  <c:v>-3.749999999999698E-3</c:v>
                </c:pt>
                <c:pt idx="12">
                  <c:v>-3.749999999999698E-3</c:v>
                </c:pt>
                <c:pt idx="13">
                  <c:v>3.7500000000001421E-3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23-45A4-A041-63B3536FC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016064"/>
        <c:axId val="342017024"/>
      </c:scatterChart>
      <c:valAx>
        <c:axId val="342016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017024"/>
        <c:crosses val="autoZero"/>
        <c:crossBetween val="midCat"/>
      </c:valAx>
      <c:valAx>
        <c:axId val="34201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016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Graphs des effets Tau.Vx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Tau.Vx!$B$16:$B$29</c:f>
              <c:strCache>
                <c:ptCount val="14"/>
                <c:pt idx="0">
                  <c:v>Effets -1, Vx</c:v>
                </c:pt>
                <c:pt idx="1">
                  <c:v>Effet 1, Vx</c:v>
                </c:pt>
                <c:pt idx="2">
                  <c:v>Effets -1, e/X</c:v>
                </c:pt>
                <c:pt idx="3">
                  <c:v>Effet 1, e/X</c:v>
                </c:pt>
                <c:pt idx="4">
                  <c:v>Effets -1, h</c:v>
                </c:pt>
                <c:pt idx="5">
                  <c:v>Effet 1, h</c:v>
                </c:pt>
                <c:pt idx="6">
                  <c:v>Effets -1, Vx(e/X)</c:v>
                </c:pt>
                <c:pt idx="7">
                  <c:v>Effet 1, Vx(e/X)</c:v>
                </c:pt>
                <c:pt idx="8">
                  <c:v>Effets -1, Vx*h</c:v>
                </c:pt>
                <c:pt idx="9">
                  <c:v>Effet 1, Vx*h</c:v>
                </c:pt>
                <c:pt idx="10">
                  <c:v>Effets -1, (e/x)*h</c:v>
                </c:pt>
                <c:pt idx="11">
                  <c:v>Effet 1, (e/x)*h</c:v>
                </c:pt>
                <c:pt idx="12">
                  <c:v>Effets -1, Vx*(e/X)*h</c:v>
                </c:pt>
                <c:pt idx="13">
                  <c:v>Effet 1, Vx*(e/X)*h</c:v>
                </c:pt>
              </c:strCache>
            </c:strRef>
          </c:xVal>
          <c:yVal>
            <c:numRef>
              <c:f>Tau.Vx!$C$16:$C$29</c:f>
              <c:numCache>
                <c:formatCode>General</c:formatCode>
                <c:ptCount val="14"/>
                <c:pt idx="0">
                  <c:v>10.783749999999998</c:v>
                </c:pt>
                <c:pt idx="1">
                  <c:v>-10.783749999999998</c:v>
                </c:pt>
                <c:pt idx="2">
                  <c:v>-6.0662500000000037</c:v>
                </c:pt>
                <c:pt idx="3">
                  <c:v>6.0662499999999966</c:v>
                </c:pt>
                <c:pt idx="4">
                  <c:v>-8.9762500000000074</c:v>
                </c:pt>
                <c:pt idx="5">
                  <c:v>8.9762499999999932</c:v>
                </c:pt>
                <c:pt idx="6">
                  <c:v>6.0662499999999966</c:v>
                </c:pt>
                <c:pt idx="7">
                  <c:v>-6.0662500000000037</c:v>
                </c:pt>
                <c:pt idx="8">
                  <c:v>8.9762499999999932</c:v>
                </c:pt>
                <c:pt idx="9">
                  <c:v>-8.9762500000000074</c:v>
                </c:pt>
                <c:pt idx="10">
                  <c:v>4.3037499999999937</c:v>
                </c:pt>
                <c:pt idx="11">
                  <c:v>-4.3037500000000009</c:v>
                </c:pt>
                <c:pt idx="12">
                  <c:v>-4.3037500000000009</c:v>
                </c:pt>
                <c:pt idx="13">
                  <c:v>4.3037499999999937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15-4036-B3CF-6739441043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2601856"/>
        <c:axId val="345699136"/>
      </c:scatterChart>
      <c:valAx>
        <c:axId val="372601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699136"/>
        <c:crosses val="autoZero"/>
        <c:crossBetween val="midCat"/>
      </c:valAx>
      <c:valAx>
        <c:axId val="34569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601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chart" Target="../charts/chart1.xml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chart" Target="../charts/chart2.xml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243840</xdr:colOff>
      <xdr:row>0</xdr:row>
      <xdr:rowOff>114300</xdr:rowOff>
    </xdr:from>
    <xdr:to>
      <xdr:col>1</xdr:col>
      <xdr:colOff>396240</xdr:colOff>
      <xdr:row>0</xdr:row>
      <xdr:rowOff>289560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EDAB8C97-325C-2280-EDB6-B3C859B9B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" y="114300"/>
          <a:ext cx="1524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312420</xdr:colOff>
      <xdr:row>0</xdr:row>
      <xdr:rowOff>22860</xdr:rowOff>
    </xdr:from>
    <xdr:to>
      <xdr:col>2</xdr:col>
      <xdr:colOff>411480</xdr:colOff>
      <xdr:row>0</xdr:row>
      <xdr:rowOff>327660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CE4FA00E-CE4D-054F-7465-E52C439DD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" y="22860"/>
          <a:ext cx="9906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320040</xdr:colOff>
      <xdr:row>0</xdr:row>
      <xdr:rowOff>106680</xdr:rowOff>
    </xdr:from>
    <xdr:to>
      <xdr:col>3</xdr:col>
      <xdr:colOff>411480</xdr:colOff>
      <xdr:row>0</xdr:row>
      <xdr:rowOff>281940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7B83AA43-2F95-197B-B2C5-0867B0ED2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5540" y="106680"/>
          <a:ext cx="9144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106680</xdr:colOff>
      <xdr:row>0</xdr:row>
      <xdr:rowOff>38100</xdr:rowOff>
    </xdr:from>
    <xdr:to>
      <xdr:col>4</xdr:col>
      <xdr:colOff>594360</xdr:colOff>
      <xdr:row>0</xdr:row>
      <xdr:rowOff>342900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980B4763-AD44-B4AB-B2ED-EC92FCCD5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4660" y="38100"/>
          <a:ext cx="48768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167640</xdr:colOff>
      <xdr:row>0</xdr:row>
      <xdr:rowOff>99060</xdr:rowOff>
    </xdr:from>
    <xdr:to>
      <xdr:col>5</xdr:col>
      <xdr:colOff>541020</xdr:colOff>
      <xdr:row>0</xdr:row>
      <xdr:rowOff>274320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9451D4B5-9B7F-1154-DBED-E66BF81D4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99060"/>
          <a:ext cx="3733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160020</xdr:colOff>
      <xdr:row>0</xdr:row>
      <xdr:rowOff>45720</xdr:rowOff>
    </xdr:from>
    <xdr:to>
      <xdr:col>6</xdr:col>
      <xdr:colOff>579120</xdr:colOff>
      <xdr:row>0</xdr:row>
      <xdr:rowOff>350520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9F4AA224-D388-5657-A9AE-CBD703C84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32960" y="45720"/>
          <a:ext cx="419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45720</xdr:colOff>
      <xdr:row>0</xdr:row>
      <xdr:rowOff>15240</xdr:rowOff>
    </xdr:from>
    <xdr:to>
      <xdr:col>7</xdr:col>
      <xdr:colOff>746760</xdr:colOff>
      <xdr:row>0</xdr:row>
      <xdr:rowOff>320040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7CCDA650-A3B6-46BC-BFC8-D3EDC3EC8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1140" y="15240"/>
          <a:ext cx="70104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91440</xdr:colOff>
      <xdr:row>0</xdr:row>
      <xdr:rowOff>60960</xdr:rowOff>
    </xdr:from>
    <xdr:to>
      <xdr:col>8</xdr:col>
      <xdr:colOff>243840</xdr:colOff>
      <xdr:row>0</xdr:row>
      <xdr:rowOff>236220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CA64CC2B-D2F2-028D-ACD9-A42E4B207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9340" y="60960"/>
          <a:ext cx="1524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182880</xdr:colOff>
      <xdr:row>1</xdr:row>
      <xdr:rowOff>175260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A7BE4FB4-D0A6-AC95-09E4-0E559F727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066800"/>
          <a:ext cx="1828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</xdr:row>
      <xdr:rowOff>0</xdr:rowOff>
    </xdr:from>
    <xdr:to>
      <xdr:col>2</xdr:col>
      <xdr:colOff>182880</xdr:colOff>
      <xdr:row>1</xdr:row>
      <xdr:rowOff>175260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8CB9B72A-D4F1-A68E-C5D5-958DD6691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" y="1066800"/>
          <a:ext cx="1828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</xdr:row>
      <xdr:rowOff>0</xdr:rowOff>
    </xdr:from>
    <xdr:to>
      <xdr:col>3</xdr:col>
      <xdr:colOff>182880</xdr:colOff>
      <xdr:row>1</xdr:row>
      <xdr:rowOff>175260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75B4B1B1-041D-7FAF-4F6D-229983FF4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066800"/>
          <a:ext cx="1828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</xdr:row>
      <xdr:rowOff>0</xdr:rowOff>
    </xdr:from>
    <xdr:to>
      <xdr:col>4</xdr:col>
      <xdr:colOff>76200</xdr:colOff>
      <xdr:row>1</xdr:row>
      <xdr:rowOff>175260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62DFEDDD-96AB-1884-6D7C-2F488D93C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9920" y="1066800"/>
          <a:ext cx="762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</xdr:row>
      <xdr:rowOff>0</xdr:rowOff>
    </xdr:from>
    <xdr:to>
      <xdr:col>5</xdr:col>
      <xdr:colOff>76200</xdr:colOff>
      <xdr:row>1</xdr:row>
      <xdr:rowOff>175260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3B879165-C00F-8A80-8EBA-6EA053D56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066800"/>
          <a:ext cx="762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</xdr:row>
      <xdr:rowOff>0</xdr:rowOff>
    </xdr:from>
    <xdr:to>
      <xdr:col>6</xdr:col>
      <xdr:colOff>76200</xdr:colOff>
      <xdr:row>1</xdr:row>
      <xdr:rowOff>175260</xdr:rowOff>
    </xdr:to>
    <xdr:pic>
      <xdr:nvPicPr>
        <xdr:cNvPr id="15" name="Image 14">
          <a:extLst>
            <a:ext uri="{FF2B5EF4-FFF2-40B4-BE49-F238E27FC236}">
              <a16:creationId xmlns:a16="http://schemas.microsoft.com/office/drawing/2014/main" id="{08439A88-218F-FA2A-333C-8C6DFE85F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1066800"/>
          <a:ext cx="762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</xdr:row>
      <xdr:rowOff>0</xdr:rowOff>
    </xdr:from>
    <xdr:to>
      <xdr:col>7</xdr:col>
      <xdr:colOff>182880</xdr:colOff>
      <xdr:row>1</xdr:row>
      <xdr:rowOff>175260</xdr:rowOff>
    </xdr:to>
    <xdr:pic>
      <xdr:nvPicPr>
        <xdr:cNvPr id="16" name="Image 15">
          <a:extLst>
            <a:ext uri="{FF2B5EF4-FFF2-40B4-BE49-F238E27FC236}">
              <a16:creationId xmlns:a16="http://schemas.microsoft.com/office/drawing/2014/main" id="{508F4DAE-1653-F1DD-B1F7-147D73837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066800"/>
          <a:ext cx="1828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1</xdr:col>
      <xdr:colOff>182880</xdr:colOff>
      <xdr:row>2</xdr:row>
      <xdr:rowOff>175260</xdr:rowOff>
    </xdr:to>
    <xdr:pic>
      <xdr:nvPicPr>
        <xdr:cNvPr id="17" name="Image 16">
          <a:extLst>
            <a:ext uri="{FF2B5EF4-FFF2-40B4-BE49-F238E27FC236}">
              <a16:creationId xmlns:a16="http://schemas.microsoft.com/office/drawing/2014/main" id="{836FCE21-393A-8E82-0045-77988C3B7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133600"/>
          <a:ext cx="1828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2</xdr:col>
      <xdr:colOff>182880</xdr:colOff>
      <xdr:row>2</xdr:row>
      <xdr:rowOff>175260</xdr:rowOff>
    </xdr:to>
    <xdr:pic>
      <xdr:nvPicPr>
        <xdr:cNvPr id="18" name="Image 17">
          <a:extLst>
            <a:ext uri="{FF2B5EF4-FFF2-40B4-BE49-F238E27FC236}">
              <a16:creationId xmlns:a16="http://schemas.microsoft.com/office/drawing/2014/main" id="{75D4572A-107C-70DC-492E-D518218C2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" y="2133600"/>
          <a:ext cx="1828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3</xdr:col>
      <xdr:colOff>76200</xdr:colOff>
      <xdr:row>2</xdr:row>
      <xdr:rowOff>175260</xdr:rowOff>
    </xdr:to>
    <xdr:pic>
      <xdr:nvPicPr>
        <xdr:cNvPr id="19" name="Image 18">
          <a:extLst>
            <a:ext uri="{FF2B5EF4-FFF2-40B4-BE49-F238E27FC236}">
              <a16:creationId xmlns:a16="http://schemas.microsoft.com/office/drawing/2014/main" id="{A91E2E0E-3646-DDF5-0CA9-984E95A7A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133600"/>
          <a:ext cx="762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2</xdr:row>
      <xdr:rowOff>0</xdr:rowOff>
    </xdr:from>
    <xdr:to>
      <xdr:col>4</xdr:col>
      <xdr:colOff>76200</xdr:colOff>
      <xdr:row>2</xdr:row>
      <xdr:rowOff>175260</xdr:rowOff>
    </xdr:to>
    <xdr:pic>
      <xdr:nvPicPr>
        <xdr:cNvPr id="20" name="Image 19">
          <a:extLst>
            <a:ext uri="{FF2B5EF4-FFF2-40B4-BE49-F238E27FC236}">
              <a16:creationId xmlns:a16="http://schemas.microsoft.com/office/drawing/2014/main" id="{F1A3A5D3-36D1-B2BE-CB65-D50A061E7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9920" y="2133600"/>
          <a:ext cx="762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</xdr:row>
      <xdr:rowOff>0</xdr:rowOff>
    </xdr:from>
    <xdr:to>
      <xdr:col>5</xdr:col>
      <xdr:colOff>182880</xdr:colOff>
      <xdr:row>2</xdr:row>
      <xdr:rowOff>175260</xdr:rowOff>
    </xdr:to>
    <xdr:pic>
      <xdr:nvPicPr>
        <xdr:cNvPr id="21" name="Image 20">
          <a:extLst>
            <a:ext uri="{FF2B5EF4-FFF2-40B4-BE49-F238E27FC236}">
              <a16:creationId xmlns:a16="http://schemas.microsoft.com/office/drawing/2014/main" id="{104E7767-1C5F-60A3-3721-4A70F6180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2133600"/>
          <a:ext cx="1828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</xdr:row>
      <xdr:rowOff>0</xdr:rowOff>
    </xdr:from>
    <xdr:to>
      <xdr:col>6</xdr:col>
      <xdr:colOff>182880</xdr:colOff>
      <xdr:row>2</xdr:row>
      <xdr:rowOff>175260</xdr:rowOff>
    </xdr:to>
    <xdr:pic>
      <xdr:nvPicPr>
        <xdr:cNvPr id="22" name="Image 21">
          <a:extLst>
            <a:ext uri="{FF2B5EF4-FFF2-40B4-BE49-F238E27FC236}">
              <a16:creationId xmlns:a16="http://schemas.microsoft.com/office/drawing/2014/main" id="{4DA32CB6-B620-924F-94C6-4C1742989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2133600"/>
          <a:ext cx="1828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</xdr:row>
      <xdr:rowOff>0</xdr:rowOff>
    </xdr:from>
    <xdr:to>
      <xdr:col>7</xdr:col>
      <xdr:colOff>76200</xdr:colOff>
      <xdr:row>2</xdr:row>
      <xdr:rowOff>175260</xdr:rowOff>
    </xdr:to>
    <xdr:pic>
      <xdr:nvPicPr>
        <xdr:cNvPr id="23" name="Image 22">
          <a:extLst>
            <a:ext uri="{FF2B5EF4-FFF2-40B4-BE49-F238E27FC236}">
              <a16:creationId xmlns:a16="http://schemas.microsoft.com/office/drawing/2014/main" id="{43CF2B71-E3B5-FDC6-0A03-6B2DF01FF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133600"/>
          <a:ext cx="762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</xdr:row>
      <xdr:rowOff>0</xdr:rowOff>
    </xdr:from>
    <xdr:to>
      <xdr:col>1</xdr:col>
      <xdr:colOff>182880</xdr:colOff>
      <xdr:row>3</xdr:row>
      <xdr:rowOff>175260</xdr:rowOff>
    </xdr:to>
    <xdr:pic>
      <xdr:nvPicPr>
        <xdr:cNvPr id="24" name="Image 23">
          <a:extLst>
            <a:ext uri="{FF2B5EF4-FFF2-40B4-BE49-F238E27FC236}">
              <a16:creationId xmlns:a16="http://schemas.microsoft.com/office/drawing/2014/main" id="{FC743E89-AE64-6934-592B-33A13D6F1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200400"/>
          <a:ext cx="1828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76200</xdr:colOff>
      <xdr:row>3</xdr:row>
      <xdr:rowOff>175260</xdr:rowOff>
    </xdr:to>
    <xdr:pic>
      <xdr:nvPicPr>
        <xdr:cNvPr id="25" name="Image 24">
          <a:extLst>
            <a:ext uri="{FF2B5EF4-FFF2-40B4-BE49-F238E27FC236}">
              <a16:creationId xmlns:a16="http://schemas.microsoft.com/office/drawing/2014/main" id="{92C1F1CA-B1C9-1EA6-69CE-8BEC6A4F9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" y="3200400"/>
          <a:ext cx="762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3</xdr:row>
      <xdr:rowOff>0</xdr:rowOff>
    </xdr:from>
    <xdr:to>
      <xdr:col>3</xdr:col>
      <xdr:colOff>182880</xdr:colOff>
      <xdr:row>3</xdr:row>
      <xdr:rowOff>175260</xdr:rowOff>
    </xdr:to>
    <xdr:pic>
      <xdr:nvPicPr>
        <xdr:cNvPr id="26" name="Image 25">
          <a:extLst>
            <a:ext uri="{FF2B5EF4-FFF2-40B4-BE49-F238E27FC236}">
              <a16:creationId xmlns:a16="http://schemas.microsoft.com/office/drawing/2014/main" id="{03743D29-D29F-4BE1-BCAA-07A982841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200400"/>
          <a:ext cx="1828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3</xdr:row>
      <xdr:rowOff>0</xdr:rowOff>
    </xdr:from>
    <xdr:to>
      <xdr:col>4</xdr:col>
      <xdr:colOff>182880</xdr:colOff>
      <xdr:row>3</xdr:row>
      <xdr:rowOff>175260</xdr:rowOff>
    </xdr:to>
    <xdr:pic>
      <xdr:nvPicPr>
        <xdr:cNvPr id="27" name="Image 26">
          <a:extLst>
            <a:ext uri="{FF2B5EF4-FFF2-40B4-BE49-F238E27FC236}">
              <a16:creationId xmlns:a16="http://schemas.microsoft.com/office/drawing/2014/main" id="{6F865494-3C58-8333-A463-E53AF71DB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9920" y="3200400"/>
          <a:ext cx="1828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</xdr:row>
      <xdr:rowOff>0</xdr:rowOff>
    </xdr:from>
    <xdr:to>
      <xdr:col>5</xdr:col>
      <xdr:colOff>76200</xdr:colOff>
      <xdr:row>3</xdr:row>
      <xdr:rowOff>175260</xdr:rowOff>
    </xdr:to>
    <xdr:pic>
      <xdr:nvPicPr>
        <xdr:cNvPr id="28" name="Image 27">
          <a:extLst>
            <a:ext uri="{FF2B5EF4-FFF2-40B4-BE49-F238E27FC236}">
              <a16:creationId xmlns:a16="http://schemas.microsoft.com/office/drawing/2014/main" id="{A0C2207C-CCAB-641C-2878-95ADC5588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3200400"/>
          <a:ext cx="762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</xdr:row>
      <xdr:rowOff>0</xdr:rowOff>
    </xdr:from>
    <xdr:to>
      <xdr:col>6</xdr:col>
      <xdr:colOff>182880</xdr:colOff>
      <xdr:row>3</xdr:row>
      <xdr:rowOff>175260</xdr:rowOff>
    </xdr:to>
    <xdr:pic>
      <xdr:nvPicPr>
        <xdr:cNvPr id="29" name="Image 28">
          <a:extLst>
            <a:ext uri="{FF2B5EF4-FFF2-40B4-BE49-F238E27FC236}">
              <a16:creationId xmlns:a16="http://schemas.microsoft.com/office/drawing/2014/main" id="{7A39E42D-A4CF-47F7-5345-7996AA168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3200400"/>
          <a:ext cx="1828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</xdr:row>
      <xdr:rowOff>0</xdr:rowOff>
    </xdr:from>
    <xdr:to>
      <xdr:col>7</xdr:col>
      <xdr:colOff>76200</xdr:colOff>
      <xdr:row>3</xdr:row>
      <xdr:rowOff>175260</xdr:rowOff>
    </xdr:to>
    <xdr:pic>
      <xdr:nvPicPr>
        <xdr:cNvPr id="30" name="Image 29">
          <a:extLst>
            <a:ext uri="{FF2B5EF4-FFF2-40B4-BE49-F238E27FC236}">
              <a16:creationId xmlns:a16="http://schemas.microsoft.com/office/drawing/2014/main" id="{6356BAE2-EB74-1900-46EE-FD055CCE8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3200400"/>
          <a:ext cx="762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1</xdr:col>
      <xdr:colOff>182880</xdr:colOff>
      <xdr:row>4</xdr:row>
      <xdr:rowOff>175260</xdr:rowOff>
    </xdr:to>
    <xdr:pic>
      <xdr:nvPicPr>
        <xdr:cNvPr id="31" name="Image 30">
          <a:extLst>
            <a:ext uri="{FF2B5EF4-FFF2-40B4-BE49-F238E27FC236}">
              <a16:creationId xmlns:a16="http://schemas.microsoft.com/office/drawing/2014/main" id="{4FDA90B1-E7C1-E64B-B3AC-6B167D246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267200"/>
          <a:ext cx="1828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</xdr:row>
      <xdr:rowOff>0</xdr:rowOff>
    </xdr:from>
    <xdr:to>
      <xdr:col>2</xdr:col>
      <xdr:colOff>76200</xdr:colOff>
      <xdr:row>4</xdr:row>
      <xdr:rowOff>175260</xdr:rowOff>
    </xdr:to>
    <xdr:pic>
      <xdr:nvPicPr>
        <xdr:cNvPr id="32" name="Image 31">
          <a:extLst>
            <a:ext uri="{FF2B5EF4-FFF2-40B4-BE49-F238E27FC236}">
              <a16:creationId xmlns:a16="http://schemas.microsoft.com/office/drawing/2014/main" id="{BBF78920-61EA-CC53-EB87-5D2A8A9E5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" y="4267200"/>
          <a:ext cx="762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4</xdr:row>
      <xdr:rowOff>0</xdr:rowOff>
    </xdr:from>
    <xdr:to>
      <xdr:col>3</xdr:col>
      <xdr:colOff>76200</xdr:colOff>
      <xdr:row>4</xdr:row>
      <xdr:rowOff>175260</xdr:rowOff>
    </xdr:to>
    <xdr:pic>
      <xdr:nvPicPr>
        <xdr:cNvPr id="33" name="Image 32">
          <a:extLst>
            <a:ext uri="{FF2B5EF4-FFF2-40B4-BE49-F238E27FC236}">
              <a16:creationId xmlns:a16="http://schemas.microsoft.com/office/drawing/2014/main" id="{FD891CB5-3CCE-3C28-6810-74AE4C164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267200"/>
          <a:ext cx="762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4</xdr:row>
      <xdr:rowOff>0</xdr:rowOff>
    </xdr:from>
    <xdr:to>
      <xdr:col>4</xdr:col>
      <xdr:colOff>182880</xdr:colOff>
      <xdr:row>4</xdr:row>
      <xdr:rowOff>175260</xdr:rowOff>
    </xdr:to>
    <xdr:pic>
      <xdr:nvPicPr>
        <xdr:cNvPr id="34" name="Image 33">
          <a:extLst>
            <a:ext uri="{FF2B5EF4-FFF2-40B4-BE49-F238E27FC236}">
              <a16:creationId xmlns:a16="http://schemas.microsoft.com/office/drawing/2014/main" id="{21364606-2ACE-6CBB-1AA3-4ADAD6863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9920" y="4267200"/>
          <a:ext cx="1828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</xdr:row>
      <xdr:rowOff>0</xdr:rowOff>
    </xdr:from>
    <xdr:to>
      <xdr:col>5</xdr:col>
      <xdr:colOff>182880</xdr:colOff>
      <xdr:row>4</xdr:row>
      <xdr:rowOff>175260</xdr:rowOff>
    </xdr:to>
    <xdr:pic>
      <xdr:nvPicPr>
        <xdr:cNvPr id="35" name="Image 34">
          <a:extLst>
            <a:ext uri="{FF2B5EF4-FFF2-40B4-BE49-F238E27FC236}">
              <a16:creationId xmlns:a16="http://schemas.microsoft.com/office/drawing/2014/main" id="{66542DF4-3888-B328-F8AF-895FE0AAA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4267200"/>
          <a:ext cx="1828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4</xdr:row>
      <xdr:rowOff>0</xdr:rowOff>
    </xdr:from>
    <xdr:to>
      <xdr:col>6</xdr:col>
      <xdr:colOff>76200</xdr:colOff>
      <xdr:row>4</xdr:row>
      <xdr:rowOff>175260</xdr:rowOff>
    </xdr:to>
    <xdr:pic>
      <xdr:nvPicPr>
        <xdr:cNvPr id="36" name="Image 35">
          <a:extLst>
            <a:ext uri="{FF2B5EF4-FFF2-40B4-BE49-F238E27FC236}">
              <a16:creationId xmlns:a16="http://schemas.microsoft.com/office/drawing/2014/main" id="{79D4EFD5-34C4-8478-9FE3-A16979ACB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4267200"/>
          <a:ext cx="762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4</xdr:row>
      <xdr:rowOff>0</xdr:rowOff>
    </xdr:from>
    <xdr:to>
      <xdr:col>7</xdr:col>
      <xdr:colOff>182880</xdr:colOff>
      <xdr:row>4</xdr:row>
      <xdr:rowOff>175260</xdr:rowOff>
    </xdr:to>
    <xdr:pic>
      <xdr:nvPicPr>
        <xdr:cNvPr id="37" name="Image 36">
          <a:extLst>
            <a:ext uri="{FF2B5EF4-FFF2-40B4-BE49-F238E27FC236}">
              <a16:creationId xmlns:a16="http://schemas.microsoft.com/office/drawing/2014/main" id="{4F59CC4D-B0FB-86B8-0B6A-C437736DB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4267200"/>
          <a:ext cx="1828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</xdr:row>
      <xdr:rowOff>0</xdr:rowOff>
    </xdr:from>
    <xdr:to>
      <xdr:col>1</xdr:col>
      <xdr:colOff>76200</xdr:colOff>
      <xdr:row>5</xdr:row>
      <xdr:rowOff>175260</xdr:rowOff>
    </xdr:to>
    <xdr:pic>
      <xdr:nvPicPr>
        <xdr:cNvPr id="38" name="Image 37">
          <a:extLst>
            <a:ext uri="{FF2B5EF4-FFF2-40B4-BE49-F238E27FC236}">
              <a16:creationId xmlns:a16="http://schemas.microsoft.com/office/drawing/2014/main" id="{549C9711-FC67-4E6E-E501-FA2DB6D6F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334000"/>
          <a:ext cx="762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</xdr:row>
      <xdr:rowOff>0</xdr:rowOff>
    </xdr:from>
    <xdr:to>
      <xdr:col>2</xdr:col>
      <xdr:colOff>182880</xdr:colOff>
      <xdr:row>5</xdr:row>
      <xdr:rowOff>175260</xdr:rowOff>
    </xdr:to>
    <xdr:pic>
      <xdr:nvPicPr>
        <xdr:cNvPr id="39" name="Image 38">
          <a:extLst>
            <a:ext uri="{FF2B5EF4-FFF2-40B4-BE49-F238E27FC236}">
              <a16:creationId xmlns:a16="http://schemas.microsoft.com/office/drawing/2014/main" id="{42B266AF-5A61-A7B0-2EF7-514D2662F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" y="5334000"/>
          <a:ext cx="1828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5</xdr:row>
      <xdr:rowOff>0</xdr:rowOff>
    </xdr:from>
    <xdr:to>
      <xdr:col>3</xdr:col>
      <xdr:colOff>182880</xdr:colOff>
      <xdr:row>5</xdr:row>
      <xdr:rowOff>175260</xdr:rowOff>
    </xdr:to>
    <xdr:pic>
      <xdr:nvPicPr>
        <xdr:cNvPr id="40" name="Image 39">
          <a:extLst>
            <a:ext uri="{FF2B5EF4-FFF2-40B4-BE49-F238E27FC236}">
              <a16:creationId xmlns:a16="http://schemas.microsoft.com/office/drawing/2014/main" id="{7264AD3D-F612-68C9-2B80-A8A4CD76C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334000"/>
          <a:ext cx="1828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</xdr:row>
      <xdr:rowOff>0</xdr:rowOff>
    </xdr:from>
    <xdr:to>
      <xdr:col>4</xdr:col>
      <xdr:colOff>76200</xdr:colOff>
      <xdr:row>5</xdr:row>
      <xdr:rowOff>175260</xdr:rowOff>
    </xdr:to>
    <xdr:pic>
      <xdr:nvPicPr>
        <xdr:cNvPr id="41" name="Image 40">
          <a:extLst>
            <a:ext uri="{FF2B5EF4-FFF2-40B4-BE49-F238E27FC236}">
              <a16:creationId xmlns:a16="http://schemas.microsoft.com/office/drawing/2014/main" id="{AEAE12DF-19DD-3FDE-C47B-26A015B89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9920" y="5334000"/>
          <a:ext cx="762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</xdr:row>
      <xdr:rowOff>0</xdr:rowOff>
    </xdr:from>
    <xdr:to>
      <xdr:col>5</xdr:col>
      <xdr:colOff>76200</xdr:colOff>
      <xdr:row>5</xdr:row>
      <xdr:rowOff>175260</xdr:rowOff>
    </xdr:to>
    <xdr:pic>
      <xdr:nvPicPr>
        <xdr:cNvPr id="42" name="Image 41">
          <a:extLst>
            <a:ext uri="{FF2B5EF4-FFF2-40B4-BE49-F238E27FC236}">
              <a16:creationId xmlns:a16="http://schemas.microsoft.com/office/drawing/2014/main" id="{C5D42369-D02F-642E-B5E7-9A30C7DF0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5334000"/>
          <a:ext cx="762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5</xdr:row>
      <xdr:rowOff>0</xdr:rowOff>
    </xdr:from>
    <xdr:to>
      <xdr:col>6</xdr:col>
      <xdr:colOff>76200</xdr:colOff>
      <xdr:row>5</xdr:row>
      <xdr:rowOff>175260</xdr:rowOff>
    </xdr:to>
    <xdr:pic>
      <xdr:nvPicPr>
        <xdr:cNvPr id="43" name="Image 42">
          <a:extLst>
            <a:ext uri="{FF2B5EF4-FFF2-40B4-BE49-F238E27FC236}">
              <a16:creationId xmlns:a16="http://schemas.microsoft.com/office/drawing/2014/main" id="{635E93D9-3040-95DC-CCC4-6FFE352AE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5334000"/>
          <a:ext cx="762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5</xdr:row>
      <xdr:rowOff>0</xdr:rowOff>
    </xdr:from>
    <xdr:to>
      <xdr:col>7</xdr:col>
      <xdr:colOff>182880</xdr:colOff>
      <xdr:row>5</xdr:row>
      <xdr:rowOff>175260</xdr:rowOff>
    </xdr:to>
    <xdr:pic>
      <xdr:nvPicPr>
        <xdr:cNvPr id="44" name="Image 43">
          <a:extLst>
            <a:ext uri="{FF2B5EF4-FFF2-40B4-BE49-F238E27FC236}">
              <a16:creationId xmlns:a16="http://schemas.microsoft.com/office/drawing/2014/main" id="{D571D2AF-625A-4227-DC46-6BFCDAD36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5334000"/>
          <a:ext cx="1828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6</xdr:row>
      <xdr:rowOff>0</xdr:rowOff>
    </xdr:from>
    <xdr:to>
      <xdr:col>1</xdr:col>
      <xdr:colOff>76200</xdr:colOff>
      <xdr:row>6</xdr:row>
      <xdr:rowOff>175260</xdr:rowOff>
    </xdr:to>
    <xdr:pic>
      <xdr:nvPicPr>
        <xdr:cNvPr id="45" name="Image 44">
          <a:extLst>
            <a:ext uri="{FF2B5EF4-FFF2-40B4-BE49-F238E27FC236}">
              <a16:creationId xmlns:a16="http://schemas.microsoft.com/office/drawing/2014/main" id="{EF933F1C-1FAB-42CC-184B-65FFBAB9F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400800"/>
          <a:ext cx="762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</xdr:row>
      <xdr:rowOff>0</xdr:rowOff>
    </xdr:from>
    <xdr:to>
      <xdr:col>2</xdr:col>
      <xdr:colOff>182880</xdr:colOff>
      <xdr:row>6</xdr:row>
      <xdr:rowOff>175260</xdr:rowOff>
    </xdr:to>
    <xdr:pic>
      <xdr:nvPicPr>
        <xdr:cNvPr id="46" name="Image 45">
          <a:extLst>
            <a:ext uri="{FF2B5EF4-FFF2-40B4-BE49-F238E27FC236}">
              <a16:creationId xmlns:a16="http://schemas.microsoft.com/office/drawing/2014/main" id="{EBE1C0E9-66BE-1549-6515-45E8B9D56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" y="6400800"/>
          <a:ext cx="1828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6</xdr:row>
      <xdr:rowOff>0</xdr:rowOff>
    </xdr:from>
    <xdr:to>
      <xdr:col>3</xdr:col>
      <xdr:colOff>76200</xdr:colOff>
      <xdr:row>6</xdr:row>
      <xdr:rowOff>175260</xdr:rowOff>
    </xdr:to>
    <xdr:pic>
      <xdr:nvPicPr>
        <xdr:cNvPr id="47" name="Image 46">
          <a:extLst>
            <a:ext uri="{FF2B5EF4-FFF2-40B4-BE49-F238E27FC236}">
              <a16:creationId xmlns:a16="http://schemas.microsoft.com/office/drawing/2014/main" id="{8041ADEF-0FE1-D08D-53BA-F53C3A342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6400800"/>
          <a:ext cx="762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6</xdr:row>
      <xdr:rowOff>0</xdr:rowOff>
    </xdr:from>
    <xdr:to>
      <xdr:col>4</xdr:col>
      <xdr:colOff>76200</xdr:colOff>
      <xdr:row>6</xdr:row>
      <xdr:rowOff>175260</xdr:rowOff>
    </xdr:to>
    <xdr:pic>
      <xdr:nvPicPr>
        <xdr:cNvPr id="48" name="Image 47">
          <a:extLst>
            <a:ext uri="{FF2B5EF4-FFF2-40B4-BE49-F238E27FC236}">
              <a16:creationId xmlns:a16="http://schemas.microsoft.com/office/drawing/2014/main" id="{B7235AC3-BD63-9F30-FFDA-F6A3DB384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9920" y="6400800"/>
          <a:ext cx="762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</xdr:row>
      <xdr:rowOff>0</xdr:rowOff>
    </xdr:from>
    <xdr:to>
      <xdr:col>5</xdr:col>
      <xdr:colOff>182880</xdr:colOff>
      <xdr:row>6</xdr:row>
      <xdr:rowOff>175260</xdr:rowOff>
    </xdr:to>
    <xdr:pic>
      <xdr:nvPicPr>
        <xdr:cNvPr id="49" name="Image 48">
          <a:extLst>
            <a:ext uri="{FF2B5EF4-FFF2-40B4-BE49-F238E27FC236}">
              <a16:creationId xmlns:a16="http://schemas.microsoft.com/office/drawing/2014/main" id="{28522257-C7F4-AC8C-32D4-00A449A49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6400800"/>
          <a:ext cx="1828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6</xdr:row>
      <xdr:rowOff>0</xdr:rowOff>
    </xdr:from>
    <xdr:to>
      <xdr:col>6</xdr:col>
      <xdr:colOff>182880</xdr:colOff>
      <xdr:row>6</xdr:row>
      <xdr:rowOff>175260</xdr:rowOff>
    </xdr:to>
    <xdr:pic>
      <xdr:nvPicPr>
        <xdr:cNvPr id="50" name="Image 49">
          <a:extLst>
            <a:ext uri="{FF2B5EF4-FFF2-40B4-BE49-F238E27FC236}">
              <a16:creationId xmlns:a16="http://schemas.microsoft.com/office/drawing/2014/main" id="{0D03EF00-D588-30FD-6EFF-F9EDD8957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6400800"/>
          <a:ext cx="1828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6</xdr:row>
      <xdr:rowOff>0</xdr:rowOff>
    </xdr:from>
    <xdr:to>
      <xdr:col>7</xdr:col>
      <xdr:colOff>76200</xdr:colOff>
      <xdr:row>6</xdr:row>
      <xdr:rowOff>175260</xdr:rowOff>
    </xdr:to>
    <xdr:pic>
      <xdr:nvPicPr>
        <xdr:cNvPr id="51" name="Image 50">
          <a:extLst>
            <a:ext uri="{FF2B5EF4-FFF2-40B4-BE49-F238E27FC236}">
              <a16:creationId xmlns:a16="http://schemas.microsoft.com/office/drawing/2014/main" id="{E00A78D2-2CF8-AAB5-3EE8-64610E01A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6400800"/>
          <a:ext cx="762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</xdr:row>
      <xdr:rowOff>0</xdr:rowOff>
    </xdr:from>
    <xdr:to>
      <xdr:col>1</xdr:col>
      <xdr:colOff>76200</xdr:colOff>
      <xdr:row>7</xdr:row>
      <xdr:rowOff>175260</xdr:rowOff>
    </xdr:to>
    <xdr:pic>
      <xdr:nvPicPr>
        <xdr:cNvPr id="52" name="Image 51">
          <a:extLst>
            <a:ext uri="{FF2B5EF4-FFF2-40B4-BE49-F238E27FC236}">
              <a16:creationId xmlns:a16="http://schemas.microsoft.com/office/drawing/2014/main" id="{ECDE0869-037F-EFAC-C915-3D1589AAC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467600"/>
          <a:ext cx="762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</xdr:row>
      <xdr:rowOff>0</xdr:rowOff>
    </xdr:from>
    <xdr:to>
      <xdr:col>2</xdr:col>
      <xdr:colOff>76200</xdr:colOff>
      <xdr:row>7</xdr:row>
      <xdr:rowOff>175260</xdr:rowOff>
    </xdr:to>
    <xdr:pic>
      <xdr:nvPicPr>
        <xdr:cNvPr id="53" name="Image 52">
          <a:extLst>
            <a:ext uri="{FF2B5EF4-FFF2-40B4-BE49-F238E27FC236}">
              <a16:creationId xmlns:a16="http://schemas.microsoft.com/office/drawing/2014/main" id="{5C28557E-3FD8-435B-3234-138D8B000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" y="7467600"/>
          <a:ext cx="762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7</xdr:row>
      <xdr:rowOff>0</xdr:rowOff>
    </xdr:from>
    <xdr:to>
      <xdr:col>3</xdr:col>
      <xdr:colOff>182880</xdr:colOff>
      <xdr:row>7</xdr:row>
      <xdr:rowOff>175260</xdr:rowOff>
    </xdr:to>
    <xdr:pic>
      <xdr:nvPicPr>
        <xdr:cNvPr id="54" name="Image 53">
          <a:extLst>
            <a:ext uri="{FF2B5EF4-FFF2-40B4-BE49-F238E27FC236}">
              <a16:creationId xmlns:a16="http://schemas.microsoft.com/office/drawing/2014/main" id="{B3D3254C-4254-3CA6-C7AB-C3875F9FD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467600"/>
          <a:ext cx="1828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7</xdr:row>
      <xdr:rowOff>0</xdr:rowOff>
    </xdr:from>
    <xdr:to>
      <xdr:col>4</xdr:col>
      <xdr:colOff>182880</xdr:colOff>
      <xdr:row>7</xdr:row>
      <xdr:rowOff>175260</xdr:rowOff>
    </xdr:to>
    <xdr:pic>
      <xdr:nvPicPr>
        <xdr:cNvPr id="55" name="Image 54">
          <a:extLst>
            <a:ext uri="{FF2B5EF4-FFF2-40B4-BE49-F238E27FC236}">
              <a16:creationId xmlns:a16="http://schemas.microsoft.com/office/drawing/2014/main" id="{4321B6A9-D00E-5061-E896-0C63AB6E7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9920" y="7467600"/>
          <a:ext cx="1828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</xdr:row>
      <xdr:rowOff>0</xdr:rowOff>
    </xdr:from>
    <xdr:to>
      <xdr:col>5</xdr:col>
      <xdr:colOff>76200</xdr:colOff>
      <xdr:row>7</xdr:row>
      <xdr:rowOff>175260</xdr:rowOff>
    </xdr:to>
    <xdr:pic>
      <xdr:nvPicPr>
        <xdr:cNvPr id="56" name="Image 55">
          <a:extLst>
            <a:ext uri="{FF2B5EF4-FFF2-40B4-BE49-F238E27FC236}">
              <a16:creationId xmlns:a16="http://schemas.microsoft.com/office/drawing/2014/main" id="{3104933A-E677-B031-77E5-7EC9B2905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7467600"/>
          <a:ext cx="762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7</xdr:row>
      <xdr:rowOff>0</xdr:rowOff>
    </xdr:from>
    <xdr:to>
      <xdr:col>6</xdr:col>
      <xdr:colOff>182880</xdr:colOff>
      <xdr:row>7</xdr:row>
      <xdr:rowOff>175260</xdr:rowOff>
    </xdr:to>
    <xdr:pic>
      <xdr:nvPicPr>
        <xdr:cNvPr id="57" name="Image 56">
          <a:extLst>
            <a:ext uri="{FF2B5EF4-FFF2-40B4-BE49-F238E27FC236}">
              <a16:creationId xmlns:a16="http://schemas.microsoft.com/office/drawing/2014/main" id="{097C86D2-334F-007E-919A-56338A017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7467600"/>
          <a:ext cx="1828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7</xdr:row>
      <xdr:rowOff>0</xdr:rowOff>
    </xdr:from>
    <xdr:to>
      <xdr:col>7</xdr:col>
      <xdr:colOff>76200</xdr:colOff>
      <xdr:row>7</xdr:row>
      <xdr:rowOff>175260</xdr:rowOff>
    </xdr:to>
    <xdr:pic>
      <xdr:nvPicPr>
        <xdr:cNvPr id="58" name="Image 57">
          <a:extLst>
            <a:ext uri="{FF2B5EF4-FFF2-40B4-BE49-F238E27FC236}">
              <a16:creationId xmlns:a16="http://schemas.microsoft.com/office/drawing/2014/main" id="{C36F797D-FCD3-794A-03F1-8EAFAF4F0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7467600"/>
          <a:ext cx="762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</xdr:row>
      <xdr:rowOff>0</xdr:rowOff>
    </xdr:from>
    <xdr:to>
      <xdr:col>1</xdr:col>
      <xdr:colOff>76200</xdr:colOff>
      <xdr:row>8</xdr:row>
      <xdr:rowOff>175260</xdr:rowOff>
    </xdr:to>
    <xdr:pic>
      <xdr:nvPicPr>
        <xdr:cNvPr id="59" name="Image 58">
          <a:extLst>
            <a:ext uri="{FF2B5EF4-FFF2-40B4-BE49-F238E27FC236}">
              <a16:creationId xmlns:a16="http://schemas.microsoft.com/office/drawing/2014/main" id="{C3F9D68B-0208-2692-CA90-7CABA9ECF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8534400"/>
          <a:ext cx="762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8</xdr:row>
      <xdr:rowOff>0</xdr:rowOff>
    </xdr:from>
    <xdr:to>
      <xdr:col>2</xdr:col>
      <xdr:colOff>76200</xdr:colOff>
      <xdr:row>8</xdr:row>
      <xdr:rowOff>175260</xdr:rowOff>
    </xdr:to>
    <xdr:pic>
      <xdr:nvPicPr>
        <xdr:cNvPr id="60" name="Image 59">
          <a:extLst>
            <a:ext uri="{FF2B5EF4-FFF2-40B4-BE49-F238E27FC236}">
              <a16:creationId xmlns:a16="http://schemas.microsoft.com/office/drawing/2014/main" id="{99100510-C4A5-F640-5562-7F506F707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" y="8534400"/>
          <a:ext cx="762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3</xdr:col>
      <xdr:colOff>76200</xdr:colOff>
      <xdr:row>8</xdr:row>
      <xdr:rowOff>175260</xdr:rowOff>
    </xdr:to>
    <xdr:pic>
      <xdr:nvPicPr>
        <xdr:cNvPr id="61" name="Image 60">
          <a:extLst>
            <a:ext uri="{FF2B5EF4-FFF2-40B4-BE49-F238E27FC236}">
              <a16:creationId xmlns:a16="http://schemas.microsoft.com/office/drawing/2014/main" id="{A52980CD-6783-17CB-52B5-3F7923BBA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8534400"/>
          <a:ext cx="762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8</xdr:row>
      <xdr:rowOff>0</xdr:rowOff>
    </xdr:from>
    <xdr:to>
      <xdr:col>4</xdr:col>
      <xdr:colOff>182880</xdr:colOff>
      <xdr:row>8</xdr:row>
      <xdr:rowOff>175260</xdr:rowOff>
    </xdr:to>
    <xdr:pic>
      <xdr:nvPicPr>
        <xdr:cNvPr id="62" name="Image 61">
          <a:extLst>
            <a:ext uri="{FF2B5EF4-FFF2-40B4-BE49-F238E27FC236}">
              <a16:creationId xmlns:a16="http://schemas.microsoft.com/office/drawing/2014/main" id="{27650D5F-5EFD-5363-9CCC-4DE51A969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9920" y="8534400"/>
          <a:ext cx="1828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</xdr:row>
      <xdr:rowOff>0</xdr:rowOff>
    </xdr:from>
    <xdr:to>
      <xdr:col>5</xdr:col>
      <xdr:colOff>182880</xdr:colOff>
      <xdr:row>8</xdr:row>
      <xdr:rowOff>175260</xdr:rowOff>
    </xdr:to>
    <xdr:pic>
      <xdr:nvPicPr>
        <xdr:cNvPr id="63" name="Image 62">
          <a:extLst>
            <a:ext uri="{FF2B5EF4-FFF2-40B4-BE49-F238E27FC236}">
              <a16:creationId xmlns:a16="http://schemas.microsoft.com/office/drawing/2014/main" id="{3AE917AD-10E2-4C9C-21B5-B15B1E72B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8534400"/>
          <a:ext cx="1828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8</xdr:row>
      <xdr:rowOff>0</xdr:rowOff>
    </xdr:from>
    <xdr:to>
      <xdr:col>6</xdr:col>
      <xdr:colOff>76200</xdr:colOff>
      <xdr:row>8</xdr:row>
      <xdr:rowOff>175260</xdr:rowOff>
    </xdr:to>
    <xdr:pic>
      <xdr:nvPicPr>
        <xdr:cNvPr id="64" name="Image 63">
          <a:extLst>
            <a:ext uri="{FF2B5EF4-FFF2-40B4-BE49-F238E27FC236}">
              <a16:creationId xmlns:a16="http://schemas.microsoft.com/office/drawing/2014/main" id="{24FB0F4F-4CC7-DB91-7670-A71C3E72A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8534400"/>
          <a:ext cx="762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8</xdr:row>
      <xdr:rowOff>0</xdr:rowOff>
    </xdr:from>
    <xdr:to>
      <xdr:col>7</xdr:col>
      <xdr:colOff>182880</xdr:colOff>
      <xdr:row>8</xdr:row>
      <xdr:rowOff>175260</xdr:rowOff>
    </xdr:to>
    <xdr:pic>
      <xdr:nvPicPr>
        <xdr:cNvPr id="65" name="Image 64">
          <a:extLst>
            <a:ext uri="{FF2B5EF4-FFF2-40B4-BE49-F238E27FC236}">
              <a16:creationId xmlns:a16="http://schemas.microsoft.com/office/drawing/2014/main" id="{433CBC1A-7D7F-830F-505C-7C9806B6B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8534400"/>
          <a:ext cx="1828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624840</xdr:colOff>
      <xdr:row>14</xdr:row>
      <xdr:rowOff>11430</xdr:rowOff>
    </xdr:from>
    <xdr:to>
      <xdr:col>10</xdr:col>
      <xdr:colOff>609600</xdr:colOff>
      <xdr:row>31</xdr:row>
      <xdr:rowOff>53340</xdr:rowOff>
    </xdr:to>
    <xdr:graphicFrame macro="">
      <xdr:nvGraphicFramePr>
        <xdr:cNvPr id="70" name="Graphique 69">
          <a:extLst>
            <a:ext uri="{FF2B5EF4-FFF2-40B4-BE49-F238E27FC236}">
              <a16:creationId xmlns:a16="http://schemas.microsoft.com/office/drawing/2014/main" id="{FDF90FB7-DBD7-8514-407D-5645BFCB8A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</xdr:col>
      <xdr:colOff>477078</xdr:colOff>
      <xdr:row>21</xdr:row>
      <xdr:rowOff>165652</xdr:rowOff>
    </xdr:from>
    <xdr:to>
      <xdr:col>4</xdr:col>
      <xdr:colOff>762000</xdr:colOff>
      <xdr:row>25</xdr:row>
      <xdr:rowOff>39756</xdr:rowOff>
    </xdr:to>
    <xdr:cxnSp macro="">
      <xdr:nvCxnSpPr>
        <xdr:cNvPr id="72" name="Connecteur droit 71">
          <a:extLst>
            <a:ext uri="{FF2B5EF4-FFF2-40B4-BE49-F238E27FC236}">
              <a16:creationId xmlns:a16="http://schemas.microsoft.com/office/drawing/2014/main" id="{CE0F59D1-89F1-08E2-5D58-90194B07F664}"/>
            </a:ext>
          </a:extLst>
        </xdr:cNvPr>
        <xdr:cNvCxnSpPr/>
      </xdr:nvCxnSpPr>
      <xdr:spPr>
        <a:xfrm>
          <a:off x="3372678" y="6473687"/>
          <a:ext cx="284922" cy="6162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265044</xdr:colOff>
      <xdr:row>17</xdr:row>
      <xdr:rowOff>46383</xdr:rowOff>
    </xdr:from>
    <xdr:to>
      <xdr:col>5</xdr:col>
      <xdr:colOff>549966</xdr:colOff>
      <xdr:row>29</xdr:row>
      <xdr:rowOff>165652</xdr:rowOff>
    </xdr:to>
    <xdr:cxnSp macro="">
      <xdr:nvCxnSpPr>
        <xdr:cNvPr id="74" name="Connecteur droit 73">
          <a:extLst>
            <a:ext uri="{FF2B5EF4-FFF2-40B4-BE49-F238E27FC236}">
              <a16:creationId xmlns:a16="http://schemas.microsoft.com/office/drawing/2014/main" id="{81B16911-969A-E405-62E2-63380AAE48E9}"/>
            </a:ext>
          </a:extLst>
        </xdr:cNvPr>
        <xdr:cNvCxnSpPr/>
      </xdr:nvCxnSpPr>
      <xdr:spPr>
        <a:xfrm flipV="1">
          <a:off x="3955774" y="5612296"/>
          <a:ext cx="284922" cy="23456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33130</xdr:colOff>
      <xdr:row>22</xdr:row>
      <xdr:rowOff>178905</xdr:rowOff>
    </xdr:from>
    <xdr:to>
      <xdr:col>6</xdr:col>
      <xdr:colOff>324678</xdr:colOff>
      <xdr:row>24</xdr:row>
      <xdr:rowOff>26504</xdr:rowOff>
    </xdr:to>
    <xdr:cxnSp macro="">
      <xdr:nvCxnSpPr>
        <xdr:cNvPr id="76" name="Connecteur droit 75">
          <a:extLst>
            <a:ext uri="{FF2B5EF4-FFF2-40B4-BE49-F238E27FC236}">
              <a16:creationId xmlns:a16="http://schemas.microsoft.com/office/drawing/2014/main" id="{DC6E4446-C60A-CE5D-DF8F-663646C8C94B}"/>
            </a:ext>
          </a:extLst>
        </xdr:cNvPr>
        <xdr:cNvCxnSpPr/>
      </xdr:nvCxnSpPr>
      <xdr:spPr>
        <a:xfrm>
          <a:off x="4518991" y="6672470"/>
          <a:ext cx="291548" cy="2186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616226</xdr:colOff>
      <xdr:row>17</xdr:row>
      <xdr:rowOff>46383</xdr:rowOff>
    </xdr:from>
    <xdr:to>
      <xdr:col>7</xdr:col>
      <xdr:colOff>112644</xdr:colOff>
      <xdr:row>29</xdr:row>
      <xdr:rowOff>159026</xdr:rowOff>
    </xdr:to>
    <xdr:cxnSp macro="">
      <xdr:nvCxnSpPr>
        <xdr:cNvPr id="78" name="Connecteur droit 77">
          <a:extLst>
            <a:ext uri="{FF2B5EF4-FFF2-40B4-BE49-F238E27FC236}">
              <a16:creationId xmlns:a16="http://schemas.microsoft.com/office/drawing/2014/main" id="{E7A2E923-35D7-6B81-7194-49142F9566E9}"/>
            </a:ext>
          </a:extLst>
        </xdr:cNvPr>
        <xdr:cNvCxnSpPr/>
      </xdr:nvCxnSpPr>
      <xdr:spPr>
        <a:xfrm>
          <a:off x="5102087" y="5612296"/>
          <a:ext cx="291548" cy="23390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390939</xdr:colOff>
      <xdr:row>23</xdr:row>
      <xdr:rowOff>6626</xdr:rowOff>
    </xdr:from>
    <xdr:to>
      <xdr:col>7</xdr:col>
      <xdr:colOff>682487</xdr:colOff>
      <xdr:row>24</xdr:row>
      <xdr:rowOff>19878</xdr:rowOff>
    </xdr:to>
    <xdr:cxnSp macro="">
      <xdr:nvCxnSpPr>
        <xdr:cNvPr id="80" name="Connecteur droit 79">
          <a:extLst>
            <a:ext uri="{FF2B5EF4-FFF2-40B4-BE49-F238E27FC236}">
              <a16:creationId xmlns:a16="http://schemas.microsoft.com/office/drawing/2014/main" id="{21B01A8C-4E8C-27F5-0152-9A6DB929C8A9}"/>
            </a:ext>
          </a:extLst>
        </xdr:cNvPr>
        <xdr:cNvCxnSpPr/>
      </xdr:nvCxnSpPr>
      <xdr:spPr>
        <a:xfrm flipV="1">
          <a:off x="5671930" y="6685722"/>
          <a:ext cx="291548" cy="1987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172278</xdr:colOff>
      <xdr:row>23</xdr:row>
      <xdr:rowOff>99391</xdr:rowOff>
    </xdr:from>
    <xdr:to>
      <xdr:col>9</xdr:col>
      <xdr:colOff>53009</xdr:colOff>
      <xdr:row>23</xdr:row>
      <xdr:rowOff>119269</xdr:rowOff>
    </xdr:to>
    <xdr:cxnSp macro="">
      <xdr:nvCxnSpPr>
        <xdr:cNvPr id="82" name="Connecteur droit 81">
          <a:extLst>
            <a:ext uri="{FF2B5EF4-FFF2-40B4-BE49-F238E27FC236}">
              <a16:creationId xmlns:a16="http://schemas.microsoft.com/office/drawing/2014/main" id="{193F76FA-9B8F-87B6-7356-526EEAC52E13}"/>
            </a:ext>
          </a:extLst>
        </xdr:cNvPr>
        <xdr:cNvCxnSpPr/>
      </xdr:nvCxnSpPr>
      <xdr:spPr>
        <a:xfrm>
          <a:off x="6248400" y="6778487"/>
          <a:ext cx="291548" cy="198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331304</xdr:colOff>
      <xdr:row>23</xdr:row>
      <xdr:rowOff>92765</xdr:rowOff>
    </xdr:from>
    <xdr:to>
      <xdr:col>9</xdr:col>
      <xdr:colOff>636104</xdr:colOff>
      <xdr:row>23</xdr:row>
      <xdr:rowOff>119269</xdr:rowOff>
    </xdr:to>
    <xdr:cxnSp macro="">
      <xdr:nvCxnSpPr>
        <xdr:cNvPr id="84" name="Connecteur droit 83">
          <a:extLst>
            <a:ext uri="{FF2B5EF4-FFF2-40B4-BE49-F238E27FC236}">
              <a16:creationId xmlns:a16="http://schemas.microsoft.com/office/drawing/2014/main" id="{6C1738FF-50F3-8FF1-5155-0BF754323920}"/>
            </a:ext>
          </a:extLst>
        </xdr:cNvPr>
        <xdr:cNvCxnSpPr/>
      </xdr:nvCxnSpPr>
      <xdr:spPr>
        <a:xfrm flipV="1">
          <a:off x="6818243" y="6771861"/>
          <a:ext cx="304800" cy="265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312420</xdr:colOff>
      <xdr:row>0</xdr:row>
      <xdr:rowOff>60960</xdr:rowOff>
    </xdr:from>
    <xdr:to>
      <xdr:col>1</xdr:col>
      <xdr:colOff>464820</xdr:colOff>
      <xdr:row>0</xdr:row>
      <xdr:rowOff>236220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581D26C9-CC5E-6940-1506-AE948FDF2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" y="60960"/>
          <a:ext cx="1524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304800</xdr:colOff>
      <xdr:row>0</xdr:row>
      <xdr:rowOff>60960</xdr:rowOff>
    </xdr:from>
    <xdr:to>
      <xdr:col>2</xdr:col>
      <xdr:colOff>403860</xdr:colOff>
      <xdr:row>0</xdr:row>
      <xdr:rowOff>365760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68DA4E11-A37B-1025-37B9-C75EC5E0C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7820" y="60960"/>
          <a:ext cx="9906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373380</xdr:colOff>
      <xdr:row>0</xdr:row>
      <xdr:rowOff>76200</xdr:rowOff>
    </xdr:from>
    <xdr:to>
      <xdr:col>3</xdr:col>
      <xdr:colOff>464820</xdr:colOff>
      <xdr:row>0</xdr:row>
      <xdr:rowOff>251460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DFF6372B-0064-0565-EBA4-06B51B194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8880" y="76200"/>
          <a:ext cx="9144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91440</xdr:colOff>
      <xdr:row>0</xdr:row>
      <xdr:rowOff>0</xdr:rowOff>
    </xdr:from>
    <xdr:to>
      <xdr:col>4</xdr:col>
      <xdr:colOff>579120</xdr:colOff>
      <xdr:row>0</xdr:row>
      <xdr:rowOff>304800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152B08CE-4709-D441-650C-CBEFAEE89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9420" y="0"/>
          <a:ext cx="48768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236220</xdr:colOff>
      <xdr:row>0</xdr:row>
      <xdr:rowOff>76200</xdr:rowOff>
    </xdr:from>
    <xdr:to>
      <xdr:col>5</xdr:col>
      <xdr:colOff>609600</xdr:colOff>
      <xdr:row>0</xdr:row>
      <xdr:rowOff>251460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29C21D6D-B77D-9F64-8D11-E9F2C7D8A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6680" y="76200"/>
          <a:ext cx="3733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121920</xdr:colOff>
      <xdr:row>0</xdr:row>
      <xdr:rowOff>30480</xdr:rowOff>
    </xdr:from>
    <xdr:to>
      <xdr:col>6</xdr:col>
      <xdr:colOff>541020</xdr:colOff>
      <xdr:row>0</xdr:row>
      <xdr:rowOff>335280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02C9E1FB-2CCB-7842-1C1E-188EBD6E8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4860" y="30480"/>
          <a:ext cx="419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38100</xdr:colOff>
      <xdr:row>0</xdr:row>
      <xdr:rowOff>0</xdr:rowOff>
    </xdr:from>
    <xdr:to>
      <xdr:col>7</xdr:col>
      <xdr:colOff>739140</xdr:colOff>
      <xdr:row>0</xdr:row>
      <xdr:rowOff>304800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11614DB7-4C04-1838-0B81-5472F5EE6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3520" y="0"/>
          <a:ext cx="70104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22860</xdr:colOff>
      <xdr:row>0</xdr:row>
      <xdr:rowOff>76200</xdr:rowOff>
    </xdr:from>
    <xdr:to>
      <xdr:col>8</xdr:col>
      <xdr:colOff>510540</xdr:colOff>
      <xdr:row>0</xdr:row>
      <xdr:rowOff>251460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A594A17A-2934-1C1C-F7BB-32D337ECB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0760" y="76200"/>
          <a:ext cx="4876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182880</xdr:colOff>
      <xdr:row>1</xdr:row>
      <xdr:rowOff>175260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4D261B01-7E1F-D414-19D4-22744A046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066800"/>
          <a:ext cx="1828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</xdr:row>
      <xdr:rowOff>0</xdr:rowOff>
    </xdr:from>
    <xdr:to>
      <xdr:col>2</xdr:col>
      <xdr:colOff>182880</xdr:colOff>
      <xdr:row>1</xdr:row>
      <xdr:rowOff>175260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9F532281-5958-1C2E-1759-A0CC5FDDB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" y="1066800"/>
          <a:ext cx="1828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</xdr:row>
      <xdr:rowOff>0</xdr:rowOff>
    </xdr:from>
    <xdr:to>
      <xdr:col>3</xdr:col>
      <xdr:colOff>182880</xdr:colOff>
      <xdr:row>1</xdr:row>
      <xdr:rowOff>175260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3DDCD0F1-2DF8-E960-6906-60318AE2A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066800"/>
          <a:ext cx="1828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</xdr:row>
      <xdr:rowOff>0</xdr:rowOff>
    </xdr:from>
    <xdr:to>
      <xdr:col>4</xdr:col>
      <xdr:colOff>76200</xdr:colOff>
      <xdr:row>1</xdr:row>
      <xdr:rowOff>175260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997EE6F8-B0A2-5C4A-138A-203D1B607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9920" y="1066800"/>
          <a:ext cx="762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</xdr:row>
      <xdr:rowOff>0</xdr:rowOff>
    </xdr:from>
    <xdr:to>
      <xdr:col>5</xdr:col>
      <xdr:colOff>76200</xdr:colOff>
      <xdr:row>1</xdr:row>
      <xdr:rowOff>175260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046D79E7-F1EC-632D-1CF7-F0D241133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066800"/>
          <a:ext cx="762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</xdr:row>
      <xdr:rowOff>0</xdr:rowOff>
    </xdr:from>
    <xdr:to>
      <xdr:col>6</xdr:col>
      <xdr:colOff>76200</xdr:colOff>
      <xdr:row>1</xdr:row>
      <xdr:rowOff>175260</xdr:rowOff>
    </xdr:to>
    <xdr:pic>
      <xdr:nvPicPr>
        <xdr:cNvPr id="15" name="Image 14">
          <a:extLst>
            <a:ext uri="{FF2B5EF4-FFF2-40B4-BE49-F238E27FC236}">
              <a16:creationId xmlns:a16="http://schemas.microsoft.com/office/drawing/2014/main" id="{93A1E812-2672-81B6-2F1A-FB884755E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1066800"/>
          <a:ext cx="762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</xdr:row>
      <xdr:rowOff>0</xdr:rowOff>
    </xdr:from>
    <xdr:to>
      <xdr:col>7</xdr:col>
      <xdr:colOff>182880</xdr:colOff>
      <xdr:row>1</xdr:row>
      <xdr:rowOff>175260</xdr:rowOff>
    </xdr:to>
    <xdr:pic>
      <xdr:nvPicPr>
        <xdr:cNvPr id="16" name="Image 15">
          <a:extLst>
            <a:ext uri="{FF2B5EF4-FFF2-40B4-BE49-F238E27FC236}">
              <a16:creationId xmlns:a16="http://schemas.microsoft.com/office/drawing/2014/main" id="{7A30AC9E-01A6-4A87-6EF6-4F303FB2D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066800"/>
          <a:ext cx="1828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1</xdr:col>
      <xdr:colOff>182880</xdr:colOff>
      <xdr:row>2</xdr:row>
      <xdr:rowOff>175260</xdr:rowOff>
    </xdr:to>
    <xdr:pic>
      <xdr:nvPicPr>
        <xdr:cNvPr id="17" name="Image 16">
          <a:extLst>
            <a:ext uri="{FF2B5EF4-FFF2-40B4-BE49-F238E27FC236}">
              <a16:creationId xmlns:a16="http://schemas.microsoft.com/office/drawing/2014/main" id="{A2288238-C383-C517-688D-F65C1C925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133600"/>
          <a:ext cx="1828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2</xdr:col>
      <xdr:colOff>182880</xdr:colOff>
      <xdr:row>2</xdr:row>
      <xdr:rowOff>175260</xdr:rowOff>
    </xdr:to>
    <xdr:pic>
      <xdr:nvPicPr>
        <xdr:cNvPr id="18" name="Image 17">
          <a:extLst>
            <a:ext uri="{FF2B5EF4-FFF2-40B4-BE49-F238E27FC236}">
              <a16:creationId xmlns:a16="http://schemas.microsoft.com/office/drawing/2014/main" id="{09154BF0-E3D1-F96B-B9A6-B3ABA53D6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" y="2133600"/>
          <a:ext cx="1828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3</xdr:col>
      <xdr:colOff>76200</xdr:colOff>
      <xdr:row>2</xdr:row>
      <xdr:rowOff>175260</xdr:rowOff>
    </xdr:to>
    <xdr:pic>
      <xdr:nvPicPr>
        <xdr:cNvPr id="19" name="Image 18">
          <a:extLst>
            <a:ext uri="{FF2B5EF4-FFF2-40B4-BE49-F238E27FC236}">
              <a16:creationId xmlns:a16="http://schemas.microsoft.com/office/drawing/2014/main" id="{2C387829-3176-7010-2B98-105A80D63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133600"/>
          <a:ext cx="762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2</xdr:row>
      <xdr:rowOff>0</xdr:rowOff>
    </xdr:from>
    <xdr:to>
      <xdr:col>4</xdr:col>
      <xdr:colOff>76200</xdr:colOff>
      <xdr:row>2</xdr:row>
      <xdr:rowOff>175260</xdr:rowOff>
    </xdr:to>
    <xdr:pic>
      <xdr:nvPicPr>
        <xdr:cNvPr id="20" name="Image 19">
          <a:extLst>
            <a:ext uri="{FF2B5EF4-FFF2-40B4-BE49-F238E27FC236}">
              <a16:creationId xmlns:a16="http://schemas.microsoft.com/office/drawing/2014/main" id="{7B73191B-0C89-0646-2312-F86B65B48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9920" y="2133600"/>
          <a:ext cx="762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</xdr:row>
      <xdr:rowOff>0</xdr:rowOff>
    </xdr:from>
    <xdr:to>
      <xdr:col>5</xdr:col>
      <xdr:colOff>182880</xdr:colOff>
      <xdr:row>2</xdr:row>
      <xdr:rowOff>175260</xdr:rowOff>
    </xdr:to>
    <xdr:pic>
      <xdr:nvPicPr>
        <xdr:cNvPr id="21" name="Image 20">
          <a:extLst>
            <a:ext uri="{FF2B5EF4-FFF2-40B4-BE49-F238E27FC236}">
              <a16:creationId xmlns:a16="http://schemas.microsoft.com/office/drawing/2014/main" id="{2B92C1A3-84F0-7705-714A-0E9241C51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2133600"/>
          <a:ext cx="1828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</xdr:row>
      <xdr:rowOff>0</xdr:rowOff>
    </xdr:from>
    <xdr:to>
      <xdr:col>6</xdr:col>
      <xdr:colOff>182880</xdr:colOff>
      <xdr:row>2</xdr:row>
      <xdr:rowOff>175260</xdr:rowOff>
    </xdr:to>
    <xdr:pic>
      <xdr:nvPicPr>
        <xdr:cNvPr id="22" name="Image 21">
          <a:extLst>
            <a:ext uri="{FF2B5EF4-FFF2-40B4-BE49-F238E27FC236}">
              <a16:creationId xmlns:a16="http://schemas.microsoft.com/office/drawing/2014/main" id="{E043386F-B42A-9E63-B3DD-177453895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2133600"/>
          <a:ext cx="1828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</xdr:row>
      <xdr:rowOff>0</xdr:rowOff>
    </xdr:from>
    <xdr:to>
      <xdr:col>7</xdr:col>
      <xdr:colOff>76200</xdr:colOff>
      <xdr:row>2</xdr:row>
      <xdr:rowOff>175260</xdr:rowOff>
    </xdr:to>
    <xdr:pic>
      <xdr:nvPicPr>
        <xdr:cNvPr id="23" name="Image 22">
          <a:extLst>
            <a:ext uri="{FF2B5EF4-FFF2-40B4-BE49-F238E27FC236}">
              <a16:creationId xmlns:a16="http://schemas.microsoft.com/office/drawing/2014/main" id="{B74EFFEC-57B7-0F10-3BA7-75A842724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2133600"/>
          <a:ext cx="762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</xdr:row>
      <xdr:rowOff>0</xdr:rowOff>
    </xdr:from>
    <xdr:to>
      <xdr:col>1</xdr:col>
      <xdr:colOff>182880</xdr:colOff>
      <xdr:row>3</xdr:row>
      <xdr:rowOff>175260</xdr:rowOff>
    </xdr:to>
    <xdr:pic>
      <xdr:nvPicPr>
        <xdr:cNvPr id="24" name="Image 23">
          <a:extLst>
            <a:ext uri="{FF2B5EF4-FFF2-40B4-BE49-F238E27FC236}">
              <a16:creationId xmlns:a16="http://schemas.microsoft.com/office/drawing/2014/main" id="{49D0FB89-0675-3D27-275A-7A3054B5B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200400"/>
          <a:ext cx="1828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76200</xdr:colOff>
      <xdr:row>3</xdr:row>
      <xdr:rowOff>175260</xdr:rowOff>
    </xdr:to>
    <xdr:pic>
      <xdr:nvPicPr>
        <xdr:cNvPr id="25" name="Image 24">
          <a:extLst>
            <a:ext uri="{FF2B5EF4-FFF2-40B4-BE49-F238E27FC236}">
              <a16:creationId xmlns:a16="http://schemas.microsoft.com/office/drawing/2014/main" id="{1F9AB509-C463-8B70-CD90-18DB0B7F9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" y="3200400"/>
          <a:ext cx="762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3</xdr:row>
      <xdr:rowOff>0</xdr:rowOff>
    </xdr:from>
    <xdr:to>
      <xdr:col>3</xdr:col>
      <xdr:colOff>182880</xdr:colOff>
      <xdr:row>3</xdr:row>
      <xdr:rowOff>175260</xdr:rowOff>
    </xdr:to>
    <xdr:pic>
      <xdr:nvPicPr>
        <xdr:cNvPr id="26" name="Image 25">
          <a:extLst>
            <a:ext uri="{FF2B5EF4-FFF2-40B4-BE49-F238E27FC236}">
              <a16:creationId xmlns:a16="http://schemas.microsoft.com/office/drawing/2014/main" id="{76F49EB0-C48B-B071-4681-EEF4D75B9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200400"/>
          <a:ext cx="1828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3</xdr:row>
      <xdr:rowOff>0</xdr:rowOff>
    </xdr:from>
    <xdr:to>
      <xdr:col>4</xdr:col>
      <xdr:colOff>182880</xdr:colOff>
      <xdr:row>3</xdr:row>
      <xdr:rowOff>175260</xdr:rowOff>
    </xdr:to>
    <xdr:pic>
      <xdr:nvPicPr>
        <xdr:cNvPr id="27" name="Image 26">
          <a:extLst>
            <a:ext uri="{FF2B5EF4-FFF2-40B4-BE49-F238E27FC236}">
              <a16:creationId xmlns:a16="http://schemas.microsoft.com/office/drawing/2014/main" id="{41BCB014-E842-14AF-C2B4-FC2A8342B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9920" y="3200400"/>
          <a:ext cx="1828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</xdr:row>
      <xdr:rowOff>0</xdr:rowOff>
    </xdr:from>
    <xdr:to>
      <xdr:col>5</xdr:col>
      <xdr:colOff>76200</xdr:colOff>
      <xdr:row>3</xdr:row>
      <xdr:rowOff>175260</xdr:rowOff>
    </xdr:to>
    <xdr:pic>
      <xdr:nvPicPr>
        <xdr:cNvPr id="28" name="Image 27">
          <a:extLst>
            <a:ext uri="{FF2B5EF4-FFF2-40B4-BE49-F238E27FC236}">
              <a16:creationId xmlns:a16="http://schemas.microsoft.com/office/drawing/2014/main" id="{75FDFC09-D7AF-8C9D-746D-F4502215E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3200400"/>
          <a:ext cx="762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</xdr:row>
      <xdr:rowOff>0</xdr:rowOff>
    </xdr:from>
    <xdr:to>
      <xdr:col>6</xdr:col>
      <xdr:colOff>182880</xdr:colOff>
      <xdr:row>3</xdr:row>
      <xdr:rowOff>175260</xdr:rowOff>
    </xdr:to>
    <xdr:pic>
      <xdr:nvPicPr>
        <xdr:cNvPr id="29" name="Image 28">
          <a:extLst>
            <a:ext uri="{FF2B5EF4-FFF2-40B4-BE49-F238E27FC236}">
              <a16:creationId xmlns:a16="http://schemas.microsoft.com/office/drawing/2014/main" id="{CB42655C-3ECE-5C6D-6C74-BC5FF263A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3200400"/>
          <a:ext cx="1828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</xdr:row>
      <xdr:rowOff>0</xdr:rowOff>
    </xdr:from>
    <xdr:to>
      <xdr:col>7</xdr:col>
      <xdr:colOff>76200</xdr:colOff>
      <xdr:row>3</xdr:row>
      <xdr:rowOff>175260</xdr:rowOff>
    </xdr:to>
    <xdr:pic>
      <xdr:nvPicPr>
        <xdr:cNvPr id="30" name="Image 29">
          <a:extLst>
            <a:ext uri="{FF2B5EF4-FFF2-40B4-BE49-F238E27FC236}">
              <a16:creationId xmlns:a16="http://schemas.microsoft.com/office/drawing/2014/main" id="{1B69617B-F25B-C1A2-CD56-5FC2CC407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3200400"/>
          <a:ext cx="762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1</xdr:col>
      <xdr:colOff>182880</xdr:colOff>
      <xdr:row>4</xdr:row>
      <xdr:rowOff>175260</xdr:rowOff>
    </xdr:to>
    <xdr:pic>
      <xdr:nvPicPr>
        <xdr:cNvPr id="31" name="Image 30">
          <a:extLst>
            <a:ext uri="{FF2B5EF4-FFF2-40B4-BE49-F238E27FC236}">
              <a16:creationId xmlns:a16="http://schemas.microsoft.com/office/drawing/2014/main" id="{685E026F-1A6E-C12E-CF72-5EF5F3BB7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267200"/>
          <a:ext cx="1828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</xdr:row>
      <xdr:rowOff>0</xdr:rowOff>
    </xdr:from>
    <xdr:to>
      <xdr:col>2</xdr:col>
      <xdr:colOff>76200</xdr:colOff>
      <xdr:row>4</xdr:row>
      <xdr:rowOff>175260</xdr:rowOff>
    </xdr:to>
    <xdr:pic>
      <xdr:nvPicPr>
        <xdr:cNvPr id="32" name="Image 31">
          <a:extLst>
            <a:ext uri="{FF2B5EF4-FFF2-40B4-BE49-F238E27FC236}">
              <a16:creationId xmlns:a16="http://schemas.microsoft.com/office/drawing/2014/main" id="{B059A44E-2E78-9232-34CB-C3D57411F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" y="4267200"/>
          <a:ext cx="762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4</xdr:row>
      <xdr:rowOff>0</xdr:rowOff>
    </xdr:from>
    <xdr:to>
      <xdr:col>3</xdr:col>
      <xdr:colOff>76200</xdr:colOff>
      <xdr:row>4</xdr:row>
      <xdr:rowOff>175260</xdr:rowOff>
    </xdr:to>
    <xdr:pic>
      <xdr:nvPicPr>
        <xdr:cNvPr id="33" name="Image 32">
          <a:extLst>
            <a:ext uri="{FF2B5EF4-FFF2-40B4-BE49-F238E27FC236}">
              <a16:creationId xmlns:a16="http://schemas.microsoft.com/office/drawing/2014/main" id="{9BB0AB6F-E8C0-8ED9-7612-4AB07EB12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267200"/>
          <a:ext cx="762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4</xdr:row>
      <xdr:rowOff>0</xdr:rowOff>
    </xdr:from>
    <xdr:to>
      <xdr:col>4</xdr:col>
      <xdr:colOff>182880</xdr:colOff>
      <xdr:row>4</xdr:row>
      <xdr:rowOff>175260</xdr:rowOff>
    </xdr:to>
    <xdr:pic>
      <xdr:nvPicPr>
        <xdr:cNvPr id="34" name="Image 33">
          <a:extLst>
            <a:ext uri="{FF2B5EF4-FFF2-40B4-BE49-F238E27FC236}">
              <a16:creationId xmlns:a16="http://schemas.microsoft.com/office/drawing/2014/main" id="{9321FD66-1187-8BB1-17F8-78425F172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9920" y="4267200"/>
          <a:ext cx="1828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</xdr:row>
      <xdr:rowOff>0</xdr:rowOff>
    </xdr:from>
    <xdr:to>
      <xdr:col>5</xdr:col>
      <xdr:colOff>182880</xdr:colOff>
      <xdr:row>4</xdr:row>
      <xdr:rowOff>175260</xdr:rowOff>
    </xdr:to>
    <xdr:pic>
      <xdr:nvPicPr>
        <xdr:cNvPr id="35" name="Image 34">
          <a:extLst>
            <a:ext uri="{FF2B5EF4-FFF2-40B4-BE49-F238E27FC236}">
              <a16:creationId xmlns:a16="http://schemas.microsoft.com/office/drawing/2014/main" id="{9DA15C15-2F03-D493-DE2F-0D5A2420F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4267200"/>
          <a:ext cx="1828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4</xdr:row>
      <xdr:rowOff>0</xdr:rowOff>
    </xdr:from>
    <xdr:to>
      <xdr:col>6</xdr:col>
      <xdr:colOff>76200</xdr:colOff>
      <xdr:row>4</xdr:row>
      <xdr:rowOff>175260</xdr:rowOff>
    </xdr:to>
    <xdr:pic>
      <xdr:nvPicPr>
        <xdr:cNvPr id="36" name="Image 35">
          <a:extLst>
            <a:ext uri="{FF2B5EF4-FFF2-40B4-BE49-F238E27FC236}">
              <a16:creationId xmlns:a16="http://schemas.microsoft.com/office/drawing/2014/main" id="{79A74DD2-5BD5-34E6-78B5-ECA8ACD54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4267200"/>
          <a:ext cx="762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4</xdr:row>
      <xdr:rowOff>0</xdr:rowOff>
    </xdr:from>
    <xdr:to>
      <xdr:col>7</xdr:col>
      <xdr:colOff>182880</xdr:colOff>
      <xdr:row>4</xdr:row>
      <xdr:rowOff>175260</xdr:rowOff>
    </xdr:to>
    <xdr:pic>
      <xdr:nvPicPr>
        <xdr:cNvPr id="37" name="Image 36">
          <a:extLst>
            <a:ext uri="{FF2B5EF4-FFF2-40B4-BE49-F238E27FC236}">
              <a16:creationId xmlns:a16="http://schemas.microsoft.com/office/drawing/2014/main" id="{AC8D3F48-3AB5-5429-DBE5-33154E313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4267200"/>
          <a:ext cx="1828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</xdr:row>
      <xdr:rowOff>0</xdr:rowOff>
    </xdr:from>
    <xdr:to>
      <xdr:col>1</xdr:col>
      <xdr:colOff>76200</xdr:colOff>
      <xdr:row>5</xdr:row>
      <xdr:rowOff>175260</xdr:rowOff>
    </xdr:to>
    <xdr:pic>
      <xdr:nvPicPr>
        <xdr:cNvPr id="38" name="Image 37">
          <a:extLst>
            <a:ext uri="{FF2B5EF4-FFF2-40B4-BE49-F238E27FC236}">
              <a16:creationId xmlns:a16="http://schemas.microsoft.com/office/drawing/2014/main" id="{C68AED9F-A0F3-46F9-34E7-E636A1279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334000"/>
          <a:ext cx="762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</xdr:row>
      <xdr:rowOff>0</xdr:rowOff>
    </xdr:from>
    <xdr:to>
      <xdr:col>2</xdr:col>
      <xdr:colOff>182880</xdr:colOff>
      <xdr:row>5</xdr:row>
      <xdr:rowOff>175260</xdr:rowOff>
    </xdr:to>
    <xdr:pic>
      <xdr:nvPicPr>
        <xdr:cNvPr id="39" name="Image 38">
          <a:extLst>
            <a:ext uri="{FF2B5EF4-FFF2-40B4-BE49-F238E27FC236}">
              <a16:creationId xmlns:a16="http://schemas.microsoft.com/office/drawing/2014/main" id="{4965772B-FE70-D17E-E21B-CFEC98E01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" y="5334000"/>
          <a:ext cx="1828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5</xdr:row>
      <xdr:rowOff>0</xdr:rowOff>
    </xdr:from>
    <xdr:to>
      <xdr:col>3</xdr:col>
      <xdr:colOff>182880</xdr:colOff>
      <xdr:row>5</xdr:row>
      <xdr:rowOff>175260</xdr:rowOff>
    </xdr:to>
    <xdr:pic>
      <xdr:nvPicPr>
        <xdr:cNvPr id="40" name="Image 39">
          <a:extLst>
            <a:ext uri="{FF2B5EF4-FFF2-40B4-BE49-F238E27FC236}">
              <a16:creationId xmlns:a16="http://schemas.microsoft.com/office/drawing/2014/main" id="{C3FC2AB7-AD54-AF0F-7931-F36F8D9F7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334000"/>
          <a:ext cx="1828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</xdr:row>
      <xdr:rowOff>0</xdr:rowOff>
    </xdr:from>
    <xdr:to>
      <xdr:col>4</xdr:col>
      <xdr:colOff>76200</xdr:colOff>
      <xdr:row>5</xdr:row>
      <xdr:rowOff>175260</xdr:rowOff>
    </xdr:to>
    <xdr:pic>
      <xdr:nvPicPr>
        <xdr:cNvPr id="41" name="Image 40">
          <a:extLst>
            <a:ext uri="{FF2B5EF4-FFF2-40B4-BE49-F238E27FC236}">
              <a16:creationId xmlns:a16="http://schemas.microsoft.com/office/drawing/2014/main" id="{C6CA0282-CAD9-89ED-0A90-ADADD56CE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9920" y="5334000"/>
          <a:ext cx="762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</xdr:row>
      <xdr:rowOff>0</xdr:rowOff>
    </xdr:from>
    <xdr:to>
      <xdr:col>5</xdr:col>
      <xdr:colOff>76200</xdr:colOff>
      <xdr:row>5</xdr:row>
      <xdr:rowOff>175260</xdr:rowOff>
    </xdr:to>
    <xdr:pic>
      <xdr:nvPicPr>
        <xdr:cNvPr id="42" name="Image 41">
          <a:extLst>
            <a:ext uri="{FF2B5EF4-FFF2-40B4-BE49-F238E27FC236}">
              <a16:creationId xmlns:a16="http://schemas.microsoft.com/office/drawing/2014/main" id="{D6B2D41B-2057-9800-5D74-29FA07474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5334000"/>
          <a:ext cx="762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5</xdr:row>
      <xdr:rowOff>0</xdr:rowOff>
    </xdr:from>
    <xdr:to>
      <xdr:col>6</xdr:col>
      <xdr:colOff>76200</xdr:colOff>
      <xdr:row>5</xdr:row>
      <xdr:rowOff>175260</xdr:rowOff>
    </xdr:to>
    <xdr:pic>
      <xdr:nvPicPr>
        <xdr:cNvPr id="43" name="Image 42">
          <a:extLst>
            <a:ext uri="{FF2B5EF4-FFF2-40B4-BE49-F238E27FC236}">
              <a16:creationId xmlns:a16="http://schemas.microsoft.com/office/drawing/2014/main" id="{79F78D2E-7D48-1DC8-401E-5381A1D22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5334000"/>
          <a:ext cx="762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5</xdr:row>
      <xdr:rowOff>0</xdr:rowOff>
    </xdr:from>
    <xdr:to>
      <xdr:col>7</xdr:col>
      <xdr:colOff>182880</xdr:colOff>
      <xdr:row>5</xdr:row>
      <xdr:rowOff>175260</xdr:rowOff>
    </xdr:to>
    <xdr:pic>
      <xdr:nvPicPr>
        <xdr:cNvPr id="44" name="Image 43">
          <a:extLst>
            <a:ext uri="{FF2B5EF4-FFF2-40B4-BE49-F238E27FC236}">
              <a16:creationId xmlns:a16="http://schemas.microsoft.com/office/drawing/2014/main" id="{5454054F-0F16-7F4C-71EC-A7931123F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5334000"/>
          <a:ext cx="1828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6</xdr:row>
      <xdr:rowOff>0</xdr:rowOff>
    </xdr:from>
    <xdr:to>
      <xdr:col>1</xdr:col>
      <xdr:colOff>76200</xdr:colOff>
      <xdr:row>6</xdr:row>
      <xdr:rowOff>175260</xdr:rowOff>
    </xdr:to>
    <xdr:pic>
      <xdr:nvPicPr>
        <xdr:cNvPr id="45" name="Image 44">
          <a:extLst>
            <a:ext uri="{FF2B5EF4-FFF2-40B4-BE49-F238E27FC236}">
              <a16:creationId xmlns:a16="http://schemas.microsoft.com/office/drawing/2014/main" id="{C336D76F-2C05-B80D-70D7-42C05FD2F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400800"/>
          <a:ext cx="762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</xdr:row>
      <xdr:rowOff>0</xdr:rowOff>
    </xdr:from>
    <xdr:to>
      <xdr:col>2</xdr:col>
      <xdr:colOff>182880</xdr:colOff>
      <xdr:row>6</xdr:row>
      <xdr:rowOff>175260</xdr:rowOff>
    </xdr:to>
    <xdr:pic>
      <xdr:nvPicPr>
        <xdr:cNvPr id="46" name="Image 45">
          <a:extLst>
            <a:ext uri="{FF2B5EF4-FFF2-40B4-BE49-F238E27FC236}">
              <a16:creationId xmlns:a16="http://schemas.microsoft.com/office/drawing/2014/main" id="{120CE8B1-7B73-0A56-E0D0-EC28A0A17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" y="6400800"/>
          <a:ext cx="1828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6</xdr:row>
      <xdr:rowOff>0</xdr:rowOff>
    </xdr:from>
    <xdr:to>
      <xdr:col>3</xdr:col>
      <xdr:colOff>76200</xdr:colOff>
      <xdr:row>6</xdr:row>
      <xdr:rowOff>175260</xdr:rowOff>
    </xdr:to>
    <xdr:pic>
      <xdr:nvPicPr>
        <xdr:cNvPr id="47" name="Image 46">
          <a:extLst>
            <a:ext uri="{FF2B5EF4-FFF2-40B4-BE49-F238E27FC236}">
              <a16:creationId xmlns:a16="http://schemas.microsoft.com/office/drawing/2014/main" id="{E77BB8E7-44AA-80A7-E48F-9EE46A856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6400800"/>
          <a:ext cx="762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6</xdr:row>
      <xdr:rowOff>0</xdr:rowOff>
    </xdr:from>
    <xdr:to>
      <xdr:col>4</xdr:col>
      <xdr:colOff>76200</xdr:colOff>
      <xdr:row>6</xdr:row>
      <xdr:rowOff>175260</xdr:rowOff>
    </xdr:to>
    <xdr:pic>
      <xdr:nvPicPr>
        <xdr:cNvPr id="48" name="Image 47">
          <a:extLst>
            <a:ext uri="{FF2B5EF4-FFF2-40B4-BE49-F238E27FC236}">
              <a16:creationId xmlns:a16="http://schemas.microsoft.com/office/drawing/2014/main" id="{EA8D63E0-2AC4-1CEC-A7C6-1C5A7444C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9920" y="6400800"/>
          <a:ext cx="762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</xdr:row>
      <xdr:rowOff>0</xdr:rowOff>
    </xdr:from>
    <xdr:to>
      <xdr:col>5</xdr:col>
      <xdr:colOff>182880</xdr:colOff>
      <xdr:row>6</xdr:row>
      <xdr:rowOff>175260</xdr:rowOff>
    </xdr:to>
    <xdr:pic>
      <xdr:nvPicPr>
        <xdr:cNvPr id="49" name="Image 48">
          <a:extLst>
            <a:ext uri="{FF2B5EF4-FFF2-40B4-BE49-F238E27FC236}">
              <a16:creationId xmlns:a16="http://schemas.microsoft.com/office/drawing/2014/main" id="{1A481A36-16AF-1626-F7BB-C83AFA691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6400800"/>
          <a:ext cx="1828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6</xdr:row>
      <xdr:rowOff>0</xdr:rowOff>
    </xdr:from>
    <xdr:to>
      <xdr:col>6</xdr:col>
      <xdr:colOff>182880</xdr:colOff>
      <xdr:row>6</xdr:row>
      <xdr:rowOff>175260</xdr:rowOff>
    </xdr:to>
    <xdr:pic>
      <xdr:nvPicPr>
        <xdr:cNvPr id="50" name="Image 49">
          <a:extLst>
            <a:ext uri="{FF2B5EF4-FFF2-40B4-BE49-F238E27FC236}">
              <a16:creationId xmlns:a16="http://schemas.microsoft.com/office/drawing/2014/main" id="{15A2EA92-7A95-E5F1-51A9-39F5584A8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6400800"/>
          <a:ext cx="1828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6</xdr:row>
      <xdr:rowOff>0</xdr:rowOff>
    </xdr:from>
    <xdr:to>
      <xdr:col>7</xdr:col>
      <xdr:colOff>76200</xdr:colOff>
      <xdr:row>6</xdr:row>
      <xdr:rowOff>175260</xdr:rowOff>
    </xdr:to>
    <xdr:pic>
      <xdr:nvPicPr>
        <xdr:cNvPr id="51" name="Image 50">
          <a:extLst>
            <a:ext uri="{FF2B5EF4-FFF2-40B4-BE49-F238E27FC236}">
              <a16:creationId xmlns:a16="http://schemas.microsoft.com/office/drawing/2014/main" id="{D26E5184-1325-95CA-8229-4E5D2C7A8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6400800"/>
          <a:ext cx="762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</xdr:row>
      <xdr:rowOff>0</xdr:rowOff>
    </xdr:from>
    <xdr:to>
      <xdr:col>1</xdr:col>
      <xdr:colOff>76200</xdr:colOff>
      <xdr:row>7</xdr:row>
      <xdr:rowOff>175260</xdr:rowOff>
    </xdr:to>
    <xdr:pic>
      <xdr:nvPicPr>
        <xdr:cNvPr id="52" name="Image 51">
          <a:extLst>
            <a:ext uri="{FF2B5EF4-FFF2-40B4-BE49-F238E27FC236}">
              <a16:creationId xmlns:a16="http://schemas.microsoft.com/office/drawing/2014/main" id="{377C5FD0-F322-8320-4F5F-FA33858AB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467600"/>
          <a:ext cx="762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</xdr:row>
      <xdr:rowOff>0</xdr:rowOff>
    </xdr:from>
    <xdr:to>
      <xdr:col>2</xdr:col>
      <xdr:colOff>76200</xdr:colOff>
      <xdr:row>7</xdr:row>
      <xdr:rowOff>175260</xdr:rowOff>
    </xdr:to>
    <xdr:pic>
      <xdr:nvPicPr>
        <xdr:cNvPr id="53" name="Image 52">
          <a:extLst>
            <a:ext uri="{FF2B5EF4-FFF2-40B4-BE49-F238E27FC236}">
              <a16:creationId xmlns:a16="http://schemas.microsoft.com/office/drawing/2014/main" id="{A49F7C2C-5B3E-2379-28F6-07E59CB7A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" y="7467600"/>
          <a:ext cx="762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7</xdr:row>
      <xdr:rowOff>0</xdr:rowOff>
    </xdr:from>
    <xdr:to>
      <xdr:col>3</xdr:col>
      <xdr:colOff>182880</xdr:colOff>
      <xdr:row>7</xdr:row>
      <xdr:rowOff>175260</xdr:rowOff>
    </xdr:to>
    <xdr:pic>
      <xdr:nvPicPr>
        <xdr:cNvPr id="54" name="Image 53">
          <a:extLst>
            <a:ext uri="{FF2B5EF4-FFF2-40B4-BE49-F238E27FC236}">
              <a16:creationId xmlns:a16="http://schemas.microsoft.com/office/drawing/2014/main" id="{C1F6AECD-7212-5D1B-70C9-181ED2FD6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467600"/>
          <a:ext cx="1828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7</xdr:row>
      <xdr:rowOff>0</xdr:rowOff>
    </xdr:from>
    <xdr:to>
      <xdr:col>4</xdr:col>
      <xdr:colOff>182880</xdr:colOff>
      <xdr:row>7</xdr:row>
      <xdr:rowOff>175260</xdr:rowOff>
    </xdr:to>
    <xdr:pic>
      <xdr:nvPicPr>
        <xdr:cNvPr id="55" name="Image 54">
          <a:extLst>
            <a:ext uri="{FF2B5EF4-FFF2-40B4-BE49-F238E27FC236}">
              <a16:creationId xmlns:a16="http://schemas.microsoft.com/office/drawing/2014/main" id="{279E30AF-F9BB-A649-2C14-075BA449A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9920" y="7467600"/>
          <a:ext cx="1828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</xdr:row>
      <xdr:rowOff>0</xdr:rowOff>
    </xdr:from>
    <xdr:to>
      <xdr:col>5</xdr:col>
      <xdr:colOff>76200</xdr:colOff>
      <xdr:row>7</xdr:row>
      <xdr:rowOff>175260</xdr:rowOff>
    </xdr:to>
    <xdr:pic>
      <xdr:nvPicPr>
        <xdr:cNvPr id="56" name="Image 55">
          <a:extLst>
            <a:ext uri="{FF2B5EF4-FFF2-40B4-BE49-F238E27FC236}">
              <a16:creationId xmlns:a16="http://schemas.microsoft.com/office/drawing/2014/main" id="{850E08DA-135D-4A05-0BB1-11D1F9592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7467600"/>
          <a:ext cx="762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7</xdr:row>
      <xdr:rowOff>0</xdr:rowOff>
    </xdr:from>
    <xdr:to>
      <xdr:col>6</xdr:col>
      <xdr:colOff>182880</xdr:colOff>
      <xdr:row>7</xdr:row>
      <xdr:rowOff>175260</xdr:rowOff>
    </xdr:to>
    <xdr:pic>
      <xdr:nvPicPr>
        <xdr:cNvPr id="57" name="Image 56">
          <a:extLst>
            <a:ext uri="{FF2B5EF4-FFF2-40B4-BE49-F238E27FC236}">
              <a16:creationId xmlns:a16="http://schemas.microsoft.com/office/drawing/2014/main" id="{F99E89D3-A2E7-9EAC-30BC-948F5BB89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7467600"/>
          <a:ext cx="1828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7</xdr:row>
      <xdr:rowOff>0</xdr:rowOff>
    </xdr:from>
    <xdr:to>
      <xdr:col>7</xdr:col>
      <xdr:colOff>76200</xdr:colOff>
      <xdr:row>7</xdr:row>
      <xdr:rowOff>175260</xdr:rowOff>
    </xdr:to>
    <xdr:pic>
      <xdr:nvPicPr>
        <xdr:cNvPr id="58" name="Image 57">
          <a:extLst>
            <a:ext uri="{FF2B5EF4-FFF2-40B4-BE49-F238E27FC236}">
              <a16:creationId xmlns:a16="http://schemas.microsoft.com/office/drawing/2014/main" id="{DFBD37D5-E7E8-4969-3BE7-1B63766A1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7467600"/>
          <a:ext cx="762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</xdr:row>
      <xdr:rowOff>0</xdr:rowOff>
    </xdr:from>
    <xdr:to>
      <xdr:col>1</xdr:col>
      <xdr:colOff>76200</xdr:colOff>
      <xdr:row>8</xdr:row>
      <xdr:rowOff>175260</xdr:rowOff>
    </xdr:to>
    <xdr:pic>
      <xdr:nvPicPr>
        <xdr:cNvPr id="59" name="Image 58">
          <a:extLst>
            <a:ext uri="{FF2B5EF4-FFF2-40B4-BE49-F238E27FC236}">
              <a16:creationId xmlns:a16="http://schemas.microsoft.com/office/drawing/2014/main" id="{A9D0A9C9-CD78-C3EB-7605-9F92D3F71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8534400"/>
          <a:ext cx="762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8</xdr:row>
      <xdr:rowOff>0</xdr:rowOff>
    </xdr:from>
    <xdr:to>
      <xdr:col>2</xdr:col>
      <xdr:colOff>76200</xdr:colOff>
      <xdr:row>8</xdr:row>
      <xdr:rowOff>175260</xdr:rowOff>
    </xdr:to>
    <xdr:pic>
      <xdr:nvPicPr>
        <xdr:cNvPr id="60" name="Image 59">
          <a:extLst>
            <a:ext uri="{FF2B5EF4-FFF2-40B4-BE49-F238E27FC236}">
              <a16:creationId xmlns:a16="http://schemas.microsoft.com/office/drawing/2014/main" id="{D80A57C2-0E48-B946-A83E-B2BB40983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" y="8534400"/>
          <a:ext cx="762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3</xdr:col>
      <xdr:colOff>76200</xdr:colOff>
      <xdr:row>8</xdr:row>
      <xdr:rowOff>175260</xdr:rowOff>
    </xdr:to>
    <xdr:pic>
      <xdr:nvPicPr>
        <xdr:cNvPr id="61" name="Image 60">
          <a:extLst>
            <a:ext uri="{FF2B5EF4-FFF2-40B4-BE49-F238E27FC236}">
              <a16:creationId xmlns:a16="http://schemas.microsoft.com/office/drawing/2014/main" id="{B8FCDD95-5F87-156C-54EF-743CEE7EA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8534400"/>
          <a:ext cx="762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8</xdr:row>
      <xdr:rowOff>0</xdr:rowOff>
    </xdr:from>
    <xdr:to>
      <xdr:col>4</xdr:col>
      <xdr:colOff>182880</xdr:colOff>
      <xdr:row>8</xdr:row>
      <xdr:rowOff>175260</xdr:rowOff>
    </xdr:to>
    <xdr:pic>
      <xdr:nvPicPr>
        <xdr:cNvPr id="62" name="Image 61">
          <a:extLst>
            <a:ext uri="{FF2B5EF4-FFF2-40B4-BE49-F238E27FC236}">
              <a16:creationId xmlns:a16="http://schemas.microsoft.com/office/drawing/2014/main" id="{917BE8CE-D98E-FE2F-7E77-4EA1D0457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9920" y="8534400"/>
          <a:ext cx="1828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</xdr:row>
      <xdr:rowOff>0</xdr:rowOff>
    </xdr:from>
    <xdr:to>
      <xdr:col>5</xdr:col>
      <xdr:colOff>182880</xdr:colOff>
      <xdr:row>8</xdr:row>
      <xdr:rowOff>175260</xdr:rowOff>
    </xdr:to>
    <xdr:pic>
      <xdr:nvPicPr>
        <xdr:cNvPr id="63" name="Image 62">
          <a:extLst>
            <a:ext uri="{FF2B5EF4-FFF2-40B4-BE49-F238E27FC236}">
              <a16:creationId xmlns:a16="http://schemas.microsoft.com/office/drawing/2014/main" id="{61D3961E-B54D-47A6-9FF1-B2CDD0EDF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8534400"/>
          <a:ext cx="1828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8</xdr:row>
      <xdr:rowOff>0</xdr:rowOff>
    </xdr:from>
    <xdr:to>
      <xdr:col>6</xdr:col>
      <xdr:colOff>76200</xdr:colOff>
      <xdr:row>8</xdr:row>
      <xdr:rowOff>175260</xdr:rowOff>
    </xdr:to>
    <xdr:pic>
      <xdr:nvPicPr>
        <xdr:cNvPr id="64" name="Image 63">
          <a:extLst>
            <a:ext uri="{FF2B5EF4-FFF2-40B4-BE49-F238E27FC236}">
              <a16:creationId xmlns:a16="http://schemas.microsoft.com/office/drawing/2014/main" id="{B32CFD06-EB77-119E-5338-ACA464135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8534400"/>
          <a:ext cx="762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8</xdr:row>
      <xdr:rowOff>0</xdr:rowOff>
    </xdr:from>
    <xdr:to>
      <xdr:col>7</xdr:col>
      <xdr:colOff>182880</xdr:colOff>
      <xdr:row>8</xdr:row>
      <xdr:rowOff>175260</xdr:rowOff>
    </xdr:to>
    <xdr:pic>
      <xdr:nvPicPr>
        <xdr:cNvPr id="65" name="Image 64">
          <a:extLst>
            <a:ext uri="{FF2B5EF4-FFF2-40B4-BE49-F238E27FC236}">
              <a16:creationId xmlns:a16="http://schemas.microsoft.com/office/drawing/2014/main" id="{588E1B0B-B99A-3437-1741-E95B043B6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8534400"/>
          <a:ext cx="1828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94422</xdr:colOff>
      <xdr:row>14</xdr:row>
      <xdr:rowOff>172444</xdr:rowOff>
    </xdr:from>
    <xdr:to>
      <xdr:col>10</xdr:col>
      <xdr:colOff>102042</xdr:colOff>
      <xdr:row>33</xdr:row>
      <xdr:rowOff>53340</xdr:rowOff>
    </xdr:to>
    <xdr:graphicFrame macro="">
      <xdr:nvGraphicFramePr>
        <xdr:cNvPr id="67" name="Graphique 66">
          <a:extLst>
            <a:ext uri="{FF2B5EF4-FFF2-40B4-BE49-F238E27FC236}">
              <a16:creationId xmlns:a16="http://schemas.microsoft.com/office/drawing/2014/main" id="{232DF841-FB07-A7E5-88B3-BACB779AB0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</xdr:col>
      <xdr:colOff>722243</xdr:colOff>
      <xdr:row>19</xdr:row>
      <xdr:rowOff>106018</xdr:rowOff>
    </xdr:from>
    <xdr:to>
      <xdr:col>4</xdr:col>
      <xdr:colOff>225287</xdr:colOff>
      <xdr:row>30</xdr:row>
      <xdr:rowOff>72887</xdr:rowOff>
    </xdr:to>
    <xdr:cxnSp macro="">
      <xdr:nvCxnSpPr>
        <xdr:cNvPr id="71" name="Connecteur droit 70">
          <a:extLst>
            <a:ext uri="{FF2B5EF4-FFF2-40B4-BE49-F238E27FC236}">
              <a16:creationId xmlns:a16="http://schemas.microsoft.com/office/drawing/2014/main" id="{15597A15-BA91-6126-4751-031AA56F7926}"/>
            </a:ext>
          </a:extLst>
        </xdr:cNvPr>
        <xdr:cNvCxnSpPr/>
      </xdr:nvCxnSpPr>
      <xdr:spPr>
        <a:xfrm>
          <a:off x="3485321" y="5141844"/>
          <a:ext cx="284923" cy="20077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523461</xdr:colOff>
      <xdr:row>22</xdr:row>
      <xdr:rowOff>1</xdr:rowOff>
    </xdr:from>
    <xdr:to>
      <xdr:col>5</xdr:col>
      <xdr:colOff>19879</xdr:colOff>
      <xdr:row>28</xdr:row>
      <xdr:rowOff>13252</xdr:rowOff>
    </xdr:to>
    <xdr:cxnSp macro="">
      <xdr:nvCxnSpPr>
        <xdr:cNvPr id="73" name="Connecteur droit 72">
          <a:extLst>
            <a:ext uri="{FF2B5EF4-FFF2-40B4-BE49-F238E27FC236}">
              <a16:creationId xmlns:a16="http://schemas.microsoft.com/office/drawing/2014/main" id="{30599D4A-83EE-E410-CEE0-5ABEC9AE5080}"/>
            </a:ext>
          </a:extLst>
        </xdr:cNvPr>
        <xdr:cNvCxnSpPr/>
      </xdr:nvCxnSpPr>
      <xdr:spPr>
        <a:xfrm flipV="1">
          <a:off x="4068418" y="5592418"/>
          <a:ext cx="278296" cy="11264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324679</xdr:colOff>
      <xdr:row>20</xdr:row>
      <xdr:rowOff>92765</xdr:rowOff>
    </xdr:from>
    <xdr:to>
      <xdr:col>5</xdr:col>
      <xdr:colOff>622853</xdr:colOff>
      <xdr:row>29</xdr:row>
      <xdr:rowOff>92766</xdr:rowOff>
    </xdr:to>
    <xdr:cxnSp macro="">
      <xdr:nvCxnSpPr>
        <xdr:cNvPr id="75" name="Connecteur droit 74">
          <a:extLst>
            <a:ext uri="{FF2B5EF4-FFF2-40B4-BE49-F238E27FC236}">
              <a16:creationId xmlns:a16="http://schemas.microsoft.com/office/drawing/2014/main" id="{26C329CB-9457-C16D-52A5-A0CCC92F1812}"/>
            </a:ext>
          </a:extLst>
        </xdr:cNvPr>
        <xdr:cNvCxnSpPr/>
      </xdr:nvCxnSpPr>
      <xdr:spPr>
        <a:xfrm flipV="1">
          <a:off x="4651514" y="5314122"/>
          <a:ext cx="298174" cy="16697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119270</xdr:colOff>
      <xdr:row>21</xdr:row>
      <xdr:rowOff>178904</xdr:rowOff>
    </xdr:from>
    <xdr:to>
      <xdr:col>6</xdr:col>
      <xdr:colOff>417444</xdr:colOff>
      <xdr:row>28</xdr:row>
      <xdr:rowOff>6626</xdr:rowOff>
    </xdr:to>
    <xdr:cxnSp macro="">
      <xdr:nvCxnSpPr>
        <xdr:cNvPr id="77" name="Connecteur droit 76">
          <a:extLst>
            <a:ext uri="{FF2B5EF4-FFF2-40B4-BE49-F238E27FC236}">
              <a16:creationId xmlns:a16="http://schemas.microsoft.com/office/drawing/2014/main" id="{82608E3B-20AF-1D6D-20CE-CFAE3C99F513}"/>
            </a:ext>
          </a:extLst>
        </xdr:cNvPr>
        <xdr:cNvCxnSpPr/>
      </xdr:nvCxnSpPr>
      <xdr:spPr>
        <a:xfrm>
          <a:off x="5227983" y="5585791"/>
          <a:ext cx="298174" cy="11264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708991</xdr:colOff>
      <xdr:row>20</xdr:row>
      <xdr:rowOff>92765</xdr:rowOff>
    </xdr:from>
    <xdr:to>
      <xdr:col>7</xdr:col>
      <xdr:colOff>218661</xdr:colOff>
      <xdr:row>29</xdr:row>
      <xdr:rowOff>86140</xdr:rowOff>
    </xdr:to>
    <xdr:cxnSp macro="">
      <xdr:nvCxnSpPr>
        <xdr:cNvPr id="79" name="Connecteur droit 78">
          <a:extLst>
            <a:ext uri="{FF2B5EF4-FFF2-40B4-BE49-F238E27FC236}">
              <a16:creationId xmlns:a16="http://schemas.microsoft.com/office/drawing/2014/main" id="{9303A412-381D-4E2D-AF80-354E43296FA3}"/>
            </a:ext>
          </a:extLst>
        </xdr:cNvPr>
        <xdr:cNvCxnSpPr/>
      </xdr:nvCxnSpPr>
      <xdr:spPr>
        <a:xfrm>
          <a:off x="5817704" y="5314122"/>
          <a:ext cx="291548" cy="16631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516835</xdr:colOff>
      <xdr:row>22</xdr:row>
      <xdr:rowOff>165653</xdr:rowOff>
    </xdr:from>
    <xdr:to>
      <xdr:col>8</xdr:col>
      <xdr:colOff>26504</xdr:colOff>
      <xdr:row>27</xdr:row>
      <xdr:rowOff>33130</xdr:rowOff>
    </xdr:to>
    <xdr:cxnSp macro="">
      <xdr:nvCxnSpPr>
        <xdr:cNvPr id="81" name="Connecteur droit 80">
          <a:extLst>
            <a:ext uri="{FF2B5EF4-FFF2-40B4-BE49-F238E27FC236}">
              <a16:creationId xmlns:a16="http://schemas.microsoft.com/office/drawing/2014/main" id="{FE9211AD-66B1-816A-089D-21941CABE6AB}"/>
            </a:ext>
          </a:extLst>
        </xdr:cNvPr>
        <xdr:cNvCxnSpPr/>
      </xdr:nvCxnSpPr>
      <xdr:spPr>
        <a:xfrm>
          <a:off x="6407426" y="5758070"/>
          <a:ext cx="291548" cy="7951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22</xdr:row>
      <xdr:rowOff>165653</xdr:rowOff>
    </xdr:from>
    <xdr:to>
      <xdr:col>9</xdr:col>
      <xdr:colOff>99391</xdr:colOff>
      <xdr:row>27</xdr:row>
      <xdr:rowOff>33130</xdr:rowOff>
    </xdr:to>
    <xdr:cxnSp macro="">
      <xdr:nvCxnSpPr>
        <xdr:cNvPr id="83" name="Connecteur droit 82">
          <a:extLst>
            <a:ext uri="{FF2B5EF4-FFF2-40B4-BE49-F238E27FC236}">
              <a16:creationId xmlns:a16="http://schemas.microsoft.com/office/drawing/2014/main" id="{634216FC-F87F-8308-12C4-5B34FFD428A0}"/>
            </a:ext>
          </a:extLst>
        </xdr:cNvPr>
        <xdr:cNvCxnSpPr/>
      </xdr:nvCxnSpPr>
      <xdr:spPr>
        <a:xfrm flipV="1">
          <a:off x="6977270" y="5758070"/>
          <a:ext cx="311425" cy="7951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B46BB-B83F-4C0B-8A07-210ED31DADDB}">
  <dimension ref="A1:S29"/>
  <sheetViews>
    <sheetView showGridLines="0" zoomScale="115" zoomScaleNormal="115" workbookViewId="0">
      <selection activeCell="H12" sqref="A10:H12"/>
    </sheetView>
  </sheetViews>
  <sheetFormatPr defaultColWidth="11.453125" defaultRowHeight="14.5" x14ac:dyDescent="0.35"/>
  <cols>
    <col min="1" max="1" width="8.7265625" customWidth="1"/>
    <col min="2" max="2" width="18.54296875" customWidth="1"/>
    <col min="9" max="9" width="6" customWidth="1"/>
    <col min="11" max="11" width="14.81640625" customWidth="1"/>
  </cols>
  <sheetData>
    <row r="1" spans="1:19" ht="39.65" customHeight="1" thickBot="1" x14ac:dyDescent="0.4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19" ht="36" customHeight="1" thickBot="1" x14ac:dyDescent="0.4">
      <c r="A2" s="4">
        <v>1</v>
      </c>
      <c r="B2" s="5"/>
      <c r="C2" s="5"/>
      <c r="D2" s="5"/>
      <c r="E2" s="5"/>
      <c r="F2" s="5"/>
      <c r="G2" s="5"/>
      <c r="H2" s="5"/>
      <c r="I2" s="6">
        <v>2.14</v>
      </c>
    </row>
    <row r="3" spans="1:19" ht="39" customHeight="1" thickBot="1" x14ac:dyDescent="0.4">
      <c r="A3" s="7">
        <v>2</v>
      </c>
      <c r="B3" s="9"/>
      <c r="C3" s="9"/>
      <c r="D3" s="9"/>
      <c r="E3" s="9"/>
      <c r="F3" s="9"/>
      <c r="G3" s="9"/>
      <c r="H3" s="9"/>
      <c r="I3" s="8">
        <v>2.11</v>
      </c>
      <c r="K3" s="13" t="s">
        <v>18</v>
      </c>
      <c r="L3" s="15">
        <f>(600-200)/2</f>
        <v>200</v>
      </c>
      <c r="N3" s="13" t="s">
        <v>21</v>
      </c>
      <c r="O3" s="15">
        <f>((0.8/70)-(0.2/70))/2</f>
        <v>4.2857142857142859E-3</v>
      </c>
      <c r="Q3" s="13" t="s">
        <v>24</v>
      </c>
      <c r="R3" s="15">
        <f>(0.8-0.2)/2</f>
        <v>0.30000000000000004</v>
      </c>
    </row>
    <row r="4" spans="1:19" ht="34.9" customHeight="1" thickBot="1" x14ac:dyDescent="0.4">
      <c r="A4" s="4">
        <v>3</v>
      </c>
      <c r="B4" s="5"/>
      <c r="C4" s="5"/>
      <c r="D4" s="5"/>
      <c r="E4" s="5"/>
      <c r="F4" s="5"/>
      <c r="G4" s="5"/>
      <c r="H4" s="5"/>
      <c r="I4" s="6">
        <v>3.31</v>
      </c>
      <c r="K4" s="14" t="s">
        <v>19</v>
      </c>
      <c r="L4" s="16">
        <f>(600+200)/2</f>
        <v>400</v>
      </c>
      <c r="N4" s="14" t="s">
        <v>22</v>
      </c>
      <c r="O4" s="16">
        <f>((0.8/70)+(0.2/70))/2</f>
        <v>7.1428571428571426E-3</v>
      </c>
      <c r="Q4" s="14" t="s">
        <v>25</v>
      </c>
      <c r="R4" s="16">
        <f>(0.8+0.2)/2</f>
        <v>0.5</v>
      </c>
    </row>
    <row r="5" spans="1:19" ht="36.65" customHeight="1" thickBot="1" x14ac:dyDescent="0.4">
      <c r="A5" s="7">
        <v>4</v>
      </c>
      <c r="B5" s="9"/>
      <c r="C5" s="9"/>
      <c r="D5" s="9"/>
      <c r="E5" s="9"/>
      <c r="F5" s="9"/>
      <c r="G5" s="9"/>
      <c r="H5" s="9"/>
      <c r="I5" s="8">
        <v>3.14</v>
      </c>
      <c r="K5" s="18" t="s">
        <v>20</v>
      </c>
      <c r="L5" s="17">
        <f>(200-L4)/L3</f>
        <v>-1</v>
      </c>
      <c r="N5" s="18" t="s">
        <v>23</v>
      </c>
      <c r="O5" s="17">
        <f>((0.2/70)-O4)/O3</f>
        <v>-0.99999999999999978</v>
      </c>
      <c r="Q5" s="18" t="s">
        <v>26</v>
      </c>
      <c r="R5" s="17">
        <f>(0.2-R4)/R3</f>
        <v>-0.99999999999999978</v>
      </c>
    </row>
    <row r="6" spans="1:19" ht="27.65" customHeight="1" thickBot="1" x14ac:dyDescent="0.4">
      <c r="A6" s="4">
        <v>5</v>
      </c>
      <c r="B6" s="5"/>
      <c r="C6" s="5"/>
      <c r="D6" s="5"/>
      <c r="E6" s="5"/>
      <c r="F6" s="5"/>
      <c r="G6" s="5"/>
      <c r="H6" s="5"/>
      <c r="I6" s="6">
        <v>1.61</v>
      </c>
    </row>
    <row r="7" spans="1:19" ht="40.15" customHeight="1" thickBot="1" x14ac:dyDescent="0.4">
      <c r="A7" s="7">
        <v>6</v>
      </c>
      <c r="B7" s="9"/>
      <c r="C7" s="9"/>
      <c r="D7" s="9"/>
      <c r="E7" s="9"/>
      <c r="F7" s="9"/>
      <c r="G7" s="9"/>
      <c r="H7" s="9"/>
      <c r="I7" s="8">
        <v>1.98</v>
      </c>
    </row>
    <row r="8" spans="1:19" ht="34.15" customHeight="1" thickBot="1" x14ac:dyDescent="0.4">
      <c r="A8" s="4">
        <v>7</v>
      </c>
      <c r="B8" s="5"/>
      <c r="C8" s="5"/>
      <c r="D8" s="5"/>
      <c r="E8" s="5"/>
      <c r="F8" s="5"/>
      <c r="G8" s="5"/>
      <c r="H8" s="5"/>
      <c r="I8" s="6">
        <v>3.24</v>
      </c>
    </row>
    <row r="9" spans="1:19" ht="33" customHeight="1" thickBot="1" x14ac:dyDescent="0.4">
      <c r="A9" s="7">
        <v>8</v>
      </c>
      <c r="B9" s="9"/>
      <c r="C9" s="9"/>
      <c r="D9" s="9"/>
      <c r="E9" s="9"/>
      <c r="F9" s="9"/>
      <c r="G9" s="9"/>
      <c r="H9" s="9"/>
      <c r="I9" s="8">
        <v>3.34</v>
      </c>
      <c r="K9" s="10" t="s">
        <v>1</v>
      </c>
      <c r="L9" s="10">
        <f>AVERAGE(I2:I9)</f>
        <v>2.6087500000000001</v>
      </c>
    </row>
    <row r="10" spans="1:19" ht="15" thickBot="1" x14ac:dyDescent="0.4">
      <c r="A10" s="19" t="s">
        <v>27</v>
      </c>
      <c r="B10" s="19">
        <f>(-I2-I3-I4-I5+I6+I7+I8+I9)/8</f>
        <v>-6.6250000000000142E-2</v>
      </c>
      <c r="C10" s="19">
        <f>(-I2-I3+I4+I5-I6-I7+I8+I9)/8</f>
        <v>0.64875000000000005</v>
      </c>
      <c r="D10" s="19">
        <f>(-I2+I3-I4+I5-I6+I7-I8+I9)/8</f>
        <v>3.3749999999999947E-2</v>
      </c>
      <c r="E10" s="19">
        <f>(I2+I3-I4-I5+I6+I7-I8-I9)/8</f>
        <v>-0.64875000000000005</v>
      </c>
      <c r="F10" s="19">
        <f>(I2-I3+I4-I5+I6-I7+I8-I9)/8</f>
        <v>-3.3749999999999947E-2</v>
      </c>
      <c r="G10" s="19">
        <f>(I2-I3-I4+I5+I6-I7-I8+I9)/8</f>
        <v>-5.1250000000000018E-2</v>
      </c>
      <c r="H10" s="19">
        <f>(-I2+I3+I4-I5-I6+I7+I8-I9)/8</f>
        <v>5.1250000000000018E-2</v>
      </c>
    </row>
    <row r="11" spans="1:19" x14ac:dyDescent="0.35">
      <c r="A11" s="10" t="s">
        <v>2</v>
      </c>
      <c r="B11" s="10">
        <f>((I2+I3+I4+I5)/4)-L9</f>
        <v>6.6250000000000142E-2</v>
      </c>
      <c r="C11" s="10">
        <f>((I2+I3+I6+I7)/4)-L9</f>
        <v>-0.64875000000000016</v>
      </c>
      <c r="D11" s="10">
        <f>((I2+I4+I6+I8)/4)-L9</f>
        <v>-3.3749999999999947E-2</v>
      </c>
      <c r="E11" s="10">
        <f>((I4+I5+I8+I9)/4)-L9</f>
        <v>0.64875000000000016</v>
      </c>
      <c r="F11" s="10">
        <f>((I3+I5+I7+I9)/4)-L9</f>
        <v>3.3749999999999947E-2</v>
      </c>
      <c r="G11" s="10">
        <f>((I3+I4+I7+I8)/4)-L9</f>
        <v>5.1250000000000018E-2</v>
      </c>
      <c r="H11" s="10">
        <f>((I2+I5+I6+I9)/4)-L9</f>
        <v>-5.1250000000000018E-2</v>
      </c>
      <c r="K11" s="20" t="s">
        <v>29</v>
      </c>
      <c r="L11" s="22" t="s">
        <v>33</v>
      </c>
      <c r="M11" s="22"/>
      <c r="N11" s="22"/>
      <c r="O11" s="22"/>
      <c r="P11" s="22"/>
      <c r="Q11" s="22"/>
      <c r="R11" s="22"/>
      <c r="S11" s="23"/>
    </row>
    <row r="12" spans="1:19" ht="15" thickBot="1" x14ac:dyDescent="0.4">
      <c r="A12" s="10" t="s">
        <v>3</v>
      </c>
      <c r="B12" s="10">
        <f>((I6+I7+I8+I9)/4)-L9</f>
        <v>-6.6250000000000142E-2</v>
      </c>
      <c r="C12" s="10">
        <f>((I4+I5+I8+I9)/4)-L9</f>
        <v>0.64875000000000016</v>
      </c>
      <c r="D12" s="10">
        <f>((I3+I5+I7+I9)/4)-L9</f>
        <v>3.3749999999999947E-2</v>
      </c>
      <c r="E12" s="10">
        <f>((I2+I3+I7+I6)/4)-L9</f>
        <v>-0.64874999999999994</v>
      </c>
      <c r="F12" s="10">
        <f>((I2+I4+I6+I8)/4)-L9</f>
        <v>-3.3749999999999947E-2</v>
      </c>
      <c r="G12" s="10">
        <f>((I2+I5+I6+I9)/4)-L9</f>
        <v>-5.1250000000000018E-2</v>
      </c>
      <c r="H12" s="10">
        <f>((I3+I4+I7+I8)/4)-L9</f>
        <v>5.1250000000000018E-2</v>
      </c>
      <c r="K12" s="21" t="s">
        <v>30</v>
      </c>
      <c r="L12" s="24" t="s">
        <v>34</v>
      </c>
      <c r="M12" s="24"/>
      <c r="N12" s="24"/>
      <c r="O12" s="24"/>
      <c r="P12" s="24"/>
      <c r="Q12" s="24"/>
      <c r="R12" s="24"/>
      <c r="S12" s="25"/>
    </row>
    <row r="13" spans="1:19" ht="15" thickBot="1" x14ac:dyDescent="0.4">
      <c r="K13" s="11" t="s">
        <v>32</v>
      </c>
      <c r="L13" s="26">
        <f>L9+B10*L5+C10*O5+D10*R5+E10*(L5*O5)+F10*(L5*R4)+G10*(O5*R4)+H10*(L5*O5*R5)</f>
        <v>1.3350000000000002</v>
      </c>
      <c r="M13" s="26"/>
      <c r="N13" s="26"/>
      <c r="O13" s="26"/>
      <c r="P13" s="26"/>
      <c r="Q13" s="26"/>
      <c r="R13" s="26"/>
      <c r="S13" s="27"/>
    </row>
    <row r="16" spans="1:19" x14ac:dyDescent="0.35">
      <c r="B16" s="10" t="s">
        <v>4</v>
      </c>
      <c r="C16" s="10">
        <v>0.14625000000000021</v>
      </c>
    </row>
    <row r="17" spans="2:3" x14ac:dyDescent="0.35">
      <c r="B17" s="10" t="s">
        <v>5</v>
      </c>
      <c r="C17" s="10">
        <v>-0.14624999999999977</v>
      </c>
    </row>
    <row r="18" spans="2:3" x14ac:dyDescent="0.35">
      <c r="B18" s="10" t="s">
        <v>6</v>
      </c>
      <c r="C18" s="10">
        <v>-0.54375000000000018</v>
      </c>
    </row>
    <row r="19" spans="2:3" x14ac:dyDescent="0.35">
      <c r="B19" s="10" t="s">
        <v>7</v>
      </c>
      <c r="C19" s="10">
        <v>0.54375000000000018</v>
      </c>
    </row>
    <row r="20" spans="2:3" x14ac:dyDescent="0.35">
      <c r="B20" s="10" t="s">
        <v>8</v>
      </c>
      <c r="C20" s="10">
        <v>4.8750000000000071E-2</v>
      </c>
    </row>
    <row r="21" spans="2:3" x14ac:dyDescent="0.35">
      <c r="B21" s="10" t="s">
        <v>9</v>
      </c>
      <c r="C21" s="10">
        <v>-4.8750000000000071E-2</v>
      </c>
    </row>
    <row r="22" spans="2:3" x14ac:dyDescent="0.35">
      <c r="B22" s="10" t="s">
        <v>10</v>
      </c>
      <c r="C22" s="10">
        <v>0.54375000000000018</v>
      </c>
    </row>
    <row r="23" spans="2:3" x14ac:dyDescent="0.35">
      <c r="B23" s="10" t="s">
        <v>11</v>
      </c>
      <c r="C23" s="10">
        <v>-0.54374999999999973</v>
      </c>
    </row>
    <row r="24" spans="2:3" x14ac:dyDescent="0.35">
      <c r="B24" s="10" t="s">
        <v>12</v>
      </c>
      <c r="C24" s="10">
        <v>-4.8750000000000071E-2</v>
      </c>
    </row>
    <row r="25" spans="2:3" x14ac:dyDescent="0.35">
      <c r="B25" s="10" t="s">
        <v>13</v>
      </c>
      <c r="C25" s="10">
        <v>4.8750000000000071E-2</v>
      </c>
    </row>
    <row r="26" spans="2:3" x14ac:dyDescent="0.35">
      <c r="B26" s="10" t="s">
        <v>14</v>
      </c>
      <c r="C26" s="10">
        <v>3.7500000000001421E-3</v>
      </c>
    </row>
    <row r="27" spans="2:3" x14ac:dyDescent="0.35">
      <c r="B27" s="10" t="s">
        <v>15</v>
      </c>
      <c r="C27" s="10">
        <v>-3.749999999999698E-3</v>
      </c>
    </row>
    <row r="28" spans="2:3" x14ac:dyDescent="0.35">
      <c r="B28" s="10" t="s">
        <v>16</v>
      </c>
      <c r="C28" s="10">
        <v>-3.749999999999698E-3</v>
      </c>
    </row>
    <row r="29" spans="2:3" x14ac:dyDescent="0.35">
      <c r="B29" s="10" t="s">
        <v>17</v>
      </c>
      <c r="C29" s="10">
        <v>3.7500000000001421E-3</v>
      </c>
    </row>
  </sheetData>
  <mergeCells count="3">
    <mergeCell ref="L11:S11"/>
    <mergeCell ref="L12:S12"/>
    <mergeCell ref="L13:S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40E3-D4E3-499C-9FBE-F4AF3AA7FDFC}">
  <dimension ref="A1:C9"/>
  <sheetViews>
    <sheetView workbookViewId="0">
      <selection activeCell="C9" sqref="A1:C9"/>
    </sheetView>
  </sheetViews>
  <sheetFormatPr defaultColWidth="10.90625" defaultRowHeight="14.5" x14ac:dyDescent="0.35"/>
  <sheetData>
    <row r="1" spans="1:3" x14ac:dyDescent="0.35">
      <c r="A1" s="10" t="s">
        <v>35</v>
      </c>
      <c r="B1" s="10" t="s">
        <v>36</v>
      </c>
      <c r="C1" s="10" t="s">
        <v>37</v>
      </c>
    </row>
    <row r="2" spans="1:3" x14ac:dyDescent="0.35">
      <c r="A2" s="10">
        <v>1</v>
      </c>
      <c r="B2" s="10">
        <v>2.14</v>
      </c>
      <c r="C2" s="10">
        <f>B2*SQRT(EXP(-1))</f>
        <v>1.2979756117850356</v>
      </c>
    </row>
    <row r="3" spans="1:3" x14ac:dyDescent="0.35">
      <c r="A3" s="10">
        <v>2</v>
      </c>
      <c r="B3" s="10">
        <v>2.11</v>
      </c>
      <c r="C3" s="10">
        <f t="shared" ref="C3:C9" si="0">B3*SQRT(EXP(-1))</f>
        <v>1.2797796919936564</v>
      </c>
    </row>
    <row r="4" spans="1:3" x14ac:dyDescent="0.35">
      <c r="A4" s="10">
        <v>3</v>
      </c>
      <c r="B4" s="10">
        <v>3.31</v>
      </c>
      <c r="C4" s="10">
        <f t="shared" si="0"/>
        <v>2.0076164836488166</v>
      </c>
    </row>
    <row r="5" spans="1:3" x14ac:dyDescent="0.35">
      <c r="A5" s="10">
        <v>4</v>
      </c>
      <c r="B5" s="10">
        <v>3.14</v>
      </c>
      <c r="C5" s="10">
        <f t="shared" si="0"/>
        <v>1.904506271497669</v>
      </c>
    </row>
    <row r="6" spans="1:3" x14ac:dyDescent="0.35">
      <c r="A6" s="10">
        <v>5</v>
      </c>
      <c r="B6" s="10">
        <v>1.61</v>
      </c>
      <c r="C6" s="10">
        <f t="shared" si="0"/>
        <v>0.97651436213733989</v>
      </c>
    </row>
    <row r="7" spans="1:3" x14ac:dyDescent="0.35">
      <c r="A7" s="10">
        <v>6</v>
      </c>
      <c r="B7" s="10">
        <v>1.98</v>
      </c>
      <c r="C7" s="10">
        <f t="shared" si="0"/>
        <v>1.2009307062310142</v>
      </c>
    </row>
    <row r="8" spans="1:3" x14ac:dyDescent="0.35">
      <c r="A8" s="10">
        <v>7</v>
      </c>
      <c r="B8" s="10">
        <v>3.24</v>
      </c>
      <c r="C8" s="10">
        <f t="shared" si="0"/>
        <v>1.9651593374689325</v>
      </c>
    </row>
    <row r="9" spans="1:3" x14ac:dyDescent="0.35">
      <c r="A9" s="10">
        <v>8</v>
      </c>
      <c r="B9" s="10">
        <v>3.34</v>
      </c>
      <c r="C9" s="10">
        <f t="shared" si="0"/>
        <v>2.0258124034401956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38A93-7F38-4702-8F2A-0E500F70A0DA}">
  <sheetPr>
    <pageSetUpPr fitToPage="1"/>
  </sheetPr>
  <dimension ref="A1:S29"/>
  <sheetViews>
    <sheetView showGridLines="0" tabSelected="1" zoomScale="44" zoomScaleNormal="44" workbookViewId="0">
      <selection activeCell="J2" sqref="J2"/>
    </sheetView>
  </sheetViews>
  <sheetFormatPr defaultColWidth="11.453125" defaultRowHeight="14.5" x14ac:dyDescent="0.35"/>
  <cols>
    <col min="1" max="1" width="11" bestFit="1" customWidth="1"/>
    <col min="2" max="2" width="17.81640625" customWidth="1"/>
    <col min="9" max="9" width="7.54296875" customWidth="1"/>
    <col min="11" max="11" width="18.54296875" customWidth="1"/>
  </cols>
  <sheetData>
    <row r="1" spans="1:19" ht="30.65" customHeight="1" thickBot="1" x14ac:dyDescent="0.4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19" ht="27" customHeight="1" thickBot="1" x14ac:dyDescent="0.4">
      <c r="A2" s="4">
        <v>1</v>
      </c>
      <c r="B2" s="5"/>
      <c r="C2" s="5"/>
      <c r="D2" s="5"/>
      <c r="E2" s="5"/>
      <c r="F2" s="5"/>
      <c r="G2" s="5"/>
      <c r="H2" s="5"/>
      <c r="I2" s="6">
        <v>26.46</v>
      </c>
    </row>
    <row r="3" spans="1:19" ht="31.9" customHeight="1" thickBot="1" x14ac:dyDescent="0.4">
      <c r="A3" s="7">
        <v>2</v>
      </c>
      <c r="B3" s="9"/>
      <c r="C3" s="9"/>
      <c r="D3" s="9"/>
      <c r="E3" s="9"/>
      <c r="F3" s="9"/>
      <c r="G3" s="9"/>
      <c r="H3" s="9"/>
      <c r="I3" s="8">
        <v>56.44</v>
      </c>
      <c r="K3" s="13" t="s">
        <v>18</v>
      </c>
      <c r="L3" s="15">
        <f>(600-200)/2</f>
        <v>200</v>
      </c>
      <c r="N3" s="13" t="s">
        <v>21</v>
      </c>
      <c r="O3" s="15">
        <f>((0.8/70)-(0.2/70))/2</f>
        <v>4.2857142857142859E-3</v>
      </c>
      <c r="Q3" s="13" t="s">
        <v>24</v>
      </c>
      <c r="R3" s="15">
        <f>(0.8-0.2)/2</f>
        <v>0.30000000000000004</v>
      </c>
    </row>
    <row r="4" spans="1:19" ht="25.9" customHeight="1" thickBot="1" x14ac:dyDescent="0.4">
      <c r="A4" s="4">
        <v>3</v>
      </c>
      <c r="B4" s="5"/>
      <c r="C4" s="5"/>
      <c r="D4" s="5"/>
      <c r="E4" s="5"/>
      <c r="F4" s="5"/>
      <c r="G4" s="5"/>
      <c r="H4" s="5"/>
      <c r="I4" s="6">
        <v>52.69</v>
      </c>
      <c r="K4" s="14" t="s">
        <v>19</v>
      </c>
      <c r="L4" s="16">
        <f>(200+600)/2</f>
        <v>400</v>
      </c>
      <c r="N4" s="14" t="s">
        <v>22</v>
      </c>
      <c r="O4" s="16">
        <f>((0.8/70)+(0.2/70))/2</f>
        <v>7.1428571428571426E-3</v>
      </c>
      <c r="Q4" s="14" t="s">
        <v>25</v>
      </c>
      <c r="R4" s="16">
        <f>(0.8+0.2)/2</f>
        <v>0.5</v>
      </c>
    </row>
    <row r="5" spans="1:19" ht="28.15" customHeight="1" thickBot="1" x14ac:dyDescent="0.4">
      <c r="A5" s="7">
        <v>4</v>
      </c>
      <c r="B5" s="9"/>
      <c r="C5" s="9"/>
      <c r="D5" s="9"/>
      <c r="E5" s="9"/>
      <c r="F5" s="9"/>
      <c r="G5" s="9"/>
      <c r="H5" s="9"/>
      <c r="I5" s="8">
        <v>58.22</v>
      </c>
      <c r="K5" s="18" t="s">
        <v>20</v>
      </c>
      <c r="L5" s="17">
        <f>(200-L4)/L3</f>
        <v>-1</v>
      </c>
      <c r="N5" s="18" t="s">
        <v>23</v>
      </c>
      <c r="O5" s="17">
        <f>((0.2/70)-O4)/O3</f>
        <v>-0.99999999999999978</v>
      </c>
      <c r="Q5" s="18" t="s">
        <v>26</v>
      </c>
      <c r="R5" s="17">
        <f>(0.2-R4)/R3</f>
        <v>-0.99999999999999978</v>
      </c>
    </row>
    <row r="6" spans="1:19" ht="28.9" customHeight="1" thickBot="1" x14ac:dyDescent="0.4">
      <c r="A6" s="4">
        <v>5</v>
      </c>
      <c r="B6" s="5"/>
      <c r="C6" s="5"/>
      <c r="D6" s="5"/>
      <c r="E6" s="5"/>
      <c r="F6" s="5"/>
      <c r="G6" s="5"/>
      <c r="H6" s="5"/>
      <c r="I6" s="6">
        <v>51.24</v>
      </c>
    </row>
    <row r="7" spans="1:19" ht="26.5" customHeight="1" thickBot="1" x14ac:dyDescent="0.4">
      <c r="A7" s="7">
        <v>6</v>
      </c>
      <c r="B7" s="9"/>
      <c r="C7" s="9"/>
      <c r="D7" s="9"/>
      <c r="E7" s="9"/>
      <c r="F7" s="9"/>
      <c r="G7" s="9"/>
      <c r="H7" s="9"/>
      <c r="I7" s="8">
        <v>59.81</v>
      </c>
    </row>
    <row r="8" spans="1:19" ht="25.9" customHeight="1" thickBot="1" x14ac:dyDescent="0.4">
      <c r="A8" s="4">
        <v>7</v>
      </c>
      <c r="B8" s="5"/>
      <c r="C8" s="5"/>
      <c r="D8" s="5"/>
      <c r="E8" s="5"/>
      <c r="F8" s="5"/>
      <c r="G8" s="5"/>
      <c r="H8" s="5"/>
      <c r="I8" s="6">
        <v>46.65</v>
      </c>
    </row>
    <row r="9" spans="1:19" ht="24.65" customHeight="1" thickBot="1" x14ac:dyDescent="0.4">
      <c r="A9" s="7">
        <v>8</v>
      </c>
      <c r="B9" s="9"/>
      <c r="C9" s="9"/>
      <c r="D9" s="9"/>
      <c r="E9" s="9"/>
      <c r="F9" s="9"/>
      <c r="G9" s="9"/>
      <c r="H9" s="9"/>
      <c r="I9" s="8">
        <v>48.58</v>
      </c>
      <c r="K9" s="11" t="s">
        <v>1</v>
      </c>
      <c r="L9" s="12">
        <f>AVERAGE(I2:I9)</f>
        <v>50.011249999999997</v>
      </c>
    </row>
    <row r="10" spans="1:19" ht="15" thickBot="1" x14ac:dyDescent="0.4">
      <c r="A10" s="19" t="s">
        <v>27</v>
      </c>
      <c r="B10" s="19">
        <f>(-I2-I3-I4-I5+I6+I7+I8+I9)/8</f>
        <v>1.5587500000000007</v>
      </c>
      <c r="C10" s="19">
        <f>(-I2-I3+I4+I5-I6-I7+I8+I9)/8</f>
        <v>1.5237499999999971</v>
      </c>
      <c r="D10" s="19">
        <f>(-I2+I3-I4+I5-I6+I7-I8+I9)/8</f>
        <v>5.7512499999999998</v>
      </c>
      <c r="E10" s="19">
        <f>(I2+I3-I4-I5+I6+I7-I8-I9)/8</f>
        <v>-1.5237499999999971</v>
      </c>
      <c r="F10" s="19">
        <f>(I2-I3+I4-I5+I6-I7+I8-I9)/8</f>
        <v>-5.7512499999999998</v>
      </c>
      <c r="G10" s="19">
        <f>(I2-I3-I4+I5+I6-I7-I8+I9)/8</f>
        <v>-3.8862499999999986</v>
      </c>
      <c r="H10" s="19">
        <f>(-I2+I3+I4-I5-I6+I7+I8-I9)/8</f>
        <v>3.8862499999999986</v>
      </c>
    </row>
    <row r="11" spans="1:19" x14ac:dyDescent="0.35">
      <c r="A11" s="10" t="s">
        <v>2</v>
      </c>
      <c r="B11" s="10">
        <f>((I2+I3+I4+I5)/4)-L9</f>
        <v>-1.5587499999999963</v>
      </c>
      <c r="C11" s="10">
        <f>((I2+I3+I6+I7)/4)-L9</f>
        <v>-1.5237499999999926</v>
      </c>
      <c r="D11" s="10">
        <f>((I2+I4+I6+I8)/4)-L9</f>
        <v>-5.7512499999999918</v>
      </c>
      <c r="E11" s="10">
        <f>((I4+I5+I8+I9)/4)-L9</f>
        <v>1.5237499999999997</v>
      </c>
      <c r="F11" s="10">
        <f>((I3+I5+I7+I9)/4)-L9</f>
        <v>5.751250000000006</v>
      </c>
      <c r="G11" s="10">
        <f>((I3+I4+I7+I8)/4)-L9</f>
        <v>3.886250000000004</v>
      </c>
      <c r="H11" s="10">
        <f>((I2+I5+I6+I9)/4)-L9</f>
        <v>-3.8862499999999969</v>
      </c>
      <c r="K11" s="20" t="s">
        <v>29</v>
      </c>
      <c r="L11" s="22" t="s">
        <v>28</v>
      </c>
      <c r="M11" s="22"/>
      <c r="N11" s="22"/>
      <c r="O11" s="22"/>
      <c r="P11" s="22"/>
      <c r="Q11" s="22"/>
      <c r="R11" s="22"/>
      <c r="S11" s="23"/>
    </row>
    <row r="12" spans="1:19" ht="15" thickBot="1" x14ac:dyDescent="0.4">
      <c r="A12" s="10" t="s">
        <v>3</v>
      </c>
      <c r="B12" s="10">
        <f>((I6+I7+I8+I9)/4)-L9</f>
        <v>1.5587500000000105</v>
      </c>
      <c r="C12" s="10">
        <f>((I4+I5+I8+I9)/4)-L9</f>
        <v>1.5237499999999997</v>
      </c>
      <c r="D12" s="10">
        <f>((I3+I5+I7+I9)/4)-L9</f>
        <v>5.751250000000006</v>
      </c>
      <c r="E12" s="10">
        <f>((I2+I3+I7+I6)/4)-L9</f>
        <v>-1.5237499999999926</v>
      </c>
      <c r="F12" s="10">
        <f>((I2+I4+I6+I8)/4)-L9</f>
        <v>-5.7512499999999918</v>
      </c>
      <c r="G12" s="10">
        <f>((I2+I5+I6+I9)/4)-L9</f>
        <v>-3.8862499999999969</v>
      </c>
      <c r="H12" s="10">
        <f>((I3+I4+I7+I8)/4)-L9</f>
        <v>3.886250000000004</v>
      </c>
      <c r="K12" s="21" t="s">
        <v>30</v>
      </c>
      <c r="L12" s="24" t="s">
        <v>31</v>
      </c>
      <c r="M12" s="24"/>
      <c r="N12" s="24"/>
      <c r="O12" s="24"/>
      <c r="P12" s="24"/>
      <c r="Q12" s="24"/>
      <c r="R12" s="24"/>
      <c r="S12" s="25"/>
    </row>
    <row r="13" spans="1:19" ht="15" thickBot="1" x14ac:dyDescent="0.4">
      <c r="K13" s="11" t="s">
        <v>32</v>
      </c>
      <c r="L13" s="26">
        <f>L9+B10*L5+C10*O5+D10*R5+E10*(L5*O5)+F10*(L5*R4)+G10*(O5*R4)+H10*(L5*O5*R5)</f>
        <v>40.58625</v>
      </c>
      <c r="M13" s="26"/>
      <c r="N13" s="26"/>
      <c r="O13" s="26"/>
      <c r="P13" s="26"/>
      <c r="Q13" s="26"/>
      <c r="R13" s="26"/>
      <c r="S13" s="27"/>
    </row>
    <row r="16" spans="1:19" x14ac:dyDescent="0.35">
      <c r="B16" s="10" t="s">
        <v>4</v>
      </c>
      <c r="C16" s="10">
        <v>10.783749999999998</v>
      </c>
    </row>
    <row r="17" spans="2:3" x14ac:dyDescent="0.35">
      <c r="B17" s="10" t="s">
        <v>5</v>
      </c>
      <c r="C17" s="10">
        <v>-10.783749999999998</v>
      </c>
    </row>
    <row r="18" spans="2:3" x14ac:dyDescent="0.35">
      <c r="B18" s="10" t="s">
        <v>6</v>
      </c>
      <c r="C18" s="10">
        <v>-6.0662500000000037</v>
      </c>
    </row>
    <row r="19" spans="2:3" x14ac:dyDescent="0.35">
      <c r="B19" s="10" t="s">
        <v>7</v>
      </c>
      <c r="C19" s="10">
        <v>6.0662499999999966</v>
      </c>
    </row>
    <row r="20" spans="2:3" x14ac:dyDescent="0.35">
      <c r="B20" s="10" t="s">
        <v>8</v>
      </c>
      <c r="C20" s="10">
        <v>-8.9762500000000074</v>
      </c>
    </row>
    <row r="21" spans="2:3" x14ac:dyDescent="0.35">
      <c r="B21" s="10" t="s">
        <v>9</v>
      </c>
      <c r="C21" s="10">
        <v>8.9762499999999932</v>
      </c>
    </row>
    <row r="22" spans="2:3" x14ac:dyDescent="0.35">
      <c r="B22" s="10" t="s">
        <v>10</v>
      </c>
      <c r="C22" s="10">
        <v>6.0662499999999966</v>
      </c>
    </row>
    <row r="23" spans="2:3" x14ac:dyDescent="0.35">
      <c r="B23" s="10" t="s">
        <v>11</v>
      </c>
      <c r="C23" s="10">
        <v>-6.0662500000000037</v>
      </c>
    </row>
    <row r="24" spans="2:3" x14ac:dyDescent="0.35">
      <c r="B24" s="10" t="s">
        <v>12</v>
      </c>
      <c r="C24" s="10">
        <v>8.9762499999999932</v>
      </c>
    </row>
    <row r="25" spans="2:3" x14ac:dyDescent="0.35">
      <c r="B25" s="10" t="s">
        <v>13</v>
      </c>
      <c r="C25" s="10">
        <v>-8.9762500000000074</v>
      </c>
    </row>
    <row r="26" spans="2:3" x14ac:dyDescent="0.35">
      <c r="B26" s="10" t="s">
        <v>14</v>
      </c>
      <c r="C26" s="10">
        <v>4.3037499999999937</v>
      </c>
    </row>
    <row r="27" spans="2:3" x14ac:dyDescent="0.35">
      <c r="B27" s="10" t="s">
        <v>15</v>
      </c>
      <c r="C27" s="10">
        <v>-4.3037500000000009</v>
      </c>
    </row>
    <row r="28" spans="2:3" x14ac:dyDescent="0.35">
      <c r="B28" s="10" t="s">
        <v>16</v>
      </c>
      <c r="C28" s="10">
        <v>-4.3037500000000009</v>
      </c>
    </row>
    <row r="29" spans="2:3" x14ac:dyDescent="0.35">
      <c r="B29" s="10" t="s">
        <v>17</v>
      </c>
      <c r="C29" s="10">
        <v>4.3037499999999937</v>
      </c>
    </row>
  </sheetData>
  <mergeCells count="3">
    <mergeCell ref="L12:S12"/>
    <mergeCell ref="L11:S11"/>
    <mergeCell ref="L13:S13"/>
  </mergeCells>
  <pageMargins left="0.7" right="0.7" top="0.75" bottom="0.75" header="0.3" footer="0.3"/>
  <pageSetup paperSize="9" scale="5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ax</vt:lpstr>
      <vt:lpstr>Calculs Tau,Vx</vt:lpstr>
      <vt:lpstr>Tau.Vx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Clémence Faligot</dc:creator>
  <cp:keywords/>
  <dc:description/>
  <cp:lastModifiedBy>AS</cp:lastModifiedBy>
  <cp:revision/>
  <cp:lastPrinted>2023-04-16T15:56:01Z</cp:lastPrinted>
  <dcterms:created xsi:type="dcterms:W3CDTF">2023-04-12T13:49:20Z</dcterms:created>
  <dcterms:modified xsi:type="dcterms:W3CDTF">2023-04-16T15:56:04Z</dcterms:modified>
  <cp:category/>
  <cp:contentStatus/>
</cp:coreProperties>
</file>