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5f5880a4afaadf/Documents/Coding Projects/Com S 113/"/>
    </mc:Choice>
  </mc:AlternateContent>
  <xr:revisionPtr revIDLastSave="5" documentId="8_{00964610-330D-4E6C-9471-9A53BA9DF8A5}" xr6:coauthVersionLast="47" xr6:coauthVersionMax="47" xr10:uidLastSave="{55A36034-627F-44AC-8B25-300B9CC13883}"/>
  <bookViews>
    <workbookView xWindow="-98" yWindow="-98" windowWidth="21795" windowHeight="12975" xr2:uid="{B2FC2CE7-FFEE-4C81-9868-173DF2DFD344}"/>
  </bookViews>
  <sheets>
    <sheet name="LookUp" sheetId="1" r:id="rId1"/>
    <sheet name="Clients" sheetId="5" r:id="rId2"/>
    <sheet name="Scores" sheetId="2" r:id="rId3"/>
  </sheets>
  <definedNames>
    <definedName name="_xlnm._FilterDatabase" localSheetId="2" hidden="1">Scores!$A$1:$N$21</definedName>
    <definedName name="A321M">Scores!$C$20:$N$20</definedName>
    <definedName name="A440V">Scores!$C$21:$N$21</definedName>
    <definedName name="April">Scores!$F$2:$F$21</definedName>
    <definedName name="August">Scores!$J$2:$J$21</definedName>
    <definedName name="B615O">Scores!$C$6:$N$6</definedName>
    <definedName name="B690K">Scores!$C$13:$N$13</definedName>
    <definedName name="_xlnm.Criteria" localSheetId="2">Scores!$A$23:$N$24</definedName>
    <definedName name="D704H">Scores!$C$17:$N$17</definedName>
    <definedName name="D892A">Scores!$C$5:$N$5</definedName>
    <definedName name="December">Scores!$N$2:$N$21</definedName>
    <definedName name="E318Y">Scores!$C$19:$N$19</definedName>
    <definedName name="E984W">Scores!$C$9:$N$9</definedName>
    <definedName name="_xlnm.Extract" localSheetId="2">Scores!$A$26:$N$26</definedName>
    <definedName name="F503M">Scores!$C$16:$N$16</definedName>
    <definedName name="February">Scores!$D$2:$D$21</definedName>
    <definedName name="J267S">Scores!$C$4:$N$4</definedName>
    <definedName name="J369H">Scores!$C$14:$N$14</definedName>
    <definedName name="J492J">Scores!$C$15:$N$15</definedName>
    <definedName name="January">Scores!$C$2:$C$21</definedName>
    <definedName name="July">Scores!$I$2:$I$21</definedName>
    <definedName name="June">Scores!$H$2:$H$21</definedName>
    <definedName name="K123F">Scores!$C$2:$N$2</definedName>
    <definedName name="L329K">Scores!$C$12:$N$12</definedName>
    <definedName name="March">Scores!$E$2:$E$21</definedName>
    <definedName name="May">Scores!$G$2:$G$21</definedName>
    <definedName name="N240R">Scores!$C$10:$N$10</definedName>
    <definedName name="November">Scores!$M$2:$M$21</definedName>
    <definedName name="October">Scores!$L$2:$L$21</definedName>
    <definedName name="S188G">Scores!$C$11:$N$11</definedName>
    <definedName name="S738L">Scores!$C$7:$N$7</definedName>
    <definedName name="September">Scores!$K$2:$K$21</definedName>
    <definedName name="T246L">Scores!$C$3:$N$3</definedName>
    <definedName name="T875J">Scores!$C$18:$N$18</definedName>
    <definedName name="V861N">Scores!$C$8:$N$8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J3" i="5" a="1"/>
  <c r="J3" i="5" s="1"/>
  <c r="B5" i="1" a="1"/>
  <c r="B5" i="1" s="1"/>
  <c r="A8" i="1" a="1"/>
  <c r="A8" i="1" s="1"/>
  <c r="K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" i="5"/>
  <c r="E2" i="5" a="1"/>
  <c r="E2" i="5" s="1"/>
  <c r="Q13" i="2"/>
  <c r="P13" i="2"/>
  <c r="Q10" i="2" s="1"/>
  <c r="H4" i="1"/>
  <c r="B8" i="1" a="1"/>
  <c r="H3" i="1"/>
  <c r="P3" i="2" a="1"/>
  <c r="H2" i="1"/>
  <c r="B8" i="1" l="1"/>
  <c r="Q9" i="2"/>
  <c r="P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<sst xmlns="http://schemas.openxmlformats.org/spreadsheetml/2006/main" count="196" uniqueCount="108">
  <si>
    <t>S</t>
  </si>
  <si>
    <t>ID</t>
  </si>
  <si>
    <t>Record</t>
  </si>
  <si>
    <t>B</t>
  </si>
  <si>
    <t>Poor</t>
  </si>
  <si>
    <t>Fair</t>
  </si>
  <si>
    <t>Good</t>
  </si>
  <si>
    <t>Very Good</t>
  </si>
  <si>
    <t>Exceptional</t>
  </si>
  <si>
    <t>January</t>
  </si>
  <si>
    <t>February</t>
  </si>
  <si>
    <t>March</t>
  </si>
  <si>
    <t>April</t>
  </si>
  <si>
    <t>May</t>
  </si>
  <si>
    <t>June</t>
  </si>
  <si>
    <t>Average</t>
  </si>
  <si>
    <t>Month</t>
  </si>
  <si>
    <t>FICO Score</t>
  </si>
  <si>
    <t>B5</t>
  </si>
  <si>
    <t>FICO Scores</t>
  </si>
  <si>
    <t>July</t>
  </si>
  <si>
    <t>August</t>
  </si>
  <si>
    <t>September</t>
  </si>
  <si>
    <t>October</t>
  </si>
  <si>
    <t>November</t>
  </si>
  <si>
    <t>December</t>
  </si>
  <si>
    <t>Select ID and Month</t>
  </si>
  <si>
    <t xml:space="preserve">Client Summary </t>
  </si>
  <si>
    <t>FICO</t>
  </si>
  <si>
    <t>Formula Documentation</t>
  </si>
  <si>
    <t>A8</t>
  </si>
  <si>
    <t>B8</t>
  </si>
  <si>
    <t>Top 4</t>
  </si>
  <si>
    <t>Count</t>
  </si>
  <si>
    <t>Summary</t>
  </si>
  <si>
    <t>Criteria</t>
  </si>
  <si>
    <t>Month Filter</t>
  </si>
  <si>
    <t>Initial</t>
  </si>
  <si>
    <t>Last Name</t>
  </si>
  <si>
    <t>K</t>
  </si>
  <si>
    <t>J</t>
  </si>
  <si>
    <t>D</t>
  </si>
  <si>
    <t>Name</t>
  </si>
  <si>
    <t>V</t>
  </si>
  <si>
    <t>N</t>
  </si>
  <si>
    <t>L</t>
  </si>
  <si>
    <t>F</t>
  </si>
  <si>
    <t>T</t>
  </si>
  <si>
    <t>E</t>
  </si>
  <si>
    <t>A</t>
  </si>
  <si>
    <t>New ID</t>
  </si>
  <si>
    <t>Old ID</t>
  </si>
  <si>
    <t>Last</t>
  </si>
  <si>
    <t>FARSI</t>
  </si>
  <si>
    <t>LOZANO</t>
  </si>
  <si>
    <t>SMITH</t>
  </si>
  <si>
    <t>AUCHTER</t>
  </si>
  <si>
    <t>ORLOV</t>
  </si>
  <si>
    <t>LIANG</t>
  </si>
  <si>
    <t>NOWAK</t>
  </si>
  <si>
    <t>WILLIAMS</t>
  </si>
  <si>
    <t>ROSSI</t>
  </si>
  <si>
    <t>GARCIA</t>
  </si>
  <si>
    <t>KORHONEN</t>
  </si>
  <si>
    <t>KENDRICK</t>
  </si>
  <si>
    <t>HANSEN</t>
  </si>
  <si>
    <t>JENSEN</t>
  </si>
  <si>
    <t>MURPHY</t>
  </si>
  <si>
    <t>HAIR</t>
  </si>
  <si>
    <t>JABAL</t>
  </si>
  <si>
    <t>YILMAZ</t>
  </si>
  <si>
    <t>MARTIN</t>
  </si>
  <si>
    <t>VALDEZ</t>
  </si>
  <si>
    <t>City</t>
  </si>
  <si>
    <t>State</t>
  </si>
  <si>
    <t>Client Locations</t>
  </si>
  <si>
    <t>Total Locations</t>
  </si>
  <si>
    <t>K123F</t>
  </si>
  <si>
    <t>J267S</t>
  </si>
  <si>
    <t>D892A</t>
  </si>
  <si>
    <t>B615O</t>
  </si>
  <si>
    <t>S738L</t>
  </si>
  <si>
    <t>V861N</t>
  </si>
  <si>
    <t>N240R</t>
  </si>
  <si>
    <t>L329K</t>
  </si>
  <si>
    <t>B690K</t>
  </si>
  <si>
    <t>J369H</t>
  </si>
  <si>
    <t>J492J</t>
  </si>
  <si>
    <t>F503M</t>
  </si>
  <si>
    <t>D704H</t>
  </si>
  <si>
    <t>T875J</t>
  </si>
  <si>
    <t>E318Y</t>
  </si>
  <si>
    <t>A321M</t>
  </si>
  <si>
    <t>A440V</t>
  </si>
  <si>
    <t>T246L</t>
  </si>
  <si>
    <t>E984W</t>
  </si>
  <si>
    <t>S188G</t>
  </si>
  <si>
    <t>Kansas City</t>
  </si>
  <si>
    <t xml:space="preserve"> MO</t>
  </si>
  <si>
    <t>Liberty</t>
  </si>
  <si>
    <t>Overland Park</t>
  </si>
  <si>
    <t xml:space="preserve"> KS</t>
  </si>
  <si>
    <t>Topeka</t>
  </si>
  <si>
    <t>Independence</t>
  </si>
  <si>
    <t>Olathe</t>
  </si>
  <si>
    <t>&gt;=800</t>
  </si>
  <si>
    <t>&gt;=740</t>
  </si>
  <si>
    <t>&lt;=799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</si>
</sst>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4" fillId="0" borderId="0" xfId="13"/>
    <xf numFmtId="0" fontId="2" fillId="0" borderId="0" xfId="14" applyFont="1"/>
    <xf numFmtId="0" fontId="2" fillId="0" borderId="0" xfId="15" applyFont="1" applyAlignment="1">
      <alignment horizontal="center"/>
    </xf>
    <xf numFmtId="0" fontId="1" fillId="2" borderId="0" xfId="16" applyFont="1" applyFill="1"/>
    <xf numFmtId="0" fontId="4" fillId="3" borderId="0" xfId="17" applyFill="1"/>
    <xf numFmtId="0" fontId="4" fillId="0" borderId="0" xfId="18"/>
    <xf numFmtId="0" fontId="1" fillId="2" borderId="0" xfId="19" applyFont="1" applyFill="1" applyAlignment="1">
      <alignment horizontal="center"/>
    </xf>
    <xf numFmtId="0" fontId="4" fillId="0" borderId="0" xfId="20" applyAlignment="1">
      <alignment horizontal="center"/>
    </xf>
    <xf numFmtId="0" fontId="4" fillId="0" borderId="0" xfId="21"/>
    <xf numFmtId="0" fontId="4" fillId="0" borderId="0" xfId="22"/>
    <xf numFmtId="0" fontId="4" fillId="0" borderId="0" xfId="23" applyAlignment="1">
      <alignment horizontal="center"/>
    </xf>
    <xf numFmtId="0" fontId="4" fillId="0" borderId="0" xfId="24" applyAlignment="1">
      <alignment horizontal="right" indent="2"/>
    </xf>
    <xf numFmtId="49" fontId="4" fillId="0" borderId="0" xfId="13" applyNumberFormat="1"/>
    <xf numFmtId="49" fontId="0" fillId="0" borderId="0" xfId="0" applyNumberFormat="1"/>
  </cellXfs>
  <cellStyles count="25">
    <cellStyle name="3ZEdKknD5R67/XnqkYXuIG6Vd0XVcpS7Qr2qjE8GszP80qTUpqvbQI826ahiebexPDrg7CW/JPeswRNECbgKxg9r8Tz5NsYK-~q1tMsujHs+fPpwbZydexcA==" xfId="5" xr:uid="{00000000-0005-0000-0000-000005000000}"/>
    <cellStyle name="5nukDBf/qTso0mE6AllT6K1FmkP7Y+KD5uYyJ0plQbO1KX1SrVJ9paUB5UfAXV42NX8eBbSebi5WLXihLT7ztZUDwrcSLL3d-~pdPPv5lvoihu2xkDJHinEA==" xfId="10" xr:uid="{00000000-0005-0000-0000-00000A000000}"/>
    <cellStyle name="bfnyyCZqlXDKrl0gyvHuioUZr4yg/+71zbnQUZTNSFQoKAW2k23PANgzVJ5oC20hHJpjpDQl844Z1L5v83eGTbjDUS73YwAz-~LFc8fjncOO8GoEf0SVfhtw==" xfId="8" xr:uid="{00000000-0005-0000-0000-000008000000}"/>
    <cellStyle name="CCDPCpeycs1vfTs9a5sYIue/gWyep9wEMRrjK/PziFsu4ZpibsPI9PFVnzivF5o+iC2/bUUDGrke+jfYl9qJ9ynZGav2PUwr-~xPP2OmSznVGMedSBZHnAVA==" xfId="11" xr:uid="{00000000-0005-0000-0000-00000B000000}"/>
    <cellStyle name="dy/Ox9Bg3MtQwSAUdmneGs3dDsoewN4FabXvE6QFVyfjooQ/rRxiR0gntwcAB2cgFGGQ3ou/FnchQV4/xNeJly7aXQKWYsUh-~FMoT/4e2G4MFGjroWCai1A==" xfId="13" xr:uid="{00000000-0005-0000-0000-00000D000000}"/>
    <cellStyle name="eHw7IikcqO90AXMEFwXdITQFKEQ7/LY8NohgpLVZB8a9utZSbxiEYTuvyy2IrgOJORV6tHfADCB0aSeXIeKuKM85B7HrIlEo-~QpLM3WwGIY277cmTl2DqHQ==" xfId="24" xr:uid="{00000000-0005-0000-0000-000018000000}"/>
    <cellStyle name="F299rrsLhsBZvKjD84PuIXVkyh0FlDAkCv+FZ12X9h83PoS5s0QXeN4S1NHz0QPqEEyotTHkSt2Kf0+R7wc8DrsIRKIdBFa5-~LRxX0JIP9XXS6ostY+TfSg==" xfId="20" xr:uid="{00000000-0005-0000-0000-000014000000}"/>
    <cellStyle name="gBd6xQ5dg4Jezgb3Rn8Ap0ZohmK6bvObUre3bJ6JIfwEVagemZ/ziufQXgvXQTSfWbx4wNaWisMX3ElKFA+JN++LWGGRoIhj-~OT7c+/UwKiO8uQj7WSS6NA==" xfId="23" xr:uid="{00000000-0005-0000-0000-000017000000}"/>
    <cellStyle name="GZD2D6orBn9i7u9k+FL0epAE04vJLJYpowqohA+zjaXMBLJ+qnGZOArSk22weNw44xUoZm/TQ3sXWW27mcDTsmqNG1VKrt+9-~Y3txGrj3UGU6hI0jdlsnyQ==" xfId="22" xr:uid="{00000000-0005-0000-0000-000016000000}"/>
    <cellStyle name="jHNkb0NftDjfdH8WXyswjCxJP+6mKrWdAAeFS2yzZaxD8p/56K0NKYWFakSmHegDvZVkfj4INAc4XOkTKCNY6tkrHGH7wD/7-~893a/8n9qs3zExsjJGE5xQ==" xfId="12" xr:uid="{00000000-0005-0000-0000-00000C000000}"/>
    <cellStyle name="kE5j3hVGinMutBFuvXHdTmnVdbyVtlkRHO1npXoOlOO4xhJBTOR+h2SwgDvS0JD6FwgaQxc7RSHsLecWLw0VKB/UOnKxGu2m-~6yrcS5VGoj6wHITrW4mw8w==" xfId="16" xr:uid="{00000000-0005-0000-0000-000010000000}"/>
    <cellStyle name="LlrPdemYoxYX0l6lHWtli8ZpJv/eXumeakuL/1XorvvdUWjuBxfzrCbbKtYkecOoc4Zb3CJiUPMWMk4uch2/mC3mMfq0UiVi-~jCzlQ6eRoQ6VeZkFxj1Lyg==" xfId="21" xr:uid="{00000000-0005-0000-0000-000015000000}"/>
    <cellStyle name="maIkFgrIIQxcTMXQeQ1ZEEgNUdboVQD+LhsEQT9ctqGhF896qrpkn9JMjzVedBUB2CDAABH/eZQPrD2my13XXNdgGMJcC7vM-~V87lqkJV6Zaq2+RC30j8lQ==" xfId="4" xr:uid="{00000000-0005-0000-0000-000004000000}"/>
    <cellStyle name="Normal" xfId="0" builtinId="0"/>
    <cellStyle name="qGLTcEKEtqLhFzGK1WaExKCLELmEjEj5Y2DHoZB6tAS+LP0rKe5GJRoRcY6W3xFwksXVbzdgvqXXjlyTpxkJW1U2u/9ST4hB-~26cHHyMgsMabq3ivneu/Gg==" xfId="18" xr:uid="{00000000-0005-0000-0000-000012000000}"/>
    <cellStyle name="QNOrPYEuVlojxU/GrQYbhxraRtES+N0ycE+bMlSP5QMXoPqMQRxlP9vT5EJxBmXnU1hBJNQqetQWaqnhQ9J/H9P0/mptYSm5-~p9d1NvHWQGQfKJUoRbRmiQ==" xfId="1" xr:uid="{00000000-0005-0000-0000-000001000000}"/>
    <cellStyle name="SVz70t1IfEIEo9+FaKsRZdKxgdjL0kMT2+hK9L+XKPXdztOiuJrRQtO9nJGHHiFMIIoqX7D2iQvzwTO+UYTgYUd/Iqkh8NW1-~dJ/iocs5mTZBFnuxsW98Uw==" xfId="19" xr:uid="{00000000-0005-0000-0000-000013000000}"/>
    <cellStyle name="sZ9R/6BAk06cER6JPjPCBzhQCbuJS+R6UAhku8sCNlxe2W28oXTVE3tOKSgfDdkXY25WSpsuKFSqHFEKID2TyhOHFMqRcEuV-~cWqIQTDje00bgG0aMPENkw==" xfId="9" xr:uid="{00000000-0005-0000-0000-000009000000}"/>
    <cellStyle name="tSNdi61xZk7zwhIXwoVs6eHnFsWiKO+ZkQcD9xK/e9vLuON648O/1TrFrFN3Z0qCTVLaTR3rd9PC1cCWGDC2/C1Q5LslEyO+-~SOMR5LhxMDfauv/YTyuJ/w==" xfId="2" xr:uid="{00000000-0005-0000-0000-000002000000}"/>
    <cellStyle name="U8kEput1xj5xlx8cJKROHrFvdIaUL0EYe93+Z+Q1ZJtCdJ2rU2sfX/r/ner0irjd11XKcQy4RPAsJ9Y1Ym5LyF+g9DQYp+6H-~HdlcavjVdl5aJnAj4kq6Xg==" xfId="17" xr:uid="{00000000-0005-0000-0000-000011000000}"/>
    <cellStyle name="uNi71+yHoT4Iq5t0BeBwx7RncPsdXhr+w7h8jCBWP7Ytl05wdcx3PjLhG05dtbzsauYGwigsFMWweoXMt0YyMWIwFOj5icld-~9D4ba6rGPuwxpCavAhJE4A==" xfId="3" xr:uid="{00000000-0005-0000-0000-000003000000}"/>
    <cellStyle name="Xt9GRGvfdgK3CsXyembOUVZzqSszb5l3RAVtBxF5ALaf/GDZkOmcAZimcM1vM2YGTf+zWUvWJ2EcfLFow7GibBmwnlkgOftX-~qZeXl6JeLFJFihmlmQs4Zg==" xfId="15" xr:uid="{00000000-0005-0000-0000-00000F000000}"/>
    <cellStyle name="XupeMgxSvRJTJueXdI9fiXxA7OOX3X5+jP8FJfHtXgPKtzKUpp3jCZaM+kXrdnJgsIUL+mSLPNF/4delphag2GOG/P674tBC-~hXiHS2ab56gRKsQGiwFkBQ==" xfId="6" xr:uid="{00000000-0005-0000-0000-000006000000}"/>
    <cellStyle name="y0wQiauXEqy7y91yhJalg/rrlTeZ7z0cdrI3HIZ/Zbt+Ks7Y6kmPZrkOAzxGQiz1rKYH1VOpBj/gkyZ1RfmCyV9FqhQwbOhT-~4Kq+DQhOsNE19LkgtONz/Q==" xfId="7" xr:uid="{00000000-0005-0000-0000-000007000000}"/>
    <cellStyle name="ZGDZ1xLB9DtQGJTcgvV7nw6eXaqKVt2oHgRnM67GLHFkWsRj3+HXBhjLDIIDznRlMj/5Lhs8OjAoNdWBPioKKR2ShVcef9Np-~32aNZ38y2J5sVI5rLh4PpQ==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LookUp!$B$3</c:f>
          <c:strCache>
            <c:ptCount val="1"/>
            <c:pt idx="0">
              <c:v>D704H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LookUp!$B$7</c:f>
              <c:strCache>
                <c:ptCount val="1"/>
                <c:pt idx="0">
                  <c:v>FICO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LookUp!$A$8:$A$19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LookUp!$B$8:$B$19</c:f>
              <c:numCache>
                <c:formatCode>General</c:formatCode>
                <c:ptCount val="12"/>
                <c:pt idx="0">
                  <c:v>755</c:v>
                </c:pt>
                <c:pt idx="1">
                  <c:v>755</c:v>
                </c:pt>
                <c:pt idx="2">
                  <c:v>750</c:v>
                </c:pt>
                <c:pt idx="3">
                  <c:v>740</c:v>
                </c:pt>
                <c:pt idx="4">
                  <c:v>732</c:v>
                </c:pt>
                <c:pt idx="5">
                  <c:v>732</c:v>
                </c:pt>
                <c:pt idx="6">
                  <c:v>740</c:v>
                </c:pt>
                <c:pt idx="7">
                  <c:v>740</c:v>
                </c:pt>
                <c:pt idx="8">
                  <c:v>742</c:v>
                </c:pt>
                <c:pt idx="9">
                  <c:v>745</c:v>
                </c:pt>
                <c:pt idx="10">
                  <c:v>755</c:v>
                </c:pt>
                <c:pt idx="11">
                  <c:v>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1-48DA-AE0B-60A2234C0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208416"/>
        <c:axId val="329210816"/>
      </c:lineChart>
      <c:catAx>
        <c:axId val="3292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10816"/>
        <c:crosses val="autoZero"/>
        <c:auto val="1"/>
        <c:lblAlgn val="ctr"/>
        <c:lblOffset val="100"/>
        <c:noMultiLvlLbl val="0"/>
      </c:catAx>
      <c:valAx>
        <c:axId val="3292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20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90488</xdr:colOff>
      <xdr:row>6</xdr:row>
      <xdr:rowOff>42862</xdr:rowOff>
    </xdr:from>
    <xdr:to>
      <xdr:col>9</xdr:col>
      <xdr:colOff>21908</xdr:colOff>
      <xdr:row>21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181C1-8246-4DAB-A2A3-81680301E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2AA4-854B-4DBD-918B-EE68652D17B1}">
  <dimension ref="A1:I19"/>
  <sheetViews>
    <sheetView tabSelected="1" workbookViewId="0">
      <selection activeCell="K17" sqref="K17"/>
    </sheetView>
  </sheetViews>
  <sheetFormatPr defaultRowHeight="14.25" x14ac:dyDescent="0.45"/>
  <cols>
    <col min="1" max="1" width="11.53125" customWidth="1"/>
    <col min="2" max="2" width="10.86328125" customWidth="1"/>
    <col min="3" max="3" width="11.33203125" bestFit="1" customWidth="1"/>
    <col min="5" max="5" width="11.33203125" bestFit="1" customWidth="1"/>
  </cols>
  <sheetData>
    <row r="1" spans="1:9" x14ac:dyDescent="0.45">
      <c r="A1" s="4" t="s">
        <v>27</v>
      </c>
      <c r="B1" s="4"/>
      <c r="D1" s="2" t="s">
        <v>19</v>
      </c>
      <c r="G1" s="4" t="s">
        <v>29</v>
      </c>
      <c r="H1" s="4"/>
      <c r="I1" s="4"/>
    </row>
    <row r="2" spans="1:9" x14ac:dyDescent="0.45">
      <c r="A2" s="2" t="s">
        <v>26</v>
      </c>
      <c r="D2" s="1">
        <v>0</v>
      </c>
      <c r="E2" s="1" t="s">
        <v>4</v>
      </c>
      <c r="G2" s="1" t="s">
        <v>18</v>
      </c>
      <c r="H2" t="str">
        <f ca="1">_xlfn.FORMULATEXT(B5)</f>
        <v>=INDEX(Scores!C2:N21,XMATCH(B3,Scores!B2:B21),XMATCH(B4,Scores!C1:N1))</v>
      </c>
    </row>
    <row r="3" spans="1:9" x14ac:dyDescent="0.45">
      <c r="A3" s="1" t="s">
        <v>1</v>
      </c>
      <c r="B3" s="5" t="s">
        <v>89</v>
      </c>
      <c r="D3" s="1">
        <v>580</v>
      </c>
      <c r="E3" s="1" t="s">
        <v>5</v>
      </c>
      <c r="G3" s="1" t="s">
        <v>30</v>
      </c>
      <c r="H3" t="str">
        <f ca="1">_xlfn.FORMULATEXT(A8)</f>
        <v>=TRANSPOSE(Scores!C1:N1)</v>
      </c>
    </row>
    <row r="4" spans="1:9" x14ac:dyDescent="0.45">
      <c r="A4" s="1" t="s">
        <v>16</v>
      </c>
      <c r="B4" s="5" t="s">
        <v>13</v>
      </c>
      <c r="D4" s="1">
        <v>670</v>
      </c>
      <c r="E4" s="1" t="s">
        <v>6</v>
      </c>
      <c r="G4" s="1" t="s">
        <v>31</v>
      </c>
      <c r="H4" t="str">
        <f ca="1">_xlfn.FORMULATEXT(B8)</f>
        <v>=TRANSPOSE(INDIRECT(B3))</v>
      </c>
    </row>
    <row r="5" spans="1:9" x14ac:dyDescent="0.45">
      <c r="A5" s="1" t="s">
        <v>17</v>
      </c>
      <c r="B5" s="6" cm="1">
        <f t="array" ref="B5">INDEX(Scores!C2:N21,_xlfn.XMATCH(B3,Scores!B2:B21),_xlfn.XMATCH(B4,Scores!C1:N1))</f>
        <v>732</v>
      </c>
      <c r="C5" s="6"/>
      <c r="D5" s="1">
        <v>740</v>
      </c>
      <c r="E5" s="1" t="s">
        <v>7</v>
      </c>
    </row>
    <row r="6" spans="1:9" x14ac:dyDescent="0.45">
      <c r="D6" s="1">
        <v>800</v>
      </c>
      <c r="E6" s="1" t="s">
        <v>8</v>
      </c>
    </row>
    <row r="7" spans="1:9" x14ac:dyDescent="0.45">
      <c r="A7" s="4" t="s">
        <v>16</v>
      </c>
      <c r="B7" s="7" t="s">
        <v>28</v>
      </c>
    </row>
    <row r="8" spans="1:9" x14ac:dyDescent="0.45">
      <c r="A8" s="6" t="str" cm="1">
        <f t="array" ref="A8:A19">TRANSPOSE(Scores!C1:N1)</f>
        <v>January</v>
      </c>
      <c r="B8" s="11" cm="1">
        <f t="array" aca="1" ref="B8:B19" ca="1">TRANSPOSE(INDIRECT(B3))</f>
        <v>755</v>
      </c>
    </row>
    <row r="9" spans="1:9" x14ac:dyDescent="0.45">
      <c r="A9" t="str">
        <v>February</v>
      </c>
      <c r="B9" s="8">
        <f ca="1"/>
        <v>755</v>
      </c>
    </row>
    <row r="10" spans="1:9" x14ac:dyDescent="0.45">
      <c r="A10" t="str">
        <v>March</v>
      </c>
      <c r="B10" s="8">
        <f ca="1"/>
        <v>750</v>
      </c>
    </row>
    <row r="11" spans="1:9" x14ac:dyDescent="0.45">
      <c r="A11" t="str">
        <v>April</v>
      </c>
      <c r="B11" s="8">
        <f ca="1"/>
        <v>740</v>
      </c>
    </row>
    <row r="12" spans="1:9" x14ac:dyDescent="0.45">
      <c r="A12" t="str">
        <v>May</v>
      </c>
      <c r="B12" s="8">
        <f ca="1"/>
        <v>732</v>
      </c>
    </row>
    <row r="13" spans="1:9" x14ac:dyDescent="0.45">
      <c r="A13" t="str">
        <v>June</v>
      </c>
      <c r="B13" s="8">
        <f ca="1"/>
        <v>732</v>
      </c>
    </row>
    <row r="14" spans="1:9" x14ac:dyDescent="0.45">
      <c r="A14" t="str">
        <v>July</v>
      </c>
      <c r="B14" s="8">
        <f ca="1"/>
        <v>740</v>
      </c>
    </row>
    <row r="15" spans="1:9" x14ac:dyDescent="0.45">
      <c r="A15" t="str">
        <v>August</v>
      </c>
      <c r="B15" s="8">
        <f ca="1"/>
        <v>740</v>
      </c>
    </row>
    <row r="16" spans="1:9" x14ac:dyDescent="0.45">
      <c r="A16" t="str">
        <v>September</v>
      </c>
      <c r="B16" s="8">
        <f ca="1"/>
        <v>742</v>
      </c>
    </row>
    <row r="17" spans="1:2" x14ac:dyDescent="0.45">
      <c r="A17" t="str">
        <v>October</v>
      </c>
      <c r="B17" s="8">
        <f ca="1"/>
        <v>745</v>
      </c>
    </row>
    <row r="18" spans="1:2" x14ac:dyDescent="0.45">
      <c r="A18" t="str">
        <v>November</v>
      </c>
      <c r="B18" s="8">
        <f ca="1"/>
        <v>755</v>
      </c>
    </row>
    <row r="19" spans="1:2" x14ac:dyDescent="0.45">
      <c r="A19" t="str">
        <v>December</v>
      </c>
      <c r="B19" s="8">
        <f ca="1"/>
        <v>755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8668-F965-4343-81C5-1573CC76F5EF}">
  <dimension ref="A1:K21"/>
  <sheetViews>
    <sheetView topLeftCell="E1" workbookViewId="0">
      <selection activeCell="J4" sqref="J4"/>
    </sheetView>
  </sheetViews>
  <sheetFormatPr defaultRowHeight="14.25" x14ac:dyDescent="0.45"/>
  <cols>
    <col min="4" max="6" width="13.6640625" customWidth="1"/>
    <col min="7" max="7" width="14.6640625" customWidth="1"/>
    <col min="10" max="10" width="15.1328125" bestFit="1" customWidth="1"/>
  </cols>
  <sheetData>
    <row r="1" spans="1:11" x14ac:dyDescent="0.45">
      <c r="A1" s="4" t="s">
        <v>51</v>
      </c>
      <c r="B1" s="4" t="s">
        <v>50</v>
      </c>
      <c r="C1" s="4" t="s">
        <v>37</v>
      </c>
      <c r="D1" s="4" t="s">
        <v>52</v>
      </c>
      <c r="E1" s="4" t="s">
        <v>38</v>
      </c>
      <c r="F1" s="4" t="s">
        <v>42</v>
      </c>
      <c r="G1" s="4" t="s">
        <v>73</v>
      </c>
      <c r="H1" s="4" t="s">
        <v>74</v>
      </c>
      <c r="J1" s="4" t="s">
        <v>76</v>
      </c>
      <c r="K1">
        <f>ROWS(_xlfn.UNIQUE(G2:H21))</f>
        <v>7</v>
      </c>
    </row>
    <row r="2" spans="1:11" x14ac:dyDescent="0.45">
      <c r="A2" s="8">
        <v>123</v>
      </c>
      <c r="B2" t="str">
        <f>_xlfn.CONCAT(C2,A2,LEFT(D2))</f>
        <v>K123F</v>
      </c>
      <c r="C2" s="1" t="s">
        <v>39</v>
      </c>
      <c r="D2" s="1" t="s">
        <v>53</v>
      </c>
      <c r="E2" s="10" t="str" cm="1">
        <f t="array" ref="E2:E21">PROPER(D2:D21)</f>
        <v>Farsi</v>
      </c>
      <c r="F2" s="6" t="str">
        <f>_xlfn.TEXTJOIN(". ",,C2,E2)</f>
        <v>K. Farsi</v>
      </c>
      <c r="G2" s="13" t="s">
        <v>97</v>
      </c>
      <c r="H2" s="14" t="s">
        <v>98</v>
      </c>
      <c r="J2" s="4" t="s">
        <v>75</v>
      </c>
    </row>
    <row r="3" spans="1:11" x14ac:dyDescent="0.45">
      <c r="A3" s="8">
        <v>246</v>
      </c>
      <c r="B3" t="str">
        <f t="shared" ref="B3:B21" si="0">_xlfn.CONCAT(C3,A3,LEFT(D3))</f>
        <v>T246L</v>
      </c>
      <c r="C3" s="1" t="s">
        <v>47</v>
      </c>
      <c r="D3" s="1" t="s">
        <v>54</v>
      </c>
      <c r="E3" s="9" t="str">
        <v>Lozano</v>
      </c>
      <c r="F3" s="6" t="str">
        <f t="shared" ref="F3:F21" si="1">_xlfn.TEXTJOIN(". ",,C3,E3)</f>
        <v>T. Lozano</v>
      </c>
      <c r="G3" s="13" t="s">
        <v>99</v>
      </c>
      <c r="H3" s="14" t="s">
        <v>98</v>
      </c>
      <c r="J3" t="str" cm="1">
        <f t="array" ref="J3:K9">_xlfn._xlws.SORT(_xlfn.UNIQUE(G2:H21),2)</f>
        <v>Overland Park</v>
      </c>
      <c r="K3" t="str">
        <v xml:space="preserve"> KS</v>
      </c>
    </row>
    <row r="4" spans="1:11" x14ac:dyDescent="0.45">
      <c r="A4" s="8">
        <v>267</v>
      </c>
      <c r="B4" t="str">
        <f t="shared" si="0"/>
        <v>J267S</v>
      </c>
      <c r="C4" s="1" t="s">
        <v>40</v>
      </c>
      <c r="D4" s="1" t="s">
        <v>55</v>
      </c>
      <c r="E4" s="9" t="str">
        <v>Smith</v>
      </c>
      <c r="F4" s="6" t="str">
        <f t="shared" si="1"/>
        <v>J. Smith</v>
      </c>
      <c r="G4" s="13" t="s">
        <v>100</v>
      </c>
      <c r="H4" s="14" t="s">
        <v>101</v>
      </c>
      <c r="J4" t="str">
        <v>Topeka</v>
      </c>
      <c r="K4" t="str">
        <v xml:space="preserve"> KS</v>
      </c>
    </row>
    <row r="5" spans="1:11" x14ac:dyDescent="0.45">
      <c r="A5" s="8">
        <v>892</v>
      </c>
      <c r="B5" t="str">
        <f t="shared" si="0"/>
        <v>D892A</v>
      </c>
      <c r="C5" s="1" t="s">
        <v>41</v>
      </c>
      <c r="D5" s="1" t="s">
        <v>56</v>
      </c>
      <c r="E5" s="9" t="str">
        <v>Auchter</v>
      </c>
      <c r="F5" s="6" t="str">
        <f t="shared" si="1"/>
        <v>D. Auchter</v>
      </c>
      <c r="G5" s="13" t="s">
        <v>102</v>
      </c>
      <c r="H5" s="14" t="s">
        <v>101</v>
      </c>
      <c r="J5" t="str">
        <v>Kansas City</v>
      </c>
      <c r="K5" t="str">
        <v xml:space="preserve"> KS</v>
      </c>
    </row>
    <row r="6" spans="1:11" x14ac:dyDescent="0.45">
      <c r="A6" s="8">
        <v>615</v>
      </c>
      <c r="B6" t="str">
        <f t="shared" si="0"/>
        <v>B615O</v>
      </c>
      <c r="C6" s="1" t="s">
        <v>3</v>
      </c>
      <c r="D6" s="1" t="s">
        <v>57</v>
      </c>
      <c r="E6" s="9" t="str">
        <v>Orlov</v>
      </c>
      <c r="F6" s="6" t="str">
        <f t="shared" si="1"/>
        <v>B. Orlov</v>
      </c>
      <c r="G6" s="13" t="s">
        <v>97</v>
      </c>
      <c r="H6" s="14" t="s">
        <v>98</v>
      </c>
      <c r="J6" t="str">
        <v>Olathe</v>
      </c>
      <c r="K6" t="str">
        <v xml:space="preserve"> KS</v>
      </c>
    </row>
    <row r="7" spans="1:11" x14ac:dyDescent="0.45">
      <c r="A7" s="8">
        <v>738</v>
      </c>
      <c r="B7" t="str">
        <f t="shared" si="0"/>
        <v>S738L</v>
      </c>
      <c r="C7" s="1" t="s">
        <v>0</v>
      </c>
      <c r="D7" s="1" t="s">
        <v>58</v>
      </c>
      <c r="E7" s="9" t="str">
        <v>Liang</v>
      </c>
      <c r="F7" s="6" t="str">
        <f t="shared" si="1"/>
        <v>S. Liang</v>
      </c>
      <c r="G7" s="13" t="s">
        <v>97</v>
      </c>
      <c r="H7" s="14" t="s">
        <v>101</v>
      </c>
      <c r="J7" t="str">
        <v>Kansas City</v>
      </c>
      <c r="K7" t="str">
        <v xml:space="preserve"> MO</v>
      </c>
    </row>
    <row r="8" spans="1:11" x14ac:dyDescent="0.45">
      <c r="A8" s="8">
        <v>861</v>
      </c>
      <c r="B8" t="str">
        <f t="shared" si="0"/>
        <v>V861N</v>
      </c>
      <c r="C8" s="1" t="s">
        <v>43</v>
      </c>
      <c r="D8" s="1" t="s">
        <v>59</v>
      </c>
      <c r="E8" s="9" t="str">
        <v>Nowak</v>
      </c>
      <c r="F8" s="6" t="str">
        <f t="shared" si="1"/>
        <v>V. Nowak</v>
      </c>
      <c r="G8" s="13" t="s">
        <v>99</v>
      </c>
      <c r="H8" s="14" t="s">
        <v>98</v>
      </c>
      <c r="J8" t="str">
        <v>Liberty</v>
      </c>
      <c r="K8" t="str">
        <v xml:space="preserve"> MO</v>
      </c>
    </row>
    <row r="9" spans="1:11" x14ac:dyDescent="0.45">
      <c r="A9" s="8">
        <v>984</v>
      </c>
      <c r="B9" t="str">
        <f t="shared" si="0"/>
        <v>E984W</v>
      </c>
      <c r="C9" s="1" t="s">
        <v>48</v>
      </c>
      <c r="D9" s="1" t="s">
        <v>60</v>
      </c>
      <c r="E9" s="9" t="str">
        <v>Williams</v>
      </c>
      <c r="F9" s="6" t="str">
        <f t="shared" si="1"/>
        <v>E. Williams</v>
      </c>
      <c r="G9" s="13" t="s">
        <v>97</v>
      </c>
      <c r="H9" s="14" t="s">
        <v>101</v>
      </c>
      <c r="J9" t="str">
        <v>Independence</v>
      </c>
      <c r="K9" t="str">
        <v xml:space="preserve"> MO</v>
      </c>
    </row>
    <row r="10" spans="1:11" x14ac:dyDescent="0.45">
      <c r="A10" s="8">
        <v>240</v>
      </c>
      <c r="B10" t="str">
        <f t="shared" si="0"/>
        <v>N240R</v>
      </c>
      <c r="C10" s="1" t="s">
        <v>44</v>
      </c>
      <c r="D10" s="1" t="s">
        <v>61</v>
      </c>
      <c r="E10" s="9" t="str">
        <v>Rossi</v>
      </c>
      <c r="F10" s="6" t="str">
        <f t="shared" si="1"/>
        <v>N. Rossi</v>
      </c>
      <c r="G10" s="13" t="s">
        <v>103</v>
      </c>
      <c r="H10" s="14" t="s">
        <v>98</v>
      </c>
    </row>
    <row r="11" spans="1:11" x14ac:dyDescent="0.45">
      <c r="A11" s="8">
        <v>188</v>
      </c>
      <c r="B11" t="str">
        <f t="shared" si="0"/>
        <v>S188G</v>
      </c>
      <c r="C11" s="1" t="s">
        <v>0</v>
      </c>
      <c r="D11" s="1" t="s">
        <v>62</v>
      </c>
      <c r="E11" s="9" t="str">
        <v>Garcia</v>
      </c>
      <c r="F11" s="6" t="str">
        <f t="shared" si="1"/>
        <v>S. Garcia</v>
      </c>
      <c r="G11" s="13" t="s">
        <v>100</v>
      </c>
      <c r="H11" s="14" t="s">
        <v>101</v>
      </c>
    </row>
    <row r="12" spans="1:11" x14ac:dyDescent="0.45">
      <c r="A12" s="8">
        <v>329</v>
      </c>
      <c r="B12" t="str">
        <f t="shared" si="0"/>
        <v>L329K</v>
      </c>
      <c r="C12" s="1" t="s">
        <v>45</v>
      </c>
      <c r="D12" s="1" t="s">
        <v>63</v>
      </c>
      <c r="E12" s="9" t="str">
        <v>Korhonen</v>
      </c>
      <c r="F12" s="6" t="str">
        <f t="shared" si="1"/>
        <v>L. Korhonen</v>
      </c>
      <c r="G12" s="13" t="s">
        <v>102</v>
      </c>
      <c r="H12" s="14" t="s">
        <v>101</v>
      </c>
    </row>
    <row r="13" spans="1:11" x14ac:dyDescent="0.45">
      <c r="A13" s="8">
        <v>690</v>
      </c>
      <c r="B13" t="str">
        <f t="shared" si="0"/>
        <v>B690K</v>
      </c>
      <c r="C13" s="1" t="s">
        <v>3</v>
      </c>
      <c r="D13" s="1" t="s">
        <v>64</v>
      </c>
      <c r="E13" s="9" t="str">
        <v>Kendrick</v>
      </c>
      <c r="F13" s="6" t="str">
        <f t="shared" si="1"/>
        <v>B. Kendrick</v>
      </c>
      <c r="G13" s="13" t="s">
        <v>97</v>
      </c>
      <c r="H13" s="14" t="s">
        <v>101</v>
      </c>
    </row>
    <row r="14" spans="1:11" x14ac:dyDescent="0.45">
      <c r="A14" s="8">
        <v>369</v>
      </c>
      <c r="B14" t="str">
        <f t="shared" si="0"/>
        <v>J369H</v>
      </c>
      <c r="C14" s="1" t="s">
        <v>40</v>
      </c>
      <c r="D14" s="1" t="s">
        <v>65</v>
      </c>
      <c r="E14" s="9" t="str">
        <v>Hansen</v>
      </c>
      <c r="F14" s="6" t="str">
        <f t="shared" si="1"/>
        <v>J. Hansen</v>
      </c>
      <c r="G14" s="13" t="s">
        <v>103</v>
      </c>
      <c r="H14" s="14" t="s">
        <v>98</v>
      </c>
    </row>
    <row r="15" spans="1:11" x14ac:dyDescent="0.45">
      <c r="A15" s="8">
        <v>492</v>
      </c>
      <c r="B15" t="str">
        <f t="shared" si="0"/>
        <v>J492J</v>
      </c>
      <c r="C15" s="1" t="s">
        <v>40</v>
      </c>
      <c r="D15" s="1" t="s">
        <v>66</v>
      </c>
      <c r="E15" s="9" t="str">
        <v>Jensen</v>
      </c>
      <c r="F15" s="6" t="str">
        <f t="shared" si="1"/>
        <v>J. Jensen</v>
      </c>
      <c r="G15" s="13" t="s">
        <v>99</v>
      </c>
      <c r="H15" s="14" t="s">
        <v>98</v>
      </c>
    </row>
    <row r="16" spans="1:11" x14ac:dyDescent="0.45">
      <c r="A16" s="8">
        <v>503</v>
      </c>
      <c r="B16" t="str">
        <f t="shared" si="0"/>
        <v>F503M</v>
      </c>
      <c r="C16" s="1" t="s">
        <v>46</v>
      </c>
      <c r="D16" s="1" t="s">
        <v>67</v>
      </c>
      <c r="E16" s="9" t="str">
        <v>Murphy</v>
      </c>
      <c r="F16" s="6" t="str">
        <f t="shared" si="1"/>
        <v>F. Murphy</v>
      </c>
      <c r="G16" s="13" t="s">
        <v>97</v>
      </c>
      <c r="H16" s="14" t="s">
        <v>98</v>
      </c>
    </row>
    <row r="17" spans="1:8" x14ac:dyDescent="0.45">
      <c r="A17" s="8">
        <v>704</v>
      </c>
      <c r="B17" t="str">
        <f t="shared" si="0"/>
        <v>D704H</v>
      </c>
      <c r="C17" s="1" t="s">
        <v>41</v>
      </c>
      <c r="D17" s="1" t="s">
        <v>68</v>
      </c>
      <c r="E17" s="9" t="str">
        <v>Hair</v>
      </c>
      <c r="F17" s="6" t="str">
        <f t="shared" si="1"/>
        <v>D. Hair</v>
      </c>
      <c r="G17" s="13" t="s">
        <v>102</v>
      </c>
      <c r="H17" s="14" t="s">
        <v>101</v>
      </c>
    </row>
    <row r="18" spans="1:8" x14ac:dyDescent="0.45">
      <c r="A18" s="8">
        <v>875</v>
      </c>
      <c r="B18" t="str">
        <f t="shared" si="0"/>
        <v>T875J</v>
      </c>
      <c r="C18" s="1" t="s">
        <v>47</v>
      </c>
      <c r="D18" s="1" t="s">
        <v>69</v>
      </c>
      <c r="E18" s="9" t="str">
        <v>Jabal</v>
      </c>
      <c r="F18" s="6" t="str">
        <f t="shared" si="1"/>
        <v>T. Jabal</v>
      </c>
      <c r="G18" s="13" t="s">
        <v>97</v>
      </c>
      <c r="H18" s="14" t="s">
        <v>101</v>
      </c>
    </row>
    <row r="19" spans="1:8" x14ac:dyDescent="0.45">
      <c r="A19" s="8">
        <v>318</v>
      </c>
      <c r="B19" t="str">
        <f t="shared" si="0"/>
        <v>E318Y</v>
      </c>
      <c r="C19" s="1" t="s">
        <v>48</v>
      </c>
      <c r="D19" s="1" t="s">
        <v>70</v>
      </c>
      <c r="E19" s="9" t="str">
        <v>Yilmaz</v>
      </c>
      <c r="F19" s="6" t="str">
        <f t="shared" si="1"/>
        <v>E. Yilmaz</v>
      </c>
      <c r="G19" s="13" t="s">
        <v>104</v>
      </c>
      <c r="H19" s="14" t="s">
        <v>101</v>
      </c>
    </row>
    <row r="20" spans="1:8" x14ac:dyDescent="0.45">
      <c r="A20" s="8">
        <v>321</v>
      </c>
      <c r="B20" t="str">
        <f t="shared" si="0"/>
        <v>A321M</v>
      </c>
      <c r="C20" s="1" t="s">
        <v>49</v>
      </c>
      <c r="D20" s="1" t="s">
        <v>71</v>
      </c>
      <c r="E20" s="9" t="str">
        <v>Martin</v>
      </c>
      <c r="F20" s="6" t="str">
        <f t="shared" si="1"/>
        <v>A. Martin</v>
      </c>
      <c r="G20" s="13" t="s">
        <v>97</v>
      </c>
      <c r="H20" s="14" t="s">
        <v>98</v>
      </c>
    </row>
    <row r="21" spans="1:8" x14ac:dyDescent="0.45">
      <c r="A21" s="8">
        <v>440</v>
      </c>
      <c r="B21" t="str">
        <f t="shared" si="0"/>
        <v>A440V</v>
      </c>
      <c r="C21" s="1" t="s">
        <v>49</v>
      </c>
      <c r="D21" s="1" t="s">
        <v>72</v>
      </c>
      <c r="E21" s="9" t="str">
        <v>Valdez</v>
      </c>
      <c r="F21" s="6" t="str">
        <f t="shared" si="1"/>
        <v>A. Valdez</v>
      </c>
      <c r="G21" s="13" t="s">
        <v>99</v>
      </c>
      <c r="H21" s="14" t="s">
        <v>98</v>
      </c>
    </row>
  </sheetData>
  <sortState xmlns:xlrd2="http://schemas.microsoft.com/office/spreadsheetml/2017/richdata2" ref="M1:M20">
    <sortCondition ref="M1:M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E6A5-B9DB-40F3-B1FF-0E8DB1AEB363}">
  <dimension ref="A1:Q29"/>
  <sheetViews>
    <sheetView topLeftCell="N1" workbookViewId="0">
      <selection activeCell="A27" sqref="A27:N29"/>
    </sheetView>
  </sheetViews>
  <sheetFormatPr defaultRowHeight="14.25" x14ac:dyDescent="0.45"/>
  <cols>
    <col min="11" max="14" width="10.6640625" customWidth="1"/>
    <col min="16" max="16" width="11.46484375" customWidth="1"/>
    <col min="17" max="17" width="10.46484375" bestFit="1" customWidth="1"/>
  </cols>
  <sheetData>
    <row r="1" spans="1:17" x14ac:dyDescent="0.45">
      <c r="A1" s="4" t="s">
        <v>2</v>
      </c>
      <c r="B1" s="4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P1" s="4" t="s">
        <v>36</v>
      </c>
      <c r="Q1" s="4" t="s">
        <v>23</v>
      </c>
    </row>
    <row r="2" spans="1:17" x14ac:dyDescent="0.45">
      <c r="A2" s="12" cm="1">
        <f t="array" ref="A2:A21">ROW(A2:A21)-ROW(A$1)</f>
        <v>1</v>
      </c>
      <c r="B2" s="1" t="s">
        <v>77</v>
      </c>
      <c r="C2" s="8">
        <v>745</v>
      </c>
      <c r="D2" s="8">
        <v>750</v>
      </c>
      <c r="E2" s="8">
        <v>750</v>
      </c>
      <c r="F2" s="8">
        <v>740</v>
      </c>
      <c r="G2" s="8">
        <v>739</v>
      </c>
      <c r="H2" s="8">
        <v>735</v>
      </c>
      <c r="I2" s="8">
        <v>735</v>
      </c>
      <c r="J2" s="8">
        <v>737</v>
      </c>
      <c r="K2" s="8">
        <v>737</v>
      </c>
      <c r="L2" s="8">
        <v>740</v>
      </c>
      <c r="M2" s="8">
        <v>740</v>
      </c>
      <c r="N2" s="8">
        <v>740</v>
      </c>
      <c r="P2" s="3" t="s">
        <v>32</v>
      </c>
    </row>
    <row r="3" spans="1:17" x14ac:dyDescent="0.45">
      <c r="A3" s="12">
        <v>2</v>
      </c>
      <c r="B3" s="1" t="s">
        <v>94</v>
      </c>
      <c r="C3" s="8">
        <v>815</v>
      </c>
      <c r="D3" s="8">
        <v>817</v>
      </c>
      <c r="E3" s="8">
        <v>825</v>
      </c>
      <c r="F3" s="8">
        <v>815</v>
      </c>
      <c r="G3" s="8">
        <v>817</v>
      </c>
      <c r="H3" s="8">
        <v>820</v>
      </c>
      <c r="I3" s="8">
        <v>820</v>
      </c>
      <c r="J3" s="8">
        <v>825</v>
      </c>
      <c r="K3" s="8">
        <v>822</v>
      </c>
      <c r="L3" s="8">
        <v>825</v>
      </c>
      <c r="M3" s="8">
        <v>825</v>
      </c>
      <c r="N3" s="8">
        <v>830</v>
      </c>
      <c r="P3" s="6" cm="1">
        <f t="array" aca="1" ref="P3:P6" ca="1">LARGE(INDIRECT(Q1),_xlfn.SEQUENCE(4))</f>
        <v>832</v>
      </c>
    </row>
    <row r="4" spans="1:17" x14ac:dyDescent="0.45">
      <c r="A4" s="12">
        <v>3</v>
      </c>
      <c r="B4" s="1" t="s">
        <v>78</v>
      </c>
      <c r="C4" s="8">
        <v>641</v>
      </c>
      <c r="D4" s="8">
        <v>641</v>
      </c>
      <c r="E4" s="8">
        <v>650</v>
      </c>
      <c r="F4" s="8">
        <v>650</v>
      </c>
      <c r="G4" s="8">
        <v>655</v>
      </c>
      <c r="H4" s="8">
        <v>655</v>
      </c>
      <c r="I4" s="8">
        <v>658</v>
      </c>
      <c r="J4" s="8">
        <v>660</v>
      </c>
      <c r="K4" s="8">
        <v>670</v>
      </c>
      <c r="L4" s="8">
        <v>670</v>
      </c>
      <c r="M4" s="8">
        <v>671</v>
      </c>
      <c r="N4" s="8">
        <v>671</v>
      </c>
      <c r="P4">
        <f ca="1"/>
        <v>825</v>
      </c>
    </row>
    <row r="5" spans="1:17" x14ac:dyDescent="0.45">
      <c r="A5" s="12">
        <v>4</v>
      </c>
      <c r="B5" s="1" t="s">
        <v>79</v>
      </c>
      <c r="C5" s="8">
        <v>740</v>
      </c>
      <c r="D5" s="8">
        <v>735</v>
      </c>
      <c r="E5" s="8">
        <v>738</v>
      </c>
      <c r="F5" s="8">
        <v>740</v>
      </c>
      <c r="G5" s="8">
        <v>740</v>
      </c>
      <c r="H5" s="8">
        <v>740</v>
      </c>
      <c r="I5" s="8">
        <v>738</v>
      </c>
      <c r="J5" s="8">
        <v>738</v>
      </c>
      <c r="K5" s="8">
        <v>735</v>
      </c>
      <c r="L5" s="8">
        <v>735</v>
      </c>
      <c r="M5" s="8">
        <v>735</v>
      </c>
      <c r="N5" s="8">
        <v>737</v>
      </c>
      <c r="P5">
        <f ca="1"/>
        <v>810</v>
      </c>
    </row>
    <row r="6" spans="1:17" x14ac:dyDescent="0.45">
      <c r="A6" s="12">
        <v>5</v>
      </c>
      <c r="B6" s="1" t="s">
        <v>80</v>
      </c>
      <c r="C6" s="8">
        <v>585</v>
      </c>
      <c r="D6" s="8">
        <v>590</v>
      </c>
      <c r="E6" s="8">
        <v>595</v>
      </c>
      <c r="F6" s="8">
        <v>595</v>
      </c>
      <c r="G6" s="8">
        <v>595</v>
      </c>
      <c r="H6" s="8">
        <v>600</v>
      </c>
      <c r="I6" s="8">
        <v>600</v>
      </c>
      <c r="J6" s="8">
        <v>590</v>
      </c>
      <c r="K6" s="8">
        <v>584</v>
      </c>
      <c r="L6" s="8">
        <v>586</v>
      </c>
      <c r="M6" s="8">
        <v>586</v>
      </c>
      <c r="N6" s="8">
        <v>590</v>
      </c>
      <c r="P6">
        <f ca="1"/>
        <v>800</v>
      </c>
    </row>
    <row r="7" spans="1:17" x14ac:dyDescent="0.45">
      <c r="A7" s="12">
        <v>6</v>
      </c>
      <c r="B7" s="1" t="s">
        <v>81</v>
      </c>
      <c r="C7" s="8">
        <v>825</v>
      </c>
      <c r="D7" s="8">
        <v>835</v>
      </c>
      <c r="E7" s="8">
        <v>835</v>
      </c>
      <c r="F7" s="8">
        <v>838</v>
      </c>
      <c r="G7" s="8">
        <v>838</v>
      </c>
      <c r="H7" s="8">
        <v>840</v>
      </c>
      <c r="I7" s="8">
        <v>835</v>
      </c>
      <c r="J7" s="8">
        <v>835</v>
      </c>
      <c r="K7" s="8">
        <v>831</v>
      </c>
      <c r="L7" s="8">
        <v>832</v>
      </c>
      <c r="M7" s="8">
        <v>834</v>
      </c>
      <c r="N7" s="8">
        <v>829</v>
      </c>
    </row>
    <row r="8" spans="1:17" x14ac:dyDescent="0.45">
      <c r="A8" s="12">
        <v>7</v>
      </c>
      <c r="B8" s="1" t="s">
        <v>82</v>
      </c>
      <c r="C8" s="8">
        <v>790</v>
      </c>
      <c r="D8" s="8">
        <v>790</v>
      </c>
      <c r="E8" s="8">
        <v>790</v>
      </c>
      <c r="F8" s="8">
        <v>795</v>
      </c>
      <c r="G8" s="8">
        <v>795</v>
      </c>
      <c r="H8" s="8">
        <v>795</v>
      </c>
      <c r="I8" s="8">
        <v>798</v>
      </c>
      <c r="J8" s="8">
        <v>798</v>
      </c>
      <c r="K8" s="8">
        <v>800</v>
      </c>
      <c r="L8" s="8">
        <v>795</v>
      </c>
      <c r="M8" s="8">
        <v>795</v>
      </c>
      <c r="N8" s="8">
        <v>795</v>
      </c>
      <c r="P8" s="4" t="s">
        <v>34</v>
      </c>
      <c r="Q8" s="4" t="s">
        <v>7</v>
      </c>
    </row>
    <row r="9" spans="1:17" x14ac:dyDescent="0.45">
      <c r="A9" s="12">
        <v>8</v>
      </c>
      <c r="B9" s="1" t="s">
        <v>95</v>
      </c>
      <c r="C9" s="8">
        <v>655</v>
      </c>
      <c r="D9" s="8">
        <v>645</v>
      </c>
      <c r="E9" s="8">
        <v>650</v>
      </c>
      <c r="F9" s="8">
        <v>648</v>
      </c>
      <c r="G9" s="8">
        <v>640</v>
      </c>
      <c r="H9" s="8">
        <v>644</v>
      </c>
      <c r="I9" s="8">
        <v>650</v>
      </c>
      <c r="J9" s="8">
        <v>646</v>
      </c>
      <c r="K9" s="8">
        <v>638</v>
      </c>
      <c r="L9" s="8">
        <v>638</v>
      </c>
      <c r="M9" s="8">
        <v>640</v>
      </c>
      <c r="N9" s="8">
        <v>640</v>
      </c>
      <c r="P9" s="1" t="s">
        <v>15</v>
      </c>
      <c r="Q9" s="8">
        <f>DAVERAGE(C1:N21,Q1,P13:Q14)</f>
        <v>762</v>
      </c>
    </row>
    <row r="10" spans="1:17" x14ac:dyDescent="0.45">
      <c r="A10" s="12">
        <v>9</v>
      </c>
      <c r="B10" s="1" t="s">
        <v>83</v>
      </c>
      <c r="C10" s="8">
        <v>700</v>
      </c>
      <c r="D10" s="8">
        <v>690</v>
      </c>
      <c r="E10" s="8">
        <v>695</v>
      </c>
      <c r="F10" s="8">
        <v>685</v>
      </c>
      <c r="G10" s="8">
        <v>680</v>
      </c>
      <c r="H10" s="8">
        <v>683</v>
      </c>
      <c r="I10" s="8">
        <v>683</v>
      </c>
      <c r="J10" s="8">
        <v>685</v>
      </c>
      <c r="K10" s="8">
        <v>685</v>
      </c>
      <c r="L10" s="8">
        <v>700</v>
      </c>
      <c r="M10" s="8">
        <v>704</v>
      </c>
      <c r="N10" s="8">
        <v>704</v>
      </c>
      <c r="P10" s="1" t="s">
        <v>33</v>
      </c>
      <c r="Q10" s="6">
        <f>DCOUNT(C1:N21,Q1,P13:Q14)</f>
        <v>6</v>
      </c>
    </row>
    <row r="11" spans="1:17" x14ac:dyDescent="0.45">
      <c r="A11" s="12">
        <v>10</v>
      </c>
      <c r="B11" s="1" t="s">
        <v>96</v>
      </c>
      <c r="C11" s="8">
        <v>695</v>
      </c>
      <c r="D11" s="8">
        <v>680</v>
      </c>
      <c r="E11" s="8">
        <v>680</v>
      </c>
      <c r="F11" s="8">
        <v>685</v>
      </c>
      <c r="G11" s="8">
        <v>695</v>
      </c>
      <c r="H11" s="8">
        <v>680</v>
      </c>
      <c r="I11" s="8">
        <v>680</v>
      </c>
      <c r="J11" s="8">
        <v>685</v>
      </c>
      <c r="K11" s="8">
        <v>685</v>
      </c>
      <c r="L11" s="8">
        <v>685</v>
      </c>
      <c r="M11" s="8">
        <v>690</v>
      </c>
      <c r="N11" s="8">
        <v>680</v>
      </c>
    </row>
    <row r="12" spans="1:17" x14ac:dyDescent="0.45">
      <c r="A12" s="12">
        <v>11</v>
      </c>
      <c r="B12" s="1" t="s">
        <v>84</v>
      </c>
      <c r="C12" s="8">
        <v>835</v>
      </c>
      <c r="D12" s="8">
        <v>835</v>
      </c>
      <c r="E12" s="8">
        <v>835</v>
      </c>
      <c r="F12" s="8">
        <v>820</v>
      </c>
      <c r="G12" s="8">
        <v>822</v>
      </c>
      <c r="H12" s="8">
        <v>822</v>
      </c>
      <c r="I12" s="8">
        <v>825</v>
      </c>
      <c r="J12" s="8">
        <v>813</v>
      </c>
      <c r="K12" s="8">
        <v>810</v>
      </c>
      <c r="L12" s="8">
        <v>810</v>
      </c>
      <c r="M12" s="8">
        <v>814</v>
      </c>
      <c r="N12" s="8">
        <v>811</v>
      </c>
      <c r="P12" s="4" t="s">
        <v>35</v>
      </c>
      <c r="Q12" s="4"/>
    </row>
    <row r="13" spans="1:17" x14ac:dyDescent="0.45">
      <c r="A13" s="12">
        <v>12</v>
      </c>
      <c r="B13" s="1" t="s">
        <v>85</v>
      </c>
      <c r="C13" s="8">
        <v>795</v>
      </c>
      <c r="D13" s="8">
        <v>790</v>
      </c>
      <c r="E13" s="8">
        <v>790</v>
      </c>
      <c r="F13" s="8">
        <v>785</v>
      </c>
      <c r="G13" s="8">
        <v>775</v>
      </c>
      <c r="H13" s="8">
        <v>775</v>
      </c>
      <c r="I13" s="8">
        <v>778</v>
      </c>
      <c r="J13" s="8">
        <v>778</v>
      </c>
      <c r="K13" s="8">
        <v>780</v>
      </c>
      <c r="L13" s="8">
        <v>785</v>
      </c>
      <c r="M13" s="8">
        <v>790</v>
      </c>
      <c r="N13" s="8">
        <v>790</v>
      </c>
      <c r="P13" s="2" t="str">
        <f>Q$1</f>
        <v>October</v>
      </c>
      <c r="Q13" s="2" t="str">
        <f>Q$1</f>
        <v>October</v>
      </c>
    </row>
    <row r="14" spans="1:17" x14ac:dyDescent="0.45">
      <c r="A14" s="12">
        <v>13</v>
      </c>
      <c r="B14" s="1" t="s">
        <v>86</v>
      </c>
      <c r="C14" s="8">
        <v>580</v>
      </c>
      <c r="D14" s="8">
        <v>575</v>
      </c>
      <c r="E14" s="8">
        <v>577</v>
      </c>
      <c r="F14" s="8">
        <v>577</v>
      </c>
      <c r="G14" s="8">
        <v>570</v>
      </c>
      <c r="H14" s="8">
        <v>570</v>
      </c>
      <c r="I14" s="8">
        <v>565</v>
      </c>
      <c r="J14" s="8">
        <v>575</v>
      </c>
      <c r="K14" s="8">
        <v>575</v>
      </c>
      <c r="L14" s="8">
        <v>575</v>
      </c>
      <c r="M14" s="8">
        <v>580</v>
      </c>
      <c r="N14" s="8">
        <v>585</v>
      </c>
      <c r="P14" t="s">
        <v>106</v>
      </c>
      <c r="Q14" t="s">
        <v>107</v>
      </c>
    </row>
    <row r="15" spans="1:17" x14ac:dyDescent="0.45">
      <c r="A15" s="12">
        <v>14</v>
      </c>
      <c r="B15" s="1" t="s">
        <v>87</v>
      </c>
      <c r="C15" s="8">
        <v>660</v>
      </c>
      <c r="D15" s="8">
        <v>665</v>
      </c>
      <c r="E15" s="8">
        <v>665</v>
      </c>
      <c r="F15" s="8">
        <v>669</v>
      </c>
      <c r="G15" s="8">
        <v>672</v>
      </c>
      <c r="H15" s="8">
        <v>672</v>
      </c>
      <c r="I15" s="8">
        <v>672</v>
      </c>
      <c r="J15" s="8">
        <v>680</v>
      </c>
      <c r="K15" s="8">
        <v>680</v>
      </c>
      <c r="L15" s="8">
        <v>680</v>
      </c>
      <c r="M15" s="8">
        <v>675</v>
      </c>
      <c r="N15" s="8">
        <v>678</v>
      </c>
    </row>
    <row r="16" spans="1:17" x14ac:dyDescent="0.45">
      <c r="A16" s="12">
        <v>15</v>
      </c>
      <c r="B16" s="1" t="s">
        <v>88</v>
      </c>
      <c r="C16" s="8">
        <v>635</v>
      </c>
      <c r="D16" s="8">
        <v>638</v>
      </c>
      <c r="E16" s="8">
        <v>638</v>
      </c>
      <c r="F16" s="8">
        <v>640</v>
      </c>
      <c r="G16" s="8">
        <v>640</v>
      </c>
      <c r="H16" s="8">
        <v>640</v>
      </c>
      <c r="I16" s="8">
        <v>630</v>
      </c>
      <c r="J16" s="8">
        <v>635</v>
      </c>
      <c r="K16" s="8">
        <v>635</v>
      </c>
      <c r="L16" s="8">
        <v>627</v>
      </c>
      <c r="M16" s="8">
        <v>627</v>
      </c>
      <c r="N16" s="8">
        <v>627</v>
      </c>
    </row>
    <row r="17" spans="1:14" x14ac:dyDescent="0.45">
      <c r="A17" s="12">
        <v>16</v>
      </c>
      <c r="B17" s="1" t="s">
        <v>89</v>
      </c>
      <c r="C17" s="8">
        <v>755</v>
      </c>
      <c r="D17" s="8">
        <v>755</v>
      </c>
      <c r="E17" s="8">
        <v>750</v>
      </c>
      <c r="F17" s="8">
        <v>740</v>
      </c>
      <c r="G17" s="8">
        <v>732</v>
      </c>
      <c r="H17" s="8">
        <v>732</v>
      </c>
      <c r="I17" s="8">
        <v>740</v>
      </c>
      <c r="J17" s="8">
        <v>740</v>
      </c>
      <c r="K17" s="8">
        <v>742</v>
      </c>
      <c r="L17" s="8">
        <v>745</v>
      </c>
      <c r="M17" s="8">
        <v>755</v>
      </c>
      <c r="N17" s="8">
        <v>755</v>
      </c>
    </row>
    <row r="18" spans="1:14" x14ac:dyDescent="0.45">
      <c r="A18" s="12">
        <v>17</v>
      </c>
      <c r="B18" s="1" t="s">
        <v>90</v>
      </c>
      <c r="C18" s="8">
        <v>805</v>
      </c>
      <c r="D18" s="8">
        <v>815</v>
      </c>
      <c r="E18" s="8">
        <v>813</v>
      </c>
      <c r="F18" s="8">
        <v>795</v>
      </c>
      <c r="G18" s="8">
        <v>795</v>
      </c>
      <c r="H18" s="8">
        <v>795</v>
      </c>
      <c r="I18" s="8">
        <v>795</v>
      </c>
      <c r="J18" s="8">
        <v>800</v>
      </c>
      <c r="K18" s="8">
        <v>800</v>
      </c>
      <c r="L18" s="8">
        <v>800</v>
      </c>
      <c r="M18" s="8">
        <v>805</v>
      </c>
      <c r="N18" s="8">
        <v>805</v>
      </c>
    </row>
    <row r="19" spans="1:14" x14ac:dyDescent="0.45">
      <c r="A19" s="12">
        <v>18</v>
      </c>
      <c r="B19" s="1" t="s">
        <v>91</v>
      </c>
      <c r="C19" s="8">
        <v>732</v>
      </c>
      <c r="D19" s="8">
        <v>735</v>
      </c>
      <c r="E19" s="8">
        <v>732</v>
      </c>
      <c r="F19" s="8">
        <v>735</v>
      </c>
      <c r="G19" s="8">
        <v>735</v>
      </c>
      <c r="H19" s="8">
        <v>740</v>
      </c>
      <c r="I19" s="8">
        <v>740</v>
      </c>
      <c r="J19" s="8">
        <v>735</v>
      </c>
      <c r="K19" s="8">
        <v>735</v>
      </c>
      <c r="L19" s="8">
        <v>742</v>
      </c>
      <c r="M19" s="8">
        <v>742</v>
      </c>
      <c r="N19" s="8">
        <v>745</v>
      </c>
    </row>
    <row r="20" spans="1:14" x14ac:dyDescent="0.45">
      <c r="A20" s="12">
        <v>19</v>
      </c>
      <c r="B20" s="1" t="s">
        <v>92</v>
      </c>
      <c r="C20" s="8">
        <v>665</v>
      </c>
      <c r="D20" s="8">
        <v>670</v>
      </c>
      <c r="E20" s="8">
        <v>670</v>
      </c>
      <c r="F20" s="8">
        <v>672</v>
      </c>
      <c r="G20" s="8">
        <v>672</v>
      </c>
      <c r="H20" s="8">
        <v>670</v>
      </c>
      <c r="I20" s="8">
        <v>675</v>
      </c>
      <c r="J20" s="8">
        <v>675</v>
      </c>
      <c r="K20" s="8">
        <v>675</v>
      </c>
      <c r="L20" s="8">
        <v>680</v>
      </c>
      <c r="M20" s="8">
        <v>680</v>
      </c>
      <c r="N20" s="8">
        <v>695</v>
      </c>
    </row>
    <row r="21" spans="1:14" x14ac:dyDescent="0.45">
      <c r="A21" s="12">
        <v>20</v>
      </c>
      <c r="B21" s="1" t="s">
        <v>93</v>
      </c>
      <c r="C21" s="8">
        <v>767</v>
      </c>
      <c r="D21" s="8">
        <v>765</v>
      </c>
      <c r="E21" s="8">
        <v>765</v>
      </c>
      <c r="F21" s="8">
        <v>760</v>
      </c>
      <c r="G21" s="8">
        <v>760</v>
      </c>
      <c r="H21" s="8">
        <v>772</v>
      </c>
      <c r="I21" s="8">
        <v>772</v>
      </c>
      <c r="J21" s="8">
        <v>772</v>
      </c>
      <c r="K21" s="8">
        <v>765</v>
      </c>
      <c r="L21" s="8">
        <v>765</v>
      </c>
      <c r="M21" s="8">
        <v>779</v>
      </c>
      <c r="N21" s="8">
        <v>785</v>
      </c>
    </row>
    <row r="23" spans="1:14" x14ac:dyDescent="0.45">
      <c r="A23" s="4" t="s">
        <v>2</v>
      </c>
      <c r="B23" s="4" t="s">
        <v>1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20</v>
      </c>
      <c r="J23" s="4" t="s">
        <v>21</v>
      </c>
      <c r="K23" s="4" t="s">
        <v>22</v>
      </c>
      <c r="L23" s="4" t="s">
        <v>23</v>
      </c>
      <c r="M23" s="4" t="s">
        <v>24</v>
      </c>
      <c r="N23" s="4" t="s">
        <v>25</v>
      </c>
    </row>
    <row r="24" spans="1:14" x14ac:dyDescent="0.45"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</row>
    <row r="26" spans="1:14" x14ac:dyDescent="0.45">
      <c r="A26" s="4" t="s">
        <v>2</v>
      </c>
      <c r="B26" s="4" t="s">
        <v>1</v>
      </c>
      <c r="C26" s="4" t="s">
        <v>9</v>
      </c>
      <c r="D26" s="4" t="s">
        <v>10</v>
      </c>
      <c r="E26" s="4" t="s">
        <v>11</v>
      </c>
      <c r="F26" s="4" t="s">
        <v>12</v>
      </c>
      <c r="G26" s="4" t="s">
        <v>13</v>
      </c>
      <c r="H26" s="4" t="s">
        <v>14</v>
      </c>
      <c r="I26" s="4" t="s">
        <v>20</v>
      </c>
      <c r="J26" s="4" t="s">
        <v>21</v>
      </c>
      <c r="K26" s="4" t="s">
        <v>22</v>
      </c>
      <c r="L26" s="4" t="s">
        <v>23</v>
      </c>
      <c r="M26" s="4" t="s">
        <v>24</v>
      </c>
      <c r="N26" s="4" t="s">
        <v>25</v>
      </c>
    </row>
    <row r="27" spans="1:14" x14ac:dyDescent="0.45">
      <c r="A27" s="12">
        <v>2</v>
      </c>
      <c r="B27" s="1" t="s">
        <v>94</v>
      </c>
      <c r="C27" s="8">
        <v>815</v>
      </c>
      <c r="D27" s="8">
        <v>817</v>
      </c>
      <c r="E27" s="8">
        <v>825</v>
      </c>
      <c r="F27" s="8">
        <v>815</v>
      </c>
      <c r="G27" s="8">
        <v>817</v>
      </c>
      <c r="H27" s="8">
        <v>820</v>
      </c>
      <c r="I27" s="8">
        <v>820</v>
      </c>
      <c r="J27" s="8">
        <v>825</v>
      </c>
      <c r="K27" s="8">
        <v>822</v>
      </c>
      <c r="L27" s="8">
        <v>825</v>
      </c>
      <c r="M27" s="8">
        <v>825</v>
      </c>
      <c r="N27" s="8">
        <v>830</v>
      </c>
    </row>
    <row r="28" spans="1:14" x14ac:dyDescent="0.45">
      <c r="A28" s="12">
        <v>6</v>
      </c>
      <c r="B28" s="1" t="s">
        <v>81</v>
      </c>
      <c r="C28" s="8">
        <v>825</v>
      </c>
      <c r="D28" s="8">
        <v>835</v>
      </c>
      <c r="E28" s="8">
        <v>835</v>
      </c>
      <c r="F28" s="8">
        <v>838</v>
      </c>
      <c r="G28" s="8">
        <v>838</v>
      </c>
      <c r="H28" s="8">
        <v>840</v>
      </c>
      <c r="I28" s="8">
        <v>835</v>
      </c>
      <c r="J28" s="8">
        <v>835</v>
      </c>
      <c r="K28" s="8">
        <v>831</v>
      </c>
      <c r="L28" s="8">
        <v>832</v>
      </c>
      <c r="M28" s="8">
        <v>834</v>
      </c>
      <c r="N28" s="8">
        <v>829</v>
      </c>
    </row>
    <row r="29" spans="1:14" x14ac:dyDescent="0.45">
      <c r="A29" s="12">
        <v>11</v>
      </c>
      <c r="B29" s="1" t="s">
        <v>84</v>
      </c>
      <c r="C29" s="8">
        <v>835</v>
      </c>
      <c r="D29" s="8">
        <v>835</v>
      </c>
      <c r="E29" s="8">
        <v>835</v>
      </c>
      <c r="F29" s="8">
        <v>820</v>
      </c>
      <c r="G29" s="8">
        <v>822</v>
      </c>
      <c r="H29" s="8">
        <v>822</v>
      </c>
      <c r="I29" s="8">
        <v>825</v>
      </c>
      <c r="J29" s="8">
        <v>813</v>
      </c>
      <c r="K29" s="8">
        <v>810</v>
      </c>
      <c r="L29" s="8">
        <v>810</v>
      </c>
      <c r="M29" s="8">
        <v>814</v>
      </c>
      <c r="N29" s="8">
        <v>811</v>
      </c>
    </row>
  </sheetData>
  <sortState xmlns:xlrd2="http://schemas.microsoft.com/office/spreadsheetml/2017/richdata2" ref="S1:S20">
    <sortCondition ref="S1:S20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su9eBU7CNxUe8AmyoWW3m+UVVI5wbf71aVpOScIEAHulfVCC1s2MsdVIPSK2p7r2+runvc+ZgwO4doLTqOyMqQoQQSDHk6r1-~qhSNjzSpB0+cb8CKvs3bgQ==</id>
</project>
</file>

<file path=customXml/itemProps1.xml><?xml version="1.0" encoding="utf-8"?>
<ds:datastoreItem xmlns:ds="http://schemas.openxmlformats.org/officeDocument/2006/customXml" ds:itemID="{0CE87D1A-44C0-4756-ABB7-0DD22B5D33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LookUp</vt:lpstr>
      <vt:lpstr>Clients</vt:lpstr>
      <vt:lpstr>Scores</vt:lpstr>
      <vt:lpstr>A321M</vt:lpstr>
      <vt:lpstr>A440V</vt:lpstr>
      <vt:lpstr>April</vt:lpstr>
      <vt:lpstr>August</vt:lpstr>
      <vt:lpstr>B615O</vt:lpstr>
      <vt:lpstr>B690K</vt:lpstr>
      <vt:lpstr>Scores!Criteria</vt:lpstr>
      <vt:lpstr>D704H</vt:lpstr>
      <vt:lpstr>D892A</vt:lpstr>
      <vt:lpstr>December</vt:lpstr>
      <vt:lpstr>E318Y</vt:lpstr>
      <vt:lpstr>E984W</vt:lpstr>
      <vt:lpstr>Scores!Extract</vt:lpstr>
      <vt:lpstr>F503M</vt:lpstr>
      <vt:lpstr>February</vt:lpstr>
      <vt:lpstr>J267S</vt:lpstr>
      <vt:lpstr>J369H</vt:lpstr>
      <vt:lpstr>J492J</vt:lpstr>
      <vt:lpstr>January</vt:lpstr>
      <vt:lpstr>July</vt:lpstr>
      <vt:lpstr>June</vt:lpstr>
      <vt:lpstr>K123F</vt:lpstr>
      <vt:lpstr>L329K</vt:lpstr>
      <vt:lpstr>March</vt:lpstr>
      <vt:lpstr>May</vt:lpstr>
      <vt:lpstr>N240R</vt:lpstr>
      <vt:lpstr>November</vt:lpstr>
      <vt:lpstr>October</vt:lpstr>
      <vt:lpstr>S188G</vt:lpstr>
      <vt:lpstr>S738L</vt:lpstr>
      <vt:lpstr>September</vt:lpstr>
      <vt:lpstr>T246L</vt:lpstr>
      <vt:lpstr>T875J</vt:lpstr>
      <vt:lpstr>V861N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Alexis S</cp:lastModifiedBy>
  <dcterms:created xsi:type="dcterms:W3CDTF">2021-06-05T22:31:08Z</dcterms:created>
  <dcterms:modified xsi:type="dcterms:W3CDTF">2025-02-11T15:39:38Z</dcterms:modified>
</cp:coreProperties>
</file>