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현대물리실험\프랑크헤르츠\"/>
    </mc:Choice>
  </mc:AlternateContent>
  <xr:revisionPtr revIDLastSave="0" documentId="13_ncr:1_{CAB85DF8-5181-4449-9CF7-022606E0A5E2}" xr6:coauthVersionLast="47" xr6:coauthVersionMax="47" xr10:uidLastSave="{00000000-0000-0000-0000-000000000000}"/>
  <bookViews>
    <workbookView xWindow="9860" yWindow="550" windowWidth="15030" windowHeight="11260" xr2:uid="{EC6431B8-3BA2-426D-8191-D0EF95C4D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I2" i="1"/>
  <c r="F14" i="1"/>
  <c r="E12" i="1"/>
  <c r="E8" i="1"/>
  <c r="E6" i="1"/>
  <c r="E4" i="1"/>
  <c r="F4" i="1"/>
  <c r="F8" i="1"/>
  <c r="F10" i="1"/>
  <c r="F12" i="1"/>
  <c r="D2" i="1"/>
  <c r="B2" i="1"/>
  <c r="C2" i="1"/>
  <c r="A2" i="1"/>
  <c r="D1" i="1"/>
  <c r="G2" i="1" l="1"/>
  <c r="G4" i="1" s="1"/>
  <c r="G6" i="1" s="1"/>
  <c r="G8" i="1" s="1"/>
</calcChain>
</file>

<file path=xl/sharedStrings.xml><?xml version="1.0" encoding="utf-8"?>
<sst xmlns="http://schemas.openxmlformats.org/spreadsheetml/2006/main" count="17" uniqueCount="16">
  <si>
    <t>FWHM</t>
    <phoneticPr fontId="1" type="noConversion"/>
  </si>
  <si>
    <t>A</t>
    <phoneticPr fontId="1" type="noConversion"/>
  </si>
  <si>
    <t>pi</t>
    <phoneticPr fontId="1" type="noConversion"/>
  </si>
  <si>
    <t>e</t>
    <phoneticPr fontId="1" type="noConversion"/>
  </si>
  <si>
    <t>h</t>
    <phoneticPr fontId="1" type="noConversion"/>
  </si>
  <si>
    <t>c</t>
    <phoneticPr fontId="1" type="noConversion"/>
  </si>
  <si>
    <t>Q</t>
    <phoneticPr fontId="1" type="noConversion"/>
  </si>
  <si>
    <t>GT/G0</t>
    <phoneticPr fontId="1" type="noConversion"/>
  </si>
  <si>
    <t>SQRT(GT/G0)</t>
    <phoneticPr fontId="1" type="noConversion"/>
  </si>
  <si>
    <t>G0</t>
    <phoneticPr fontId="1" type="noConversion"/>
  </si>
  <si>
    <t>GT</t>
    <phoneticPr fontId="1" type="noConversion"/>
  </si>
  <si>
    <t>T</t>
    <phoneticPr fontId="1" type="noConversion"/>
  </si>
  <si>
    <t>d</t>
    <phoneticPr fontId="1" type="noConversion"/>
  </si>
  <si>
    <t>P</t>
    <phoneticPr fontId="1" type="noConversion"/>
  </si>
  <si>
    <t>N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</si>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</sst>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2D2C-FA3D-4599-9AF2-BA0472DEFD71}">
  <dimension ref="A1:I16"/>
  <sheetViews>
    <sheetView tabSelected="1" workbookViewId="0">
      <selection activeCell="F2" sqref="F2"/>
    </sheetView>
  </sheetViews>
  <sheetFormatPr defaultRowHeight="17" x14ac:dyDescent="0.45"/>
  <cols>
    <col min="5" max="5" width="12.5" bestFit="1" customWidth="1"/>
    <col min="8" max="8" width="12.5" bestFit="1" customWidth="1"/>
  </cols>
  <sheetData>
    <row r="1" spans="1:9" x14ac:dyDescent="0.45">
      <c r="A1">
        <v>17.600000000000001</v>
      </c>
      <c r="B1">
        <v>17.600000000000001</v>
      </c>
      <c r="C1">
        <v>20</v>
      </c>
      <c r="D1">
        <f>AVERAGE(A1:C1)</f>
        <v>18.400000000000002</v>
      </c>
      <c r="F1" t="s">
        <v>0</v>
      </c>
      <c r="G1" t="s">
        <v>8</v>
      </c>
      <c r="I1" t="s">
        <v>9</v>
      </c>
    </row>
    <row r="2" spans="1:9" x14ac:dyDescent="0.45">
      <c r="A2">
        <f>A1*A1</f>
        <v>309.76000000000005</v>
      </c>
      <c r="B2">
        <f t="shared" ref="B2:C2" si="0">B1*B1</f>
        <v>309.76000000000005</v>
      </c>
      <c r="C2">
        <f t="shared" si="0"/>
        <v>400</v>
      </c>
      <c r="D2">
        <f>(AVERAGE(A2:C2)-D1*D1)/SQRT(2)</f>
        <v>0.90509667991876153</v>
      </c>
      <c r="F2">
        <v>10</v>
      </c>
      <c r="G2" s="1">
        <f>F2/F14</f>
        <v>512.09191771659221</v>
      </c>
      <c r="I2" s="1">
        <f>4*F6*F6*F8*F8*F8*F8*D1*D1/(6*F6*F10*F10*0.000000000008854*9.109E-31*90000000000000000)</f>
        <v>1.4655094527585157E+18</v>
      </c>
    </row>
    <row r="3" spans="1:9" x14ac:dyDescent="0.45">
      <c r="E3" t="s">
        <v>12</v>
      </c>
      <c r="F3" t="s">
        <v>1</v>
      </c>
      <c r="G3" t="s">
        <v>7</v>
      </c>
    </row>
    <row r="4" spans="1:9" x14ac:dyDescent="0.45">
      <c r="E4">
        <f>0.005</f>
        <v>5.0000000000000001E-3</v>
      </c>
      <c r="F4">
        <f>0.013*0.013*3.141592</f>
        <v>5.30929048E-4</v>
      </c>
      <c r="G4" s="1">
        <f>G2*G2</f>
        <v>262238.13219065702</v>
      </c>
    </row>
    <row r="5" spans="1:9" x14ac:dyDescent="0.45">
      <c r="E5" t="s">
        <v>13</v>
      </c>
      <c r="F5" t="s">
        <v>2</v>
      </c>
      <c r="G5" t="s">
        <v>10</v>
      </c>
    </row>
    <row r="6" spans="1:9" x14ac:dyDescent="0.45">
      <c r="E6">
        <f>101300</f>
        <v>101300</v>
      </c>
      <c r="F6">
        <v>3.1415920000000002</v>
      </c>
      <c r="G6" s="1">
        <f>I2*G4</f>
        <v>3.8431246159914506E+23</v>
      </c>
    </row>
    <row r="7" spans="1:9" x14ac:dyDescent="0.45">
      <c r="E7" t="s">
        <v>15</v>
      </c>
      <c r="F7" t="s">
        <v>3</v>
      </c>
      <c r="G7" t="s">
        <v>11</v>
      </c>
    </row>
    <row r="8" spans="1:9" x14ac:dyDescent="0.45">
      <c r="E8">
        <f>1.38E-23</f>
        <v>1.3800000000000001E-23</v>
      </c>
      <c r="F8" s="1">
        <f>1.602E-19</f>
        <v>1.602E-19</v>
      </c>
      <c r="G8" s="1">
        <f>1/G6</f>
        <v>2.6020493736761635E-24</v>
      </c>
    </row>
    <row r="9" spans="1:9" x14ac:dyDescent="0.45">
      <c r="E9" t="s">
        <v>11</v>
      </c>
      <c r="F9" t="s">
        <v>4</v>
      </c>
    </row>
    <row r="10" spans="1:9" x14ac:dyDescent="0.45">
      <c r="E10">
        <v>300</v>
      </c>
      <c r="F10" s="1">
        <f>6.626E-34</f>
        <v>6.6259999999999998E-34</v>
      </c>
    </row>
    <row r="11" spans="1:9" x14ac:dyDescent="0.45">
      <c r="E11" t="s">
        <v>14</v>
      </c>
      <c r="F11" t="s">
        <v>5</v>
      </c>
    </row>
    <row r="12" spans="1:9" x14ac:dyDescent="0.45">
      <c r="E12">
        <f>E4*F4/(E8*E10)</f>
        <v>641218657004830.88</v>
      </c>
      <c r="F12" s="1">
        <f>300000000</f>
        <v>300000000</v>
      </c>
    </row>
    <row r="13" spans="1:9" x14ac:dyDescent="0.45">
      <c r="F13" t="s">
        <v>6</v>
      </c>
    </row>
    <row r="14" spans="1:9" x14ac:dyDescent="0.45">
      <c r="F14" s="1">
        <f>SQRT(F4/(6*F6*E12))*F8*D1*2*F6/(F10*F12)</f>
        <v>1.9527744246755158E-2</v>
      </c>
    </row>
    <row r="15" spans="1:9" x14ac:dyDescent="0.45">
      <c r="H15">
        <f>F2*2*1.602E-19/(6.626E-34)/2</f>
        <v>2417748264412919</v>
      </c>
    </row>
    <row r="16" spans="1:9" x14ac:dyDescent="0.45">
      <c r="H16">
        <f>1/H15</f>
        <v>4.1360799001248436E-16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2023-11-17T13:38:56Z</dcterms:created>
  <dcterms:modified xsi:type="dcterms:W3CDTF">2023-11-18T07:02:16Z</dcterms:modified>
</cp:coreProperties>
</file>