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SNU_PJH\현대물리실험\전자의비전하\"/>
    </mc:Choice>
  </mc:AlternateContent>
  <xr:revisionPtr revIDLastSave="0" documentId="13_ncr:1_{2A52CC44-1A06-459F-AEF0-2C94F29BB08C}" xr6:coauthVersionLast="47" xr6:coauthVersionMax="47" xr10:uidLastSave="{00000000-0000-0000-0000-000000000000}"/>
  <bookViews>
    <workbookView xWindow="-110" yWindow="-110" windowWidth="25820" windowHeight="15620" xr2:uid="{BBF9A46C-370E-4953-A036-D7BBED517044}"/>
  </bookViews>
  <sheets>
    <sheet name="150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D2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6" i="1"/>
  <c r="R8" i="1"/>
  <c r="E28" i="1" a="1"/>
  <c r="E28" i="1" s="1"/>
  <c r="E26" i="1"/>
  <c r="Q8" i="1"/>
  <c r="R7" i="1"/>
  <c r="Q7" i="1"/>
  <c r="S1" i="1" a="1"/>
  <c r="S1" i="1" s="1"/>
  <c r="R3" i="1"/>
  <c r="E16" i="1"/>
  <c r="E10" i="1"/>
  <c r="E11" i="1"/>
  <c r="E12" i="1"/>
  <c r="E13" i="1"/>
  <c r="E14" i="1"/>
  <c r="E15" i="1"/>
  <c r="E8" i="1"/>
  <c r="E7" i="1"/>
  <c r="E6" i="1"/>
  <c r="E3" i="1"/>
  <c r="E4" i="1"/>
  <c r="E5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<sst xmlns="http://schemas.openxmlformats.org/spreadsheetml/2006/main" count="18" uniqueCount="18">
  <si>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2R(cm)</t>
    <phoneticPr fontId="1" type="noConversion"/>
  </si>
  <si>
    <t>I(A)</t>
    <phoneticPr fontId="1" type="noConversion"/>
  </si>
  <si>
    <t>0.7V</t>
    <phoneticPr fontId="1" type="noConversion"/>
  </si>
  <si>
    <t>150V</t>
    <phoneticPr fontId="1" type="noConversion"/>
  </si>
  <si>
    <t>200V</t>
    <phoneticPr fontId="1" type="noConversion"/>
  </si>
  <si>
    <t>코일간격 2x=15cm</t>
    <phoneticPr fontId="1" type="noConversion"/>
  </si>
  <si>
    <t>코일 반지름=15cm</t>
    <phoneticPr fontId="1" type="noConversion"/>
  </si>
  <si>
    <t>4R^2</t>
    <phoneticPr fontId="1" type="noConversion"/>
  </si>
  <si>
    <t>I^2</t>
    <phoneticPr fontId="1" type="noConversion"/>
  </si>
  <si>
    <t>B=7.8*10^{-4} * I</t>
    <phoneticPr fontId="1" type="noConversion"/>
  </si>
  <si>
    <t>I^{2}=4/(e/m)*2*V/(7.8*7.8*10^{-8})/4R^2</t>
    <phoneticPr fontId="1" type="noConversion"/>
  </si>
  <si>
    <t>A=4/(e/m)*2*V/(7.8*7.8*10^{-8})</t>
    <phoneticPr fontId="1" type="noConversion"/>
  </si>
  <si>
    <t>B^2</t>
    <phoneticPr fontId="1" type="noConversion"/>
  </si>
  <si>
    <t>1/I^2 = A*(4R^2)</t>
    <phoneticPr fontId="1" type="noConversion"/>
  </si>
  <si>
    <t>1/I^{2} = (e/m)*7.8*7.8*10^{-8} R^{2}/2V</t>
    <phoneticPr fontId="1" type="noConversion"/>
  </si>
  <si>
    <t>A = (e/m)*7.8*7.8*10^{-8}/8V</t>
    <phoneticPr fontId="1" type="noConversion"/>
  </si>
  <si>
    <t>e/m</t>
    <phoneticPr fontId="1" type="noConversion"/>
  </si>
  <si>
    <t>ideal e/m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</si>
</sst>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'150V'!$D$2:$D$8</c:f>
              <c:numCache>
                <c:formatCode>General</c:formatCode>
                <c:ptCount val="7"/>
                <c:pt idx="0">
                  <c:v>3.6000000000000003E-3</c:v>
                </c:pt>
                <c:pt idx="1">
                  <c:v>2.5000000000000001E-3</c:v>
                </c:pt>
                <c:pt idx="2">
                  <c:v>4.2250000000000005E-3</c:v>
                </c:pt>
                <c:pt idx="3">
                  <c:v>5.6250000000000007E-3</c:v>
                </c:pt>
                <c:pt idx="4">
                  <c:v>2.8090000000000003E-3</c:v>
                </c:pt>
                <c:pt idx="5">
                  <c:v>2.3040000000000001E-3</c:v>
                </c:pt>
                <c:pt idx="6">
                  <c:v>7.2250000000000005E-3</c:v>
                </c:pt>
              </c:numCache>
            </c:numRef>
          </c:xVal>
          <c:yVal>
            <c:numRef>
              <c:f>'150V'!$E$2:$E$8</c:f>
              <c:numCache>
                <c:formatCode>General</c:formatCode>
                <c:ptCount val="7"/>
                <c:pt idx="0">
                  <c:v>0.52509976895610178</c:v>
                </c:pt>
                <c:pt idx="1">
                  <c:v>0.34602076124567477</c:v>
                </c:pt>
                <c:pt idx="2">
                  <c:v>0.64</c:v>
                </c:pt>
                <c:pt idx="3">
                  <c:v>0.90702947845804982</c:v>
                </c:pt>
                <c:pt idx="4">
                  <c:v>0.4504301608035674</c:v>
                </c:pt>
                <c:pt idx="5">
                  <c:v>0.39062499999999994</c:v>
                </c:pt>
                <c:pt idx="6">
                  <c:v>1.2345679012345678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5-4B6C-BFD4-EDB1585D5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961055"/>
        <c:axId val="724669359"/>
      </c:scatterChart>
      <c:valAx>
        <c:axId val="192896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4669359"/>
        <c:crosses val="autoZero"/>
        <c:crossBetween val="midCat"/>
      </c:valAx>
      <c:valAx>
        <c:axId val="72466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896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'150V'!$D$10:$D$16</c:f>
              <c:numCache>
                <c:formatCode>General</c:formatCode>
                <c:ptCount val="7"/>
                <c:pt idx="0">
                  <c:v>2.9160000000000006E-3</c:v>
                </c:pt>
                <c:pt idx="1">
                  <c:v>3.4810000000000006E-3</c:v>
                </c:pt>
                <c:pt idx="2">
                  <c:v>3.7209999999999995E-3</c:v>
                </c:pt>
                <c:pt idx="3">
                  <c:v>4.2250000000000005E-3</c:v>
                </c:pt>
                <c:pt idx="4">
                  <c:v>4.7610000000000005E-3</c:v>
                </c:pt>
                <c:pt idx="5">
                  <c:v>5.0409999999999995E-3</c:v>
                </c:pt>
                <c:pt idx="6">
                  <c:v>6.084E-3</c:v>
                </c:pt>
              </c:numCache>
            </c:numRef>
          </c:xVal>
          <c:yVal>
            <c:numRef>
              <c:f>'150V'!$E$10:$E$16</c:f>
              <c:numCache>
                <c:formatCode>General</c:formatCode>
                <c:ptCount val="7"/>
                <c:pt idx="0">
                  <c:v>0.31561671506122962</c:v>
                </c:pt>
                <c:pt idx="1">
                  <c:v>0.3763784862057285</c:v>
                </c:pt>
                <c:pt idx="2">
                  <c:v>0.42718612499466019</c:v>
                </c:pt>
                <c:pt idx="3">
                  <c:v>0.48225308641975312</c:v>
                </c:pt>
                <c:pt idx="4">
                  <c:v>0.55691690799732674</c:v>
                </c:pt>
                <c:pt idx="5">
                  <c:v>0.64</c:v>
                </c:pt>
                <c:pt idx="6">
                  <c:v>0.7561436672967865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3-425E-801A-A52A6C725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561919"/>
        <c:axId val="1927360159"/>
      </c:scatterChart>
      <c:valAx>
        <c:axId val="112956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7360159"/>
        <c:crosses val="autoZero"/>
        <c:crossBetween val="midCat"/>
      </c:valAx>
      <c:valAx>
        <c:axId val="192736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956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0</xdr:row>
      <xdr:rowOff>101600</xdr:rowOff>
    </xdr:from>
    <xdr:to>
      <xdr:col>15</xdr:col>
      <xdr:colOff>225425</xdr:colOff>
      <xdr:row>13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AA56EA2-151A-C743-6C82-8D5BBBBBF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314325</xdr:colOff>
      <xdr:row>14</xdr:row>
      <xdr:rowOff>133350</xdr:rowOff>
    </xdr:from>
    <xdr:to>
      <xdr:col>15</xdr:col>
      <xdr:colOff>263525</xdr:colOff>
      <xdr:row>27</xdr:row>
      <xdr:rowOff>69850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6929454-3D0E-82E5-9442-89731BF93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6052-45EC-4CD1-AAFF-AD32E026D0B8}">
  <dimension ref="A1:S28"/>
  <sheetViews>
    <sheetView tabSelected="1" workbookViewId="0">
      <selection activeCell="G26" sqref="G26"/>
    </sheetView>
  </sheetViews>
  <sheetFormatPr defaultRowHeight="17" x14ac:dyDescent="0.45"/>
  <cols>
    <col min="4" max="4" width="12.5" bestFit="1" customWidth="1"/>
    <col min="5" max="5" width="11.4140625" bestFit="1" customWidth="1"/>
    <col min="7" max="7" width="16.25" customWidth="1"/>
    <col min="17" max="18" width="12.5" bestFit="1" customWidth="1"/>
  </cols>
  <sheetData>
    <row r="1" spans="1:19" x14ac:dyDescent="0.45">
      <c r="A1" t="s">
        <v>2</v>
      </c>
      <c r="B1" t="s">
        <v>0</v>
      </c>
      <c r="C1" t="s">
        <v>1</v>
      </c>
      <c r="D1" t="s">
        <v>7</v>
      </c>
      <c r="E1" t="s">
        <v>8</v>
      </c>
      <c r="G1" t="s">
        <v>5</v>
      </c>
      <c r="Q1" t="s">
        <v>9</v>
      </c>
      <c r="S1" cm="1">
        <f t="array" ref="S1">7.8*10^{-4}</f>
        <v>7.7999999999999999E-4</v>
      </c>
    </row>
    <row r="2" spans="1:19" x14ac:dyDescent="0.45">
      <c r="A2" t="s">
        <v>3</v>
      </c>
      <c r="B2">
        <v>6</v>
      </c>
      <c r="C2">
        <v>1.38</v>
      </c>
      <c r="D2">
        <f>B2*B2*0.0001</f>
        <v>3.6000000000000003E-3</v>
      </c>
      <c r="E2">
        <f>1/(C2*C2)</f>
        <v>0.52509976895610178</v>
      </c>
      <c r="G2" t="s">
        <v>6</v>
      </c>
      <c r="Q2" t="s">
        <v>10</v>
      </c>
    </row>
    <row r="3" spans="1:19" x14ac:dyDescent="0.45">
      <c r="B3">
        <v>5</v>
      </c>
      <c r="C3">
        <v>1.7</v>
      </c>
      <c r="D3">
        <f t="shared" ref="D3:D16" si="0">B3*B3*0.0001</f>
        <v>2.5000000000000001E-3</v>
      </c>
      <c r="E3">
        <f t="shared" ref="E3:E16" si="1">1/(C3*C3)</f>
        <v>0.34602076124567477</v>
      </c>
      <c r="Q3">
        <v>176.22</v>
      </c>
      <c r="R3">
        <f>(1/Q3)*4*2*150/(7.8*7.8*100000000)</f>
        <v>1.1192751037176276E-9</v>
      </c>
    </row>
    <row r="4" spans="1:19" x14ac:dyDescent="0.45">
      <c r="B4">
        <v>6.5</v>
      </c>
      <c r="C4">
        <v>1.25</v>
      </c>
      <c r="D4">
        <f t="shared" si="0"/>
        <v>4.2250000000000005E-3</v>
      </c>
      <c r="E4">
        <f t="shared" si="1"/>
        <v>0.64</v>
      </c>
      <c r="Q4" t="s">
        <v>11</v>
      </c>
    </row>
    <row r="5" spans="1:19" x14ac:dyDescent="0.45">
      <c r="B5">
        <v>7.5</v>
      </c>
      <c r="C5">
        <v>1.05</v>
      </c>
      <c r="D5">
        <f t="shared" si="0"/>
        <v>5.6250000000000007E-3</v>
      </c>
      <c r="E5">
        <f t="shared" si="1"/>
        <v>0.90702947845804982</v>
      </c>
    </row>
    <row r="6" spans="1:19" x14ac:dyDescent="0.45">
      <c r="B6">
        <v>5.3</v>
      </c>
      <c r="C6">
        <v>1.49</v>
      </c>
      <c r="D6">
        <f t="shared" si="0"/>
        <v>2.8090000000000003E-3</v>
      </c>
      <c r="E6">
        <f t="shared" si="1"/>
        <v>0.4504301608035674</v>
      </c>
      <c r="Q6" t="s">
        <v>12</v>
      </c>
    </row>
    <row r="7" spans="1:19" x14ac:dyDescent="0.45">
      <c r="B7">
        <v>4.8</v>
      </c>
      <c r="C7">
        <v>1.6</v>
      </c>
      <c r="D7">
        <f t="shared" si="0"/>
        <v>2.3040000000000001E-3</v>
      </c>
      <c r="E7">
        <f t="shared" si="1"/>
        <v>0.39062499999999994</v>
      </c>
      <c r="Q7">
        <f>E2*S1^2</f>
        <v>3.1947069943289232E-7</v>
      </c>
      <c r="R7">
        <f>300/(Q7*D2/4)</f>
        <v>1043392504930.9662</v>
      </c>
    </row>
    <row r="8" spans="1:19" x14ac:dyDescent="0.45">
      <c r="B8">
        <v>8.5</v>
      </c>
      <c r="C8">
        <v>0.9</v>
      </c>
      <c r="D8">
        <f t="shared" si="0"/>
        <v>7.2250000000000005E-3</v>
      </c>
      <c r="E8">
        <f t="shared" si="1"/>
        <v>1.2345679012345678</v>
      </c>
      <c r="Q8">
        <f>E3*S1^2</f>
        <v>2.1051903114186853E-7</v>
      </c>
      <c r="R8">
        <f>300/(Q8*D3/4)</f>
        <v>2280078895463.5107</v>
      </c>
    </row>
    <row r="9" spans="1:19" x14ac:dyDescent="0.45">
      <c r="D9">
        <f t="shared" si="0"/>
        <v>0</v>
      </c>
    </row>
    <row r="10" spans="1:19" x14ac:dyDescent="0.45">
      <c r="A10" t="s">
        <v>4</v>
      </c>
      <c r="B10">
        <v>5.4</v>
      </c>
      <c r="C10">
        <v>1.78</v>
      </c>
      <c r="D10">
        <f t="shared" si="0"/>
        <v>2.9160000000000006E-3</v>
      </c>
      <c r="E10">
        <f t="shared" si="1"/>
        <v>0.31561671506122962</v>
      </c>
    </row>
    <row r="11" spans="1:19" x14ac:dyDescent="0.45">
      <c r="B11">
        <v>5.9</v>
      </c>
      <c r="C11">
        <v>1.63</v>
      </c>
      <c r="D11">
        <f t="shared" si="0"/>
        <v>3.4810000000000006E-3</v>
      </c>
      <c r="E11">
        <f t="shared" si="1"/>
        <v>0.3763784862057285</v>
      </c>
    </row>
    <row r="12" spans="1:19" x14ac:dyDescent="0.45">
      <c r="B12">
        <v>6.1</v>
      </c>
      <c r="C12">
        <v>1.53</v>
      </c>
      <c r="D12">
        <f t="shared" si="0"/>
        <v>3.7209999999999995E-3</v>
      </c>
      <c r="E12">
        <f t="shared" si="1"/>
        <v>0.42718612499466019</v>
      </c>
    </row>
    <row r="13" spans="1:19" x14ac:dyDescent="0.45">
      <c r="B13">
        <v>6.5</v>
      </c>
      <c r="C13">
        <v>1.44</v>
      </c>
      <c r="D13">
        <f t="shared" si="0"/>
        <v>4.2250000000000005E-3</v>
      </c>
      <c r="E13">
        <f t="shared" si="1"/>
        <v>0.48225308641975312</v>
      </c>
    </row>
    <row r="14" spans="1:19" x14ac:dyDescent="0.45">
      <c r="B14">
        <v>6.9</v>
      </c>
      <c r="C14">
        <v>1.34</v>
      </c>
      <c r="D14">
        <f t="shared" si="0"/>
        <v>4.7610000000000005E-3</v>
      </c>
      <c r="E14">
        <f t="shared" si="1"/>
        <v>0.55691690799732674</v>
      </c>
    </row>
    <row r="15" spans="1:19" x14ac:dyDescent="0.45">
      <c r="B15">
        <v>7.1</v>
      </c>
      <c r="C15">
        <v>1.25</v>
      </c>
      <c r="D15">
        <f t="shared" si="0"/>
        <v>5.0409999999999995E-3</v>
      </c>
      <c r="E15">
        <f t="shared" si="1"/>
        <v>0.64</v>
      </c>
    </row>
    <row r="16" spans="1:19" x14ac:dyDescent="0.45">
      <c r="B16">
        <v>7.8</v>
      </c>
      <c r="C16">
        <v>1.1499999999999999</v>
      </c>
      <c r="D16">
        <f t="shared" si="0"/>
        <v>6.084E-3</v>
      </c>
      <c r="E16">
        <f t="shared" si="1"/>
        <v>0.7561436672967865</v>
      </c>
    </row>
    <row r="22" spans="4:5" x14ac:dyDescent="0.45">
      <c r="D22" t="s">
        <v>13</v>
      </c>
    </row>
    <row r="23" spans="4:5" x14ac:dyDescent="0.45">
      <c r="D23" t="s">
        <v>14</v>
      </c>
    </row>
    <row r="24" spans="4:5" x14ac:dyDescent="0.45">
      <c r="D24" t="s">
        <v>15</v>
      </c>
    </row>
    <row r="25" spans="4:5" x14ac:dyDescent="0.45">
      <c r="D25" t="s">
        <v>16</v>
      </c>
    </row>
    <row r="26" spans="4:5" x14ac:dyDescent="0.45">
      <c r="D26" s="2">
        <f>176.22*8*150/(7.8*7.8*0.00000001)</f>
        <v>347573964497.04144</v>
      </c>
      <c r="E26" s="1">
        <f>D26/2.25</f>
        <v>154477317554.24063</v>
      </c>
    </row>
    <row r="27" spans="4:5" x14ac:dyDescent="0.45">
      <c r="D27" s="2">
        <f>143.52*8*200/(7.8*7.8*0.00000001)</f>
        <v>377435897435.89752</v>
      </c>
      <c r="E27" s="1">
        <f>D27/2.25</f>
        <v>167749287749.28778</v>
      </c>
    </row>
    <row r="28" spans="4:5" x14ac:dyDescent="0.45">
      <c r="D28" t="s">
        <v>17</v>
      </c>
      <c r="E28" cm="1">
        <f t="array" ref="E28">1.602*10^{-19} / (9.109*10^{-31})</f>
        <v>175870018662.86087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Jeonghyun</dc:creator>
  <cp:lastModifiedBy>Park Jeonghyun</cp:lastModifiedBy>
  <dcterms:created xsi:type="dcterms:W3CDTF">2023-09-11T09:56:14Z</dcterms:created>
  <dcterms:modified xsi:type="dcterms:W3CDTF">2023-09-11T14:13:15Z</dcterms:modified>
</cp:coreProperties>
</file>