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eonghyun\GIT\SNU_PJH\현대물리실험\지만효과\"/>
    </mc:Choice>
  </mc:AlternateContent>
  <xr:revisionPtr revIDLastSave="0" documentId="13_ncr:1_{3ADA4C78-9737-41CC-9105-5533E5A9CE23}" xr6:coauthVersionLast="47" xr6:coauthVersionMax="47" xr10:uidLastSave="{00000000-0000-0000-0000-000000000000}"/>
  <bookViews>
    <workbookView minimized="1" xWindow="14630" yWindow="460" windowWidth="15030" windowHeight="11260" xr2:uid="{EBFFF5B1-BDD6-4AE0-A70C-E97967A166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E16" i="1"/>
  <c r="E28" i="1"/>
  <c r="E22" i="1"/>
  <c r="E21" i="1"/>
  <c r="Q4" i="1"/>
  <c r="S4" i="1"/>
  <c r="S3" i="1"/>
  <c r="R4" i="1"/>
  <c r="D28" i="1"/>
  <c r="D22" i="1"/>
  <c r="D16" i="1"/>
  <c r="D26" i="1"/>
  <c r="D27" i="1"/>
  <c r="D14" i="1"/>
  <c r="D15" i="1"/>
  <c r="D25" i="1"/>
  <c r="D13" i="1"/>
  <c r="D20" i="1"/>
  <c r="D21" i="1"/>
  <c r="D19" i="1"/>
  <c r="C29" i="1"/>
  <c r="E32" i="1" s="1"/>
  <c r="E33" i="1"/>
  <c r="E31" i="1"/>
  <c r="E26" i="1"/>
  <c r="E27" i="1"/>
  <c r="E25" i="1"/>
  <c r="C23" i="1"/>
  <c r="E13" i="1"/>
  <c r="F3" i="1"/>
  <c r="C6" i="1"/>
  <c r="C5" i="1"/>
  <c r="E6" i="1"/>
  <c r="E7" i="1"/>
  <c r="E8" i="1"/>
  <c r="E9" i="1"/>
  <c r="E5" i="1"/>
  <c r="E20" i="1"/>
  <c r="E19" i="1"/>
  <c r="C17" i="1"/>
  <c r="E14" i="1"/>
  <c r="U3" i="1"/>
  <c r="C9" i="1"/>
  <c r="C7" i="1"/>
  <c r="C8" i="1"/>
  <c r="E15" i="1" l="1"/>
</calcChain>
</file>

<file path=xl/sharedStrings.xml><?xml version="1.0" encoding="utf-8"?>
<sst xmlns="http://schemas.openxmlformats.org/spreadsheetml/2006/main" count="33" uniqueCount="17">
  <si>
    <t>POL90</t>
    <phoneticPr fontId="1" type="noConversion"/>
  </si>
  <si>
    <t>I=0</t>
    <phoneticPr fontId="1" type="noConversion"/>
  </si>
  <si>
    <t>k</t>
    <phoneticPr fontId="1" type="noConversion"/>
  </si>
  <si>
    <t>R</t>
    <phoneticPr fontId="1" type="noConversion"/>
  </si>
  <si>
    <t>Rk^2 -R0^2</t>
    <phoneticPr fontId="1" type="noConversion"/>
  </si>
  <si>
    <t>C</t>
    <phoneticPr fontId="1" type="noConversion"/>
  </si>
  <si>
    <t>I=5.5A</t>
    <phoneticPr fontId="1" type="noConversion"/>
  </si>
  <si>
    <t>R+</t>
    <phoneticPr fontId="1" type="noConversion"/>
  </si>
  <si>
    <t>R-</t>
    <phoneticPr fontId="1" type="noConversion"/>
  </si>
  <si>
    <t>I</t>
    <phoneticPr fontId="1" type="noConversion"/>
  </si>
  <si>
    <t>B</t>
    <phoneticPr fontId="1" type="noConversion"/>
  </si>
  <si>
    <t>B[T]</t>
    <phoneticPr fontId="1" type="noConversion"/>
  </si>
  <si>
    <t>d</t>
    <phoneticPr fontId="1" type="noConversion"/>
  </si>
  <si>
    <t>mu</t>
    <phoneticPr fontId="1" type="noConversion"/>
  </si>
  <si>
    <t>I=5.0A</t>
    <phoneticPr fontId="1" type="noConversion"/>
  </si>
  <si>
    <t>I=4.5A</t>
    <phoneticPr fontId="1" type="noConversion"/>
  </si>
  <si>
    <t>I=4.0A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</si>
</sst>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Sheet1!$A$5:$A$9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Sheet1!$C$5:$C$9</c:f>
              <c:numCache>
                <c:formatCode>General</c:formatCode>
                <c:ptCount val="5"/>
                <c:pt idx="0">
                  <c:v>0.15936139999999999</c:v>
                </c:pt>
                <c:pt idx="1">
                  <c:v>0.31552508000000007</c:v>
                </c:pt>
                <c:pt idx="2">
                  <c:v>0.46788960000000007</c:v>
                </c:pt>
                <c:pt idx="3">
                  <c:v>0.62245567999999984</c:v>
                </c:pt>
                <c:pt idx="4">
                  <c:v>0.78448245000000005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08-45F2-985F-88F788C13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7541568"/>
        <c:axId val="491332480"/>
      </c:scatterChart>
      <c:valAx>
        <c:axId val="173754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1332480"/>
        <c:crosses val="autoZero"/>
        <c:crossBetween val="midCat"/>
      </c:valAx>
      <c:valAx>
        <c:axId val="49133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754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Sheet1!$N$2:$R$2</c:f>
              <c:numCache>
                <c:formatCode>General</c:formatCode>
                <c:ptCount val="5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</c:numCache>
            </c:numRef>
          </c:xVal>
          <c:yVal>
            <c:numRef>
              <c:f>Sheet1!$N$3:$R$3</c:f>
              <c:numCache>
                <c:formatCode>General</c:formatCode>
                <c:ptCount val="5"/>
                <c:pt idx="0">
                  <c:v>0.93400000000000005</c:v>
                </c:pt>
                <c:pt idx="1">
                  <c:v>0.98599999999999999</c:v>
                </c:pt>
                <c:pt idx="2">
                  <c:v>1.0309999999999999</c:v>
                </c:pt>
                <c:pt idx="3">
                  <c:v>1.07</c:v>
                </c:pt>
                <c:pt idx="4">
                  <c:v>1.105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2F-44A1-9058-3497EF284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4822848"/>
        <c:axId val="1736215456"/>
      </c:scatterChart>
      <c:valAx>
        <c:axId val="173482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6215456"/>
        <c:crosses val="autoZero"/>
        <c:crossBetween val="midCat"/>
      </c:valAx>
      <c:valAx>
        <c:axId val="173621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482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Sheet1!$Q$3:$S$3</c:f>
              <c:numCache>
                <c:formatCode>General</c:formatCode>
                <c:ptCount val="3"/>
                <c:pt idx="0">
                  <c:v>1.07</c:v>
                </c:pt>
                <c:pt idx="1">
                  <c:v>1.105</c:v>
                </c:pt>
                <c:pt idx="2">
                  <c:v>1.153</c:v>
                </c:pt>
              </c:numCache>
            </c:numRef>
          </c:xVal>
          <c:yVal>
            <c:numRef>
              <c:f>Sheet1!$Q$4:$S$4</c:f>
              <c:numCache>
                <c:formatCode>General</c:formatCode>
                <c:ptCount val="3"/>
                <c:pt idx="0">
                  <c:v>3.092628E-2</c:v>
                </c:pt>
                <c:pt idx="1">
                  <c:v>3.8402946666666687E-2</c:v>
                </c:pt>
                <c:pt idx="2">
                  <c:v>3.8956976666666671E-2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82-4642-859F-9211DC86D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4842048"/>
        <c:axId val="1730149248"/>
      </c:scatterChart>
      <c:valAx>
        <c:axId val="173484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0149248"/>
        <c:crosses val="autoZero"/>
        <c:crossBetween val="midCat"/>
      </c:valAx>
      <c:valAx>
        <c:axId val="173014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484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307975</xdr:colOff>
      <xdr:row>10</xdr:row>
      <xdr:rowOff>44450</xdr:rowOff>
    </xdr:from>
    <xdr:to>
      <xdr:col>15</xdr:col>
      <xdr:colOff>257175</xdr:colOff>
      <xdr:row>22</xdr:row>
      <xdr:rowOff>196850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BBE1194-601E-5402-07AD-3E9FB1766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555625</xdr:colOff>
      <xdr:row>9</xdr:row>
      <xdr:rowOff>38100</xdr:rowOff>
    </xdr:from>
    <xdr:to>
      <xdr:col>23</xdr:col>
      <xdr:colOff>504825</xdr:colOff>
      <xdr:row>21</xdr:row>
      <xdr:rowOff>190500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9A5E6A2-DEC4-9E59-B356-0D7A8B297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612775</xdr:colOff>
      <xdr:row>22</xdr:row>
      <xdr:rowOff>107950</xdr:rowOff>
    </xdr:from>
    <xdr:to>
      <xdr:col>21</xdr:col>
      <xdr:colOff>561975</xdr:colOff>
      <xdr:row>35</xdr:row>
      <xdr:rowOff>44450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74F2A0A-5A6A-7CF4-1B79-E087F9FC7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4773D-B5C4-4248-8744-6A74AD2EBBB8}">
  <dimension ref="A1:U33"/>
  <sheetViews>
    <sheetView tabSelected="1" topLeftCell="A7" workbookViewId="0">
      <selection activeCell="G12" sqref="G12"/>
    </sheetView>
  </sheetViews>
  <sheetFormatPr defaultRowHeight="17" x14ac:dyDescent="0.45"/>
  <cols>
    <col min="5" max="5" width="12.5" bestFit="1" customWidth="1"/>
    <col min="7" max="7" width="12.5" bestFit="1" customWidth="1"/>
  </cols>
  <sheetData>
    <row r="1" spans="1:21" x14ac:dyDescent="0.45">
      <c r="A1" t="s">
        <v>0</v>
      </c>
      <c r="B1" t="s">
        <v>12</v>
      </c>
      <c r="C1">
        <v>1.9949999999999998E-3</v>
      </c>
    </row>
    <row r="2" spans="1:21" x14ac:dyDescent="0.45">
      <c r="A2" t="s">
        <v>1</v>
      </c>
      <c r="H2" t="s">
        <v>9</v>
      </c>
      <c r="I2">
        <v>0.5</v>
      </c>
      <c r="J2">
        <v>1</v>
      </c>
      <c r="K2">
        <v>1.5</v>
      </c>
      <c r="L2">
        <v>2</v>
      </c>
      <c r="M2">
        <v>2.5</v>
      </c>
      <c r="N2">
        <v>3</v>
      </c>
      <c r="O2">
        <v>3.5</v>
      </c>
      <c r="P2">
        <v>4</v>
      </c>
      <c r="Q2">
        <v>4.5</v>
      </c>
      <c r="R2">
        <v>5</v>
      </c>
      <c r="S2">
        <v>5.5</v>
      </c>
      <c r="U2">
        <v>5.5</v>
      </c>
    </row>
    <row r="3" spans="1:21" x14ac:dyDescent="0.45">
      <c r="A3" t="s">
        <v>2</v>
      </c>
      <c r="B3" t="s">
        <v>3</v>
      </c>
      <c r="C3" t="s">
        <v>4</v>
      </c>
      <c r="E3" t="s">
        <v>5</v>
      </c>
      <c r="F3">
        <f>1/0.1557</f>
        <v>6.422607578676943</v>
      </c>
      <c r="H3" t="s">
        <v>10</v>
      </c>
      <c r="I3">
        <v>0.25</v>
      </c>
      <c r="J3">
        <v>0.48599999999999999</v>
      </c>
      <c r="K3">
        <v>0.68200000000000005</v>
      </c>
      <c r="L3">
        <v>0.79200000000000004</v>
      </c>
      <c r="M3">
        <v>0.872</v>
      </c>
      <c r="N3">
        <v>0.93400000000000005</v>
      </c>
      <c r="O3">
        <v>0.98599999999999999</v>
      </c>
      <c r="P3">
        <v>1.0309999999999999</v>
      </c>
      <c r="Q3">
        <v>1.07</v>
      </c>
      <c r="R3">
        <v>1.105</v>
      </c>
      <c r="S3">
        <f>0.0852*S2+0.6844</f>
        <v>1.153</v>
      </c>
      <c r="U3">
        <f>0.0852*U2+0.6844</f>
        <v>1.153</v>
      </c>
    </row>
    <row r="4" spans="1:21" x14ac:dyDescent="0.45">
      <c r="A4">
        <v>0</v>
      </c>
      <c r="B4">
        <v>0.33260000000000001</v>
      </c>
      <c r="Q4">
        <f>D28</f>
        <v>3.092628E-2</v>
      </c>
      <c r="R4">
        <f>D22</f>
        <v>3.8402946666666687E-2</v>
      </c>
      <c r="S4">
        <f>D16</f>
        <v>3.8956976666666671E-2</v>
      </c>
    </row>
    <row r="5" spans="1:21" x14ac:dyDescent="0.45">
      <c r="A5">
        <v>1</v>
      </c>
      <c r="B5">
        <v>0.51959999999999995</v>
      </c>
      <c r="C5">
        <f>B5*B5-$B$4*$B$4</f>
        <v>0.15936139999999999</v>
      </c>
      <c r="E5">
        <f>A5/(B5*B5-$B$4*$B$4)</f>
        <v>6.2750452744516556</v>
      </c>
    </row>
    <row r="6" spans="1:21" x14ac:dyDescent="0.45">
      <c r="A6">
        <v>2</v>
      </c>
      <c r="B6">
        <v>0.65280000000000005</v>
      </c>
      <c r="C6">
        <f>B6*B6-$B$4*$B$4</f>
        <v>0.31552508000000007</v>
      </c>
      <c r="E6">
        <f>A6/(B6*B6-$B$4*$B$4)</f>
        <v>6.3386403388282151</v>
      </c>
    </row>
    <row r="7" spans="1:21" x14ac:dyDescent="0.45">
      <c r="A7">
        <v>3</v>
      </c>
      <c r="B7">
        <v>0.76060000000000005</v>
      </c>
      <c r="C7">
        <f t="shared" ref="C7:C8" si="0">B7*B7-$B$4*$B$4</f>
        <v>0.46788960000000007</v>
      </c>
      <c r="E7">
        <f t="shared" ref="E7:E9" si="1">A7/(B7*B7-$B$4*$B$4)</f>
        <v>6.4117689301065885</v>
      </c>
    </row>
    <row r="8" spans="1:21" x14ac:dyDescent="0.45">
      <c r="A8">
        <v>4</v>
      </c>
      <c r="B8">
        <v>0.85619999999999996</v>
      </c>
      <c r="C8">
        <f t="shared" si="0"/>
        <v>0.62245567999999984</v>
      </c>
      <c r="E8">
        <f t="shared" si="1"/>
        <v>6.4261603332144084</v>
      </c>
    </row>
    <row r="9" spans="1:21" x14ac:dyDescent="0.45">
      <c r="A9">
        <v>5</v>
      </c>
      <c r="B9">
        <v>0.94610000000000005</v>
      </c>
      <c r="C9">
        <f>B9*B9-$B$4*$B$4</f>
        <v>0.78448245000000005</v>
      </c>
      <c r="E9">
        <f t="shared" si="1"/>
        <v>6.3736288810539987</v>
      </c>
    </row>
    <row r="11" spans="1:21" x14ac:dyDescent="0.45">
      <c r="A11" t="s">
        <v>6</v>
      </c>
      <c r="B11" t="s">
        <v>11</v>
      </c>
      <c r="C11">
        <v>1.153</v>
      </c>
    </row>
    <row r="12" spans="1:21" x14ac:dyDescent="0.45">
      <c r="A12" t="s">
        <v>2</v>
      </c>
      <c r="B12" t="s">
        <v>7</v>
      </c>
      <c r="C12" t="s">
        <v>8</v>
      </c>
      <c r="E12" t="s">
        <v>13</v>
      </c>
      <c r="G12">
        <f>(SUM(E13:E15)+SUM(E19:E21)+SUM(E25:E27))/9</f>
        <v>1.0393135842635646E-23</v>
      </c>
    </row>
    <row r="13" spans="1:21" x14ac:dyDescent="0.45">
      <c r="A13">
        <v>0</v>
      </c>
      <c r="B13">
        <v>0.36420000000000002</v>
      </c>
      <c r="C13">
        <v>0.30470000000000003</v>
      </c>
      <c r="D13">
        <f>B13*B13-C13*C13</f>
        <v>3.9799549999999989E-2</v>
      </c>
      <c r="E13">
        <f>$F$3*6.626E-34 * 300000000/(2*$C$1*$C$11)*(B13*B13-C13*C13)</f>
        <v>1.1044855348259568E-23</v>
      </c>
    </row>
    <row r="14" spans="1:21" x14ac:dyDescent="0.45">
      <c r="A14">
        <v>1</v>
      </c>
      <c r="B14">
        <v>0.53839999999999999</v>
      </c>
      <c r="C14">
        <v>0.50229999999999997</v>
      </c>
      <c r="D14">
        <f t="shared" ref="D14:D15" si="2">B14*B14-C14*C14</f>
        <v>3.7569270000000043E-2</v>
      </c>
      <c r="E14">
        <f t="shared" ref="E14:E15" si="3">$F$3*6.626E-34 * 300000000/(2*$C$1*$C$11)*(B14*B14-C14*C14)</f>
        <v>1.0425925737595233E-23</v>
      </c>
    </row>
    <row r="15" spans="1:21" x14ac:dyDescent="0.45">
      <c r="A15">
        <v>2</v>
      </c>
      <c r="B15">
        <v>0.66700000000000004</v>
      </c>
      <c r="C15">
        <v>0.63670000000000004</v>
      </c>
      <c r="D15">
        <f t="shared" si="2"/>
        <v>3.9502109999999979E-2</v>
      </c>
      <c r="E15">
        <f t="shared" si="3"/>
        <v>1.0962312159334406E-23</v>
      </c>
    </row>
    <row r="16" spans="1:21" x14ac:dyDescent="0.45">
      <c r="D16">
        <f>AVERAGE(D13:D15)</f>
        <v>3.8956976666666671E-2</v>
      </c>
      <c r="E16">
        <f>$F$3*6.626E-34 * 300000000/(2*$C$1*$C$11)*D16</f>
        <v>1.0811031081729737E-23</v>
      </c>
    </row>
    <row r="17" spans="1:5" x14ac:dyDescent="0.45">
      <c r="A17" t="s">
        <v>14</v>
      </c>
      <c r="B17" t="s">
        <v>11</v>
      </c>
      <c r="C17">
        <f>R3</f>
        <v>1.105</v>
      </c>
    </row>
    <row r="18" spans="1:5" x14ac:dyDescent="0.45">
      <c r="A18" t="s">
        <v>2</v>
      </c>
      <c r="B18" t="s">
        <v>7</v>
      </c>
      <c r="C18" t="s">
        <v>8</v>
      </c>
      <c r="E18" t="s">
        <v>13</v>
      </c>
    </row>
    <row r="19" spans="1:5" x14ac:dyDescent="0.45">
      <c r="A19">
        <v>0</v>
      </c>
      <c r="B19">
        <v>0.3503</v>
      </c>
      <c r="C19">
        <v>0.29920000000000002</v>
      </c>
      <c r="D19">
        <f>B19*B19-C19*C19</f>
        <v>3.3189449999999981E-2</v>
      </c>
      <c r="E19">
        <f>$F$3*6.626E-34 * 300000000/(2*$C$1*$C$17)*(B19*B19-C19*C19)</f>
        <v>9.6105657783461583E-24</v>
      </c>
    </row>
    <row r="20" spans="1:5" x14ac:dyDescent="0.45">
      <c r="A20">
        <v>1</v>
      </c>
      <c r="B20">
        <v>0.53549999999999998</v>
      </c>
      <c r="C20">
        <v>0.49690000000000001</v>
      </c>
      <c r="D20">
        <f t="shared" ref="D20:D21" si="4">B20*B20-C20*C20</f>
        <v>3.9850639999999993E-2</v>
      </c>
      <c r="E20">
        <f>$F$3*6.626E-34 * 300000000/(2*$C$1*$C$17)*(B20*B20-C20*C20)</f>
        <v>1.153942584252504E-23</v>
      </c>
    </row>
    <row r="21" spans="1:5" x14ac:dyDescent="0.45">
      <c r="A21">
        <v>2</v>
      </c>
      <c r="B21">
        <v>0.66500000000000004</v>
      </c>
      <c r="C21">
        <v>0.63249999999999995</v>
      </c>
      <c r="D21">
        <f t="shared" si="4"/>
        <v>4.2168750000000088E-2</v>
      </c>
      <c r="E21">
        <f>$F$3*6.626E-34 * 300000000/(2*$C$1*$C$17)*(B21*B21-C21*C21)</f>
        <v>1.2210673743181511E-23</v>
      </c>
    </row>
    <row r="22" spans="1:5" x14ac:dyDescent="0.45">
      <c r="D22">
        <f>AVERAGE(D19:D21)</f>
        <v>3.8402946666666687E-2</v>
      </c>
      <c r="E22">
        <f>$F$3*6.626E-34 * 300000000/(2*$C$1*$C$17)*D22</f>
        <v>1.112022178801757E-23</v>
      </c>
    </row>
    <row r="23" spans="1:5" x14ac:dyDescent="0.45">
      <c r="A23" t="s">
        <v>15</v>
      </c>
      <c r="B23" t="s">
        <v>11</v>
      </c>
      <c r="C23">
        <f>Q3</f>
        <v>1.07</v>
      </c>
    </row>
    <row r="24" spans="1:5" x14ac:dyDescent="0.45">
      <c r="A24" t="s">
        <v>2</v>
      </c>
      <c r="B24" t="s">
        <v>7</v>
      </c>
      <c r="C24" t="s">
        <v>8</v>
      </c>
      <c r="E24" t="s">
        <v>13</v>
      </c>
    </row>
    <row r="25" spans="1:5" x14ac:dyDescent="0.45">
      <c r="A25">
        <v>0</v>
      </c>
      <c r="B25">
        <v>0.34539999999999998</v>
      </c>
      <c r="C25">
        <v>0.29570000000000002</v>
      </c>
      <c r="D25">
        <f>B25*B25-C25*C25</f>
        <v>3.1862669999999982E-2</v>
      </c>
      <c r="E25">
        <f>$F$3*6.626E-34 * 300000000/(2*$C$1*$C$23)*(B25*B25-C25*C25)</f>
        <v>9.5281715092116818E-24</v>
      </c>
    </row>
    <row r="26" spans="1:5" x14ac:dyDescent="0.45">
      <c r="A26">
        <v>1</v>
      </c>
      <c r="B26">
        <v>0.5262</v>
      </c>
      <c r="C26">
        <v>0.49320000000000003</v>
      </c>
      <c r="D26">
        <f t="shared" ref="D26:D27" si="5">B26*B26-C26*C26</f>
        <v>3.3640199999999981E-2</v>
      </c>
      <c r="E26">
        <f t="shared" ref="E26:E27" si="6">$F$3*6.626E-34 * 300000000/(2*$C$1*$C$23)*(B26*B26-C26*C26)</f>
        <v>1.0059721774860136E-23</v>
      </c>
    </row>
    <row r="27" spans="1:5" x14ac:dyDescent="0.45">
      <c r="A27">
        <v>2</v>
      </c>
      <c r="B27">
        <v>0.65690000000000004</v>
      </c>
      <c r="C27">
        <v>0.63580000000000003</v>
      </c>
      <c r="D27">
        <f t="shared" si="5"/>
        <v>2.7275970000000038E-2</v>
      </c>
      <c r="E27">
        <f t="shared" si="6"/>
        <v>8.1565706904070833E-24</v>
      </c>
    </row>
    <row r="28" spans="1:5" x14ac:dyDescent="0.45">
      <c r="D28">
        <f>AVERAGE(D25:D27)</f>
        <v>3.092628E-2</v>
      </c>
      <c r="E28">
        <f>$F$3*6.626E-34 * 300000000/(2*$C$1*$C$23)*D28</f>
        <v>9.2481546581596346E-24</v>
      </c>
    </row>
    <row r="29" spans="1:5" x14ac:dyDescent="0.45">
      <c r="A29" t="s">
        <v>16</v>
      </c>
      <c r="B29" t="s">
        <v>11</v>
      </c>
      <c r="C29">
        <f>P3</f>
        <v>1.0309999999999999</v>
      </c>
    </row>
    <row r="30" spans="1:5" x14ac:dyDescent="0.45">
      <c r="A30" t="s">
        <v>2</v>
      </c>
      <c r="B30" t="s">
        <v>7</v>
      </c>
      <c r="C30" t="s">
        <v>8</v>
      </c>
      <c r="E30" t="s">
        <v>13</v>
      </c>
    </row>
    <row r="31" spans="1:5" x14ac:dyDescent="0.45">
      <c r="A31">
        <v>0</v>
      </c>
      <c r="E31">
        <f>$F$3*6.626E-34 * 300000000/(2*$C$1*$C$29)*(B31*B31-C31*C31)</f>
        <v>0</v>
      </c>
    </row>
    <row r="32" spans="1:5" x14ac:dyDescent="0.45">
      <c r="A32">
        <v>1</v>
      </c>
      <c r="E32">
        <f t="shared" ref="E32:E33" si="7">$F$3*6.626E-34 * 300000000/(2*$C$1*$C$29)*(B32*B32-C32*C32)</f>
        <v>0</v>
      </c>
    </row>
    <row r="33" spans="1:5" x14ac:dyDescent="0.45">
      <c r="A33">
        <v>2</v>
      </c>
      <c r="E33">
        <f t="shared" si="7"/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Jeonghyun Park</dc:creator>
  <cp:lastModifiedBy>Jeonghyun Park</cp:lastModifiedBy>
  <dcterms:created xsi:type="dcterms:W3CDTF">2023-11-07T12:42:43Z</dcterms:created>
  <dcterms:modified xsi:type="dcterms:W3CDTF">2023-11-08T12:44:04Z</dcterms:modified>
</cp:coreProperties>
</file>