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Quinto sem\Matem\"/>
    </mc:Choice>
  </mc:AlternateContent>
  <xr:revisionPtr revIDLastSave="0" documentId="13_ncr:1_{90BAC37E-AB80-45F4-9D1B-A785DFC168F6}" xr6:coauthVersionLast="46" xr6:coauthVersionMax="46" xr10:uidLastSave="{00000000-0000-0000-0000-000000000000}"/>
  <bookViews>
    <workbookView xWindow="-4695" yWindow="3345" windowWidth="10095" windowHeight="10020" firstSheet="2" activeTab="3" xr2:uid="{783B4162-F531-40A0-AC44-F0E2DA7D865C}"/>
  </bookViews>
  <sheets>
    <sheet name="Balance general" sheetId="1" r:id="rId1"/>
    <sheet name="Estado de resultados" sheetId="2" r:id="rId2"/>
    <sheet name="DEBER1" sheetId="3" r:id="rId3"/>
    <sheet name="Hoja2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4" l="1"/>
  <c r="B22" i="4"/>
  <c r="C17" i="4"/>
  <c r="C19" i="4" s="1"/>
  <c r="B17" i="4"/>
  <c r="B19" i="4" s="1"/>
  <c r="C11" i="4"/>
  <c r="B11" i="4"/>
  <c r="C8" i="4"/>
  <c r="B8" i="4"/>
  <c r="B12" i="4" l="1"/>
  <c r="D11" i="4" s="1"/>
  <c r="D17" i="4"/>
  <c r="D21" i="4"/>
  <c r="D18" i="4"/>
  <c r="D15" i="4"/>
  <c r="D12" i="4"/>
  <c r="D10" i="4"/>
  <c r="D7" i="4"/>
  <c r="D5" i="4"/>
  <c r="D20" i="4"/>
  <c r="D14" i="4"/>
  <c r="D9" i="4"/>
  <c r="D16" i="4"/>
  <c r="D6" i="4"/>
  <c r="D22" i="4"/>
  <c r="D19" i="4"/>
  <c r="B23" i="4"/>
  <c r="D23" i="4" s="1"/>
  <c r="C12" i="4"/>
  <c r="C23" i="4"/>
  <c r="D8" i="4"/>
  <c r="C7" i="3"/>
  <c r="C11" i="3" s="1"/>
  <c r="C13" i="3" s="1"/>
  <c r="B7" i="3"/>
  <c r="B11" i="3" s="1"/>
  <c r="B13" i="3" s="1"/>
  <c r="C7" i="2"/>
  <c r="C11" i="2" s="1"/>
  <c r="C13" i="2" s="1"/>
  <c r="B7" i="2"/>
  <c r="B11" i="2" s="1"/>
  <c r="B13" i="2" s="1"/>
  <c r="B17" i="1"/>
  <c r="B19" i="1" s="1"/>
  <c r="B23" i="1" s="1"/>
  <c r="C17" i="1"/>
  <c r="C19" i="1" s="1"/>
  <c r="C11" i="1"/>
  <c r="C8" i="1"/>
  <c r="C22" i="1"/>
  <c r="B22" i="1"/>
  <c r="B11" i="1"/>
  <c r="B8" i="1"/>
  <c r="E21" i="4" l="1"/>
  <c r="E18" i="4"/>
  <c r="E15" i="4"/>
  <c r="E12" i="4"/>
  <c r="E10" i="4"/>
  <c r="E7" i="4"/>
  <c r="E5" i="4"/>
  <c r="E20" i="4"/>
  <c r="E17" i="4"/>
  <c r="E16" i="4"/>
  <c r="E14" i="4"/>
  <c r="E9" i="4"/>
  <c r="E6" i="4"/>
  <c r="E11" i="4"/>
  <c r="E22" i="4"/>
  <c r="E23" i="4"/>
  <c r="E8" i="4"/>
  <c r="E19" i="4"/>
  <c r="B15" i="3"/>
  <c r="C14" i="3"/>
  <c r="C15" i="3" s="1"/>
  <c r="C14" i="2"/>
  <c r="C15" i="2" s="1"/>
  <c r="B14" i="2"/>
  <c r="B15" i="2" s="1"/>
  <c r="B12" i="1"/>
  <c r="C12" i="1"/>
  <c r="C23" i="1"/>
</calcChain>
</file>

<file path=xl/sharedStrings.xml><?xml version="1.0" encoding="utf-8"?>
<sst xmlns="http://schemas.openxmlformats.org/spreadsheetml/2006/main" count="79" uniqueCount="45">
  <si>
    <t>Bellísimas</t>
  </si>
  <si>
    <t>Balance general</t>
  </si>
  <si>
    <t>al 31 de diciembre de 2009</t>
  </si>
  <si>
    <t>Activos</t>
  </si>
  <si>
    <t>Efectivo y equivalentes</t>
  </si>
  <si>
    <t>Cuentas por cobrar</t>
  </si>
  <si>
    <t>Inventario</t>
  </si>
  <si>
    <t>Total de activos circulantes</t>
  </si>
  <si>
    <t>Planta y equipo</t>
  </si>
  <si>
    <t>Depreciacion acumulada</t>
  </si>
  <si>
    <t>Activos fijos netos</t>
  </si>
  <si>
    <t>Total activos</t>
  </si>
  <si>
    <t>Pasivos y capital contable</t>
  </si>
  <si>
    <t>Cuentas por pagar</t>
  </si>
  <si>
    <t>Documentos por pagar a corto plazo</t>
  </si>
  <si>
    <t>Otros pasivos circulantes</t>
  </si>
  <si>
    <t>Total de pasivos circulantes</t>
  </si>
  <si>
    <t>Deuda a largo plazo</t>
  </si>
  <si>
    <t>Total de pasivos</t>
  </si>
  <si>
    <t>Capital comun</t>
  </si>
  <si>
    <t>Utilidades retenidas</t>
  </si>
  <si>
    <t>Total de capital contable</t>
  </si>
  <si>
    <t>Pasivos totales y capital contable</t>
  </si>
  <si>
    <t>Bellisimas</t>
  </si>
  <si>
    <t>para el año que termina el 31 de diciembre del 2009</t>
  </si>
  <si>
    <t>Estado de resultados</t>
  </si>
  <si>
    <t>Ventas</t>
  </si>
  <si>
    <t>Ulilidad bruta</t>
  </si>
  <si>
    <t>Gastos de ventas, generales y de administracion</t>
  </si>
  <si>
    <t>Gastos fijos</t>
  </si>
  <si>
    <t>Gastos por depreciacion</t>
  </si>
  <si>
    <t>Ulilidad antes de interesese impuestos</t>
  </si>
  <si>
    <t>Impuestos</t>
  </si>
  <si>
    <t>Utilidad neta</t>
  </si>
  <si>
    <t>Costo de ventas</t>
  </si>
  <si>
    <t>Notas:</t>
  </si>
  <si>
    <t>Tasa impositiva</t>
  </si>
  <si>
    <t>Gastos por intereses</t>
  </si>
  <si>
    <t>Utilidades antes de impuestos</t>
  </si>
  <si>
    <t>Alex Iza</t>
  </si>
  <si>
    <t>Depreciasión acumulada</t>
  </si>
  <si>
    <t xml:space="preserve">Total de activos </t>
  </si>
  <si>
    <t>Capital común</t>
  </si>
  <si>
    <t>BELLISIMAS</t>
  </si>
  <si>
    <t>al 31 de diciembre de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</si>
</sst>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;[Red]#,##0.000"/>
    <numFmt numFmtId="165" formatCode="0.000;[Red]0.000"/>
    <numFmt numFmtId="166" formatCode="#,##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</cellStyleXfs>
  <cellXfs count="55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3" xfId="0" applyFont="1" applyBorder="1" applyAlignment="1">
      <alignment horizontal="left" indent="1"/>
    </xf>
    <xf numFmtId="0" fontId="5" fillId="0" borderId="3" xfId="0" applyFont="1" applyBorder="1"/>
    <xf numFmtId="0" fontId="5" fillId="0" borderId="3" xfId="0" applyFont="1" applyBorder="1" applyAlignment="1">
      <alignment horizontal="left" indent="3"/>
    </xf>
    <xf numFmtId="164" fontId="5" fillId="0" borderId="3" xfId="0" applyNumberFormat="1" applyFont="1" applyBorder="1"/>
    <xf numFmtId="0" fontId="8" fillId="0" borderId="3" xfId="0" applyFont="1" applyBorder="1" applyAlignment="1">
      <alignment horizontal="left" indent="1"/>
    </xf>
    <xf numFmtId="164" fontId="6" fillId="0" borderId="3" xfId="0" applyNumberFormat="1" applyFont="1" applyBorder="1"/>
    <xf numFmtId="0" fontId="7" fillId="0" borderId="3" xfId="0" applyFont="1" applyBorder="1" applyAlignment="1">
      <alignment horizontal="left" indent="1"/>
    </xf>
    <xf numFmtId="164" fontId="5" fillId="0" borderId="3" xfId="0" applyNumberFormat="1" applyFont="1" applyBorder="1" applyAlignment="1">
      <alignment horizontal="left" indent="3"/>
    </xf>
    <xf numFmtId="164" fontId="5" fillId="0" borderId="3" xfId="0" applyNumberFormat="1" applyFont="1" applyBorder="1" applyAlignment="1">
      <alignment horizontal="center"/>
    </xf>
    <xf numFmtId="0" fontId="5" fillId="0" borderId="3" xfId="0" applyFont="1" applyBorder="1" applyAlignment="1">
      <alignment horizontal="left" indent="1"/>
    </xf>
    <xf numFmtId="0" fontId="3" fillId="3" borderId="2" xfId="3" applyAlignment="1">
      <alignment horizontal="left" indent="1"/>
    </xf>
    <xf numFmtId="164" fontId="3" fillId="3" borderId="2" xfId="3" applyNumberFormat="1"/>
    <xf numFmtId="164" fontId="3" fillId="3" borderId="2" xfId="3" applyNumberFormat="1" applyAlignment="1">
      <alignment horizontal="left" indent="3"/>
    </xf>
    <xf numFmtId="164" fontId="3" fillId="3" borderId="2" xfId="3" applyNumberFormat="1" applyAlignment="1">
      <alignment horizontal="center"/>
    </xf>
    <xf numFmtId="0" fontId="4" fillId="0" borderId="0" xfId="0" applyFont="1" applyAlignment="1">
      <alignment horizontal="left" indent="2"/>
    </xf>
    <xf numFmtId="0" fontId="10" fillId="0" borderId="0" xfId="0" applyFont="1" applyAlignment="1">
      <alignment horizontal="left" indent="2"/>
    </xf>
    <xf numFmtId="0" fontId="9" fillId="0" borderId="0" xfId="0" applyFont="1" applyAlignment="1">
      <alignment horizontal="left" indent="2"/>
    </xf>
    <xf numFmtId="165" fontId="4" fillId="0" borderId="0" xfId="0" applyNumberFormat="1" applyFont="1"/>
    <xf numFmtId="165" fontId="9" fillId="0" borderId="0" xfId="0" applyNumberFormat="1" applyFont="1"/>
    <xf numFmtId="0" fontId="11" fillId="0" borderId="0" xfId="0" applyFont="1" applyAlignment="1">
      <alignment horizontal="left" indent="2"/>
    </xf>
    <xf numFmtId="9" fontId="4" fillId="0" borderId="0" xfId="1" applyFont="1"/>
    <xf numFmtId="166" fontId="4" fillId="0" borderId="0" xfId="0" applyNumberFormat="1" applyFont="1"/>
    <xf numFmtId="0" fontId="4" fillId="0" borderId="3" xfId="0" applyFont="1" applyBorder="1" applyAlignment="1">
      <alignment horizontal="left" indent="2"/>
    </xf>
    <xf numFmtId="165" fontId="4" fillId="0" borderId="3" xfId="0" applyNumberFormat="1" applyFont="1" applyBorder="1"/>
    <xf numFmtId="0" fontId="10" fillId="0" borderId="3" xfId="0" applyFont="1" applyBorder="1" applyAlignment="1">
      <alignment horizontal="left" indent="2"/>
    </xf>
    <xf numFmtId="165" fontId="9" fillId="0" borderId="3" xfId="0" applyNumberFormat="1" applyFont="1" applyBorder="1"/>
    <xf numFmtId="166" fontId="4" fillId="0" borderId="3" xfId="0" applyNumberFormat="1" applyFont="1" applyBorder="1"/>
    <xf numFmtId="0" fontId="11" fillId="0" borderId="3" xfId="0" applyFont="1" applyBorder="1" applyAlignment="1">
      <alignment horizontal="left" indent="2"/>
    </xf>
    <xf numFmtId="0" fontId="9" fillId="0" borderId="3" xfId="0" applyFont="1" applyBorder="1" applyAlignment="1">
      <alignment horizontal="left" indent="2"/>
    </xf>
    <xf numFmtId="0" fontId="4" fillId="0" borderId="3" xfId="0" applyFont="1" applyBorder="1"/>
    <xf numFmtId="9" fontId="4" fillId="0" borderId="3" xfId="1" applyFont="1" applyBorder="1"/>
    <xf numFmtId="0" fontId="5" fillId="0" borderId="3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2" borderId="1" xfId="2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9" fillId="0" borderId="3" xfId="0" applyFont="1" applyBorder="1" applyAlignment="1">
      <alignment horizontal="center"/>
    </xf>
    <xf numFmtId="0" fontId="2" fillId="2" borderId="4" xfId="2" applyBorder="1" applyAlignment="1">
      <alignment horizontal="center"/>
    </xf>
    <xf numFmtId="0" fontId="4" fillId="0" borderId="3" xfId="0" applyFont="1" applyBorder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0" xfId="0"/>
    <xf numFmtId="0" fontId="5" fillId="4" borderId="3" xfId="0" applyFont="1" applyFill="1" applyBorder="1"/>
    <xf numFmtId="4" fontId="5" fillId="0" borderId="3" xfId="0" applyNumberFormat="1" applyFont="1" applyBorder="1"/>
    <xf numFmtId="0" fontId="5" fillId="4" borderId="3" xfId="0" applyFont="1" applyFill="1" applyBorder="1" applyAlignment="1">
      <alignment horizontal="left" indent="1"/>
    </xf>
    <xf numFmtId="0" fontId="5" fillId="0" borderId="3" xfId="0" applyFont="1" applyBorder="1" applyAlignment="1">
      <alignment horizontal="left" indent="3"/>
    </xf>
    <xf numFmtId="0" fontId="8" fillId="0" borderId="3" xfId="0" applyFont="1" applyBorder="1" applyAlignment="1">
      <alignment horizontal="left" indent="1"/>
    </xf>
    <xf numFmtId="0" fontId="7" fillId="0" borderId="3" xfId="0" applyFont="1" applyBorder="1" applyAlignment="1">
      <alignment horizontal="left" indent="1"/>
    </xf>
    <xf numFmtId="4" fontId="6" fillId="0" borderId="3" xfId="0" applyNumberFormat="1" applyFont="1" applyBorder="1"/>
    <xf numFmtId="0" fontId="7" fillId="4" borderId="3" xfId="0" applyFont="1" applyFill="1" applyBorder="1" applyAlignment="1">
      <alignment horizontal="left" indent="1"/>
    </xf>
    <xf numFmtId="4" fontId="5" fillId="4" borderId="3" xfId="0" applyNumberFormat="1" applyFont="1" applyFill="1" applyBorder="1"/>
    <xf numFmtId="10" fontId="5" fillId="0" borderId="3" xfId="1" applyNumberFormat="1" applyFont="1" applyBorder="1" applyAlignment="1">
      <alignment horizontal="center"/>
    </xf>
  </cellXfs>
  <cellStyles count="4">
    <cellStyle name="Celda de comprobación" xfId="3" builtinId="23"/>
    <cellStyle name="Normal" xfId="0" builtinId="0"/>
    <cellStyle name="Porcentaje" xfId="1" builtinId="5"/>
    <cellStyle name="Sali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A04A1-103A-4E6F-A2EC-89AEC4E0A3B9}">
  <dimension ref="A1:L50"/>
  <sheetViews>
    <sheetView zoomScale="98" zoomScaleNormal="98" workbookViewId="0">
      <selection activeCell="E12" sqref="E12"/>
    </sheetView>
  </sheetViews>
  <sheetFormatPr baseColWidth="10" defaultRowHeight="15" x14ac:dyDescent="0.25"/>
  <cols>
    <col min="1" max="1" width="40" customWidth="1"/>
    <col min="2" max="2" width="18.28515625" customWidth="1"/>
    <col min="3" max="3" width="17.85546875" customWidth="1"/>
  </cols>
  <sheetData>
    <row r="1" spans="1:12" ht="15.75" x14ac:dyDescent="0.25">
      <c r="A1" s="34" t="s">
        <v>0</v>
      </c>
      <c r="B1" s="34"/>
      <c r="C1" s="34"/>
      <c r="D1" s="2"/>
      <c r="E1" s="2"/>
      <c r="F1" s="1"/>
      <c r="G1" s="1"/>
      <c r="H1" s="1"/>
      <c r="I1" s="1"/>
      <c r="J1" s="1"/>
      <c r="K1" s="1"/>
      <c r="L1" s="1"/>
    </row>
    <row r="2" spans="1:12" ht="15.75" x14ac:dyDescent="0.25">
      <c r="A2" s="34" t="s">
        <v>1</v>
      </c>
      <c r="B2" s="34"/>
      <c r="C2" s="34"/>
      <c r="D2" s="2"/>
      <c r="E2" s="2"/>
      <c r="F2" s="1"/>
      <c r="G2" s="1"/>
      <c r="H2" s="1"/>
      <c r="I2" s="1"/>
      <c r="J2" s="1"/>
      <c r="K2" s="1"/>
      <c r="L2" s="1"/>
    </row>
    <row r="3" spans="1:12" ht="15.75" x14ac:dyDescent="0.25">
      <c r="A3" s="34" t="s">
        <v>2</v>
      </c>
      <c r="B3" s="34"/>
      <c r="C3" s="34"/>
      <c r="D3" s="2"/>
      <c r="E3" s="2"/>
      <c r="F3" s="1"/>
      <c r="G3" s="1"/>
      <c r="H3" s="1"/>
      <c r="I3" s="1"/>
      <c r="J3" s="1"/>
      <c r="K3" s="1"/>
      <c r="L3" s="1"/>
    </row>
    <row r="4" spans="1:12" ht="15.75" x14ac:dyDescent="0.25">
      <c r="A4" s="3" t="s">
        <v>3</v>
      </c>
      <c r="B4" s="4">
        <v>2009</v>
      </c>
      <c r="C4" s="4">
        <v>2009</v>
      </c>
      <c r="D4" s="2"/>
      <c r="E4" s="2"/>
      <c r="F4" s="1"/>
      <c r="G4" s="1"/>
      <c r="H4" s="1"/>
      <c r="I4" s="1"/>
      <c r="J4" s="1"/>
      <c r="K4" s="1"/>
      <c r="L4" s="1"/>
    </row>
    <row r="5" spans="1:12" ht="15.75" x14ac:dyDescent="0.25">
      <c r="A5" s="5" t="s">
        <v>4</v>
      </c>
      <c r="B5" s="6">
        <v>52</v>
      </c>
      <c r="C5" s="6">
        <v>57.6</v>
      </c>
      <c r="D5" s="2"/>
      <c r="E5" s="2"/>
      <c r="F5" s="1"/>
      <c r="G5" s="1"/>
      <c r="H5" s="1"/>
      <c r="I5" s="1"/>
      <c r="J5" s="1"/>
      <c r="K5" s="1"/>
      <c r="L5" s="1"/>
    </row>
    <row r="6" spans="1:12" ht="15.75" x14ac:dyDescent="0.25">
      <c r="A6" s="5" t="s">
        <v>5</v>
      </c>
      <c r="B6" s="6">
        <v>402</v>
      </c>
      <c r="C6" s="6">
        <v>351.2</v>
      </c>
      <c r="D6" s="2"/>
      <c r="E6" s="2"/>
      <c r="F6" s="1"/>
      <c r="G6" s="1"/>
      <c r="H6" s="1"/>
      <c r="I6" s="1"/>
      <c r="J6" s="1"/>
      <c r="K6" s="1"/>
      <c r="L6" s="1"/>
    </row>
    <row r="7" spans="1:12" ht="16.5" thickBot="1" x14ac:dyDescent="0.3">
      <c r="A7" s="5" t="s">
        <v>6</v>
      </c>
      <c r="B7" s="6">
        <v>836</v>
      </c>
      <c r="C7" s="6">
        <v>715.2</v>
      </c>
      <c r="D7" s="2"/>
      <c r="E7" s="2"/>
      <c r="F7" s="1"/>
      <c r="G7" s="1"/>
      <c r="H7" s="1"/>
      <c r="I7" s="1"/>
      <c r="J7" s="1"/>
      <c r="K7" s="1"/>
      <c r="L7" s="1"/>
    </row>
    <row r="8" spans="1:12" ht="17.25" thickTop="1" thickBot="1" x14ac:dyDescent="0.3">
      <c r="A8" s="13" t="s">
        <v>7</v>
      </c>
      <c r="B8" s="14">
        <f>SUM(B5:B7)</f>
        <v>1290</v>
      </c>
      <c r="C8" s="14">
        <f>SUM(C5:C7)</f>
        <v>1124</v>
      </c>
      <c r="D8" s="2"/>
      <c r="E8" s="2"/>
      <c r="F8" s="1"/>
      <c r="G8" s="1"/>
      <c r="H8" s="1"/>
      <c r="I8" s="1"/>
      <c r="J8" s="1"/>
      <c r="K8" s="1"/>
      <c r="L8" s="1"/>
    </row>
    <row r="9" spans="1:12" ht="16.5" thickTop="1" x14ac:dyDescent="0.25">
      <c r="A9" s="5" t="s">
        <v>8</v>
      </c>
      <c r="B9" s="6">
        <v>527</v>
      </c>
      <c r="C9" s="6">
        <v>491</v>
      </c>
      <c r="D9" s="2"/>
      <c r="E9" s="2"/>
      <c r="F9" s="1"/>
      <c r="G9" s="1"/>
      <c r="H9" s="1"/>
      <c r="I9" s="1"/>
      <c r="J9" s="1"/>
      <c r="K9" s="1"/>
      <c r="L9" s="1"/>
    </row>
    <row r="10" spans="1:12" ht="15.75" x14ac:dyDescent="0.25">
      <c r="A10" s="5" t="s">
        <v>9</v>
      </c>
      <c r="B10" s="6">
        <v>166.2</v>
      </c>
      <c r="C10" s="6">
        <v>146.19999999999999</v>
      </c>
      <c r="D10" s="2"/>
      <c r="E10" s="2"/>
      <c r="F10" s="1"/>
      <c r="G10" s="1"/>
      <c r="H10" s="1"/>
      <c r="I10" s="1"/>
      <c r="J10" s="1"/>
      <c r="K10" s="1"/>
      <c r="L10" s="1"/>
    </row>
    <row r="11" spans="1:12" ht="16.5" thickBot="1" x14ac:dyDescent="0.3">
      <c r="A11" s="7" t="s">
        <v>10</v>
      </c>
      <c r="B11" s="6">
        <f>B9-B10</f>
        <v>360.8</v>
      </c>
      <c r="C11" s="6">
        <f>C9-C10</f>
        <v>344.8</v>
      </c>
      <c r="D11" s="2"/>
      <c r="E11" s="2"/>
      <c r="F11" s="1"/>
      <c r="G11" s="1"/>
      <c r="H11" s="1"/>
      <c r="I11" s="1"/>
      <c r="J11" s="1"/>
      <c r="K11" s="1"/>
      <c r="L11" s="1"/>
    </row>
    <row r="12" spans="1:12" ht="17.25" thickTop="1" thickBot="1" x14ac:dyDescent="0.3">
      <c r="A12" s="13" t="s">
        <v>11</v>
      </c>
      <c r="B12" s="14">
        <f>B8+B11</f>
        <v>1650.8</v>
      </c>
      <c r="C12" s="14">
        <f>C8+C11</f>
        <v>1468.8</v>
      </c>
      <c r="D12" s="2"/>
      <c r="E12" s="2"/>
      <c r="F12" s="1"/>
      <c r="G12" s="1"/>
      <c r="H12" s="1"/>
      <c r="I12" s="1"/>
      <c r="J12" s="1"/>
      <c r="K12" s="1"/>
      <c r="L12" s="1"/>
    </row>
    <row r="13" spans="1:12" ht="16.5" thickTop="1" x14ac:dyDescent="0.25">
      <c r="A13" s="9" t="s">
        <v>12</v>
      </c>
      <c r="B13" s="6"/>
      <c r="C13" s="6"/>
      <c r="D13" s="2"/>
      <c r="E13" s="2"/>
      <c r="F13" s="1"/>
      <c r="G13" s="1"/>
      <c r="H13" s="1"/>
      <c r="I13" s="1"/>
      <c r="J13" s="1"/>
      <c r="K13" s="1"/>
      <c r="L13" s="1"/>
    </row>
    <row r="14" spans="1:12" ht="15.75" x14ac:dyDescent="0.25">
      <c r="A14" s="5" t="s">
        <v>13</v>
      </c>
      <c r="B14" s="10">
        <v>175.2</v>
      </c>
      <c r="C14" s="11">
        <v>145.6</v>
      </c>
      <c r="D14" s="2"/>
      <c r="E14" s="2"/>
      <c r="F14" s="1"/>
      <c r="G14" s="1"/>
      <c r="H14" s="1"/>
      <c r="I14" s="1"/>
      <c r="J14" s="1"/>
      <c r="K14" s="1"/>
      <c r="L14" s="1"/>
    </row>
    <row r="15" spans="1:12" ht="15.75" x14ac:dyDescent="0.25">
      <c r="A15" s="5" t="s">
        <v>14</v>
      </c>
      <c r="B15" s="10">
        <v>225</v>
      </c>
      <c r="C15" s="11">
        <v>200</v>
      </c>
      <c r="D15" s="2"/>
      <c r="E15" s="2"/>
      <c r="F15" s="1"/>
      <c r="G15" s="1"/>
      <c r="H15" s="1"/>
      <c r="I15" s="1"/>
      <c r="J15" s="1"/>
      <c r="K15" s="1"/>
      <c r="L15" s="1"/>
    </row>
    <row r="16" spans="1:12" ht="16.5" thickBot="1" x14ac:dyDescent="0.3">
      <c r="A16" s="5" t="s">
        <v>15</v>
      </c>
      <c r="B16" s="10">
        <v>140</v>
      </c>
      <c r="C16" s="11">
        <v>136</v>
      </c>
      <c r="D16" s="2"/>
      <c r="E16" s="2"/>
      <c r="F16" s="1"/>
      <c r="G16" s="1"/>
      <c r="H16" s="1"/>
      <c r="I16" s="1"/>
      <c r="J16" s="1"/>
      <c r="K16" s="1"/>
      <c r="L16" s="1"/>
    </row>
    <row r="17" spans="1:12" ht="17.25" thickTop="1" thickBot="1" x14ac:dyDescent="0.3">
      <c r="A17" s="13" t="s">
        <v>16</v>
      </c>
      <c r="B17" s="15">
        <f>B16+B15+B14</f>
        <v>540.20000000000005</v>
      </c>
      <c r="C17" s="16">
        <f>C16+C15+C14</f>
        <v>481.6</v>
      </c>
      <c r="D17" s="2"/>
      <c r="E17" s="2"/>
      <c r="F17" s="1"/>
      <c r="G17" s="1"/>
      <c r="H17" s="1"/>
      <c r="I17" s="1"/>
      <c r="J17" s="1"/>
      <c r="K17" s="1"/>
      <c r="L17" s="1"/>
    </row>
    <row r="18" spans="1:12" ht="17.25" thickTop="1" thickBot="1" x14ac:dyDescent="0.3">
      <c r="A18" s="5" t="s">
        <v>17</v>
      </c>
      <c r="B18" s="6">
        <v>424.61200000000002</v>
      </c>
      <c r="C18" s="6">
        <v>323.43200000000002</v>
      </c>
      <c r="D18" s="2"/>
      <c r="E18" s="2"/>
      <c r="F18" s="1"/>
      <c r="G18" s="1"/>
      <c r="H18" s="1"/>
      <c r="I18" s="1"/>
      <c r="J18" s="1"/>
      <c r="K18" s="1"/>
      <c r="L18" s="1"/>
    </row>
    <row r="19" spans="1:12" ht="17.25" thickTop="1" thickBot="1" x14ac:dyDescent="0.3">
      <c r="A19" s="13" t="s">
        <v>18</v>
      </c>
      <c r="B19" s="14">
        <f>B17+B18</f>
        <v>964.81200000000013</v>
      </c>
      <c r="C19" s="14">
        <f>C17+C18</f>
        <v>805.03200000000004</v>
      </c>
      <c r="D19" s="2"/>
      <c r="E19" s="2"/>
      <c r="F19" s="1"/>
      <c r="G19" s="1"/>
      <c r="H19" s="1"/>
      <c r="I19" s="1"/>
      <c r="J19" s="1"/>
      <c r="K19" s="1"/>
      <c r="L19" s="1"/>
    </row>
    <row r="20" spans="1:12" ht="16.5" thickTop="1" x14ac:dyDescent="0.25">
      <c r="A20" s="5" t="s">
        <v>19</v>
      </c>
      <c r="B20" s="6">
        <v>460</v>
      </c>
      <c r="C20" s="6">
        <v>460</v>
      </c>
      <c r="D20" s="2"/>
      <c r="E20" s="2"/>
      <c r="F20" s="1"/>
      <c r="G20" s="1"/>
      <c r="H20" s="1"/>
      <c r="I20" s="1"/>
      <c r="J20" s="1"/>
      <c r="K20" s="1"/>
      <c r="L20" s="1"/>
    </row>
    <row r="21" spans="1:12" ht="15.75" x14ac:dyDescent="0.25">
      <c r="A21" s="5" t="s">
        <v>20</v>
      </c>
      <c r="B21" s="6">
        <v>225.988</v>
      </c>
      <c r="C21" s="6">
        <v>203.768</v>
      </c>
      <c r="D21" s="2"/>
      <c r="E21" s="2"/>
      <c r="F21" s="1"/>
      <c r="G21" s="1"/>
      <c r="H21" s="1"/>
      <c r="I21" s="1"/>
      <c r="J21" s="1"/>
      <c r="K21" s="1"/>
      <c r="L21" s="1"/>
    </row>
    <row r="22" spans="1:12" ht="16.5" thickBot="1" x14ac:dyDescent="0.3">
      <c r="A22" s="12" t="s">
        <v>21</v>
      </c>
      <c r="B22" s="8">
        <f>B20+B21</f>
        <v>685.98800000000006</v>
      </c>
      <c r="C22" s="8">
        <f>C20+C21</f>
        <v>663.76800000000003</v>
      </c>
      <c r="D22" s="2"/>
      <c r="E22" s="2"/>
      <c r="F22" s="1"/>
      <c r="G22" s="1"/>
      <c r="H22" s="1"/>
      <c r="I22" s="1"/>
      <c r="J22" s="1"/>
      <c r="K22" s="1"/>
      <c r="L22" s="1"/>
    </row>
    <row r="23" spans="1:12" ht="17.25" thickTop="1" thickBot="1" x14ac:dyDescent="0.3">
      <c r="A23" s="13" t="s">
        <v>22</v>
      </c>
      <c r="B23" s="14">
        <f>B19+B22</f>
        <v>1650.8000000000002</v>
      </c>
      <c r="C23" s="14">
        <f>C19+C22</f>
        <v>1468.8000000000002</v>
      </c>
      <c r="D23" s="2"/>
      <c r="E23" s="2"/>
      <c r="F23" s="1"/>
      <c r="G23" s="1"/>
      <c r="H23" s="1"/>
      <c r="I23" s="1"/>
      <c r="J23" s="1"/>
      <c r="K23" s="1"/>
      <c r="L23" s="1"/>
    </row>
    <row r="24" spans="1:12" ht="16.5" thickTop="1" x14ac:dyDescent="0.25">
      <c r="A24" s="2"/>
      <c r="B24" s="2"/>
      <c r="C24" s="2"/>
      <c r="D24" s="2"/>
      <c r="E24" s="2"/>
      <c r="F24" s="1"/>
      <c r="G24" s="1"/>
      <c r="H24" s="1"/>
      <c r="I24" s="1"/>
      <c r="J24" s="1"/>
      <c r="K24" s="1"/>
      <c r="L24" s="1"/>
    </row>
    <row r="25" spans="1:12" ht="15.75" x14ac:dyDescent="0.25">
      <c r="A25" s="2"/>
      <c r="B25" s="2"/>
      <c r="C25" s="2"/>
      <c r="D25" s="2"/>
      <c r="E25" s="2"/>
      <c r="F25" s="1"/>
      <c r="G25" s="1"/>
      <c r="H25" s="1"/>
      <c r="I25" s="1"/>
      <c r="J25" s="1"/>
      <c r="K25" s="1"/>
      <c r="L25" s="1"/>
    </row>
    <row r="26" spans="1:12" ht="15.75" x14ac:dyDescent="0.25">
      <c r="A26" s="2"/>
      <c r="B26" s="2"/>
      <c r="C26" s="2"/>
      <c r="D26" s="2"/>
      <c r="E26" s="2"/>
      <c r="F26" s="1"/>
      <c r="G26" s="1"/>
      <c r="H26" s="1"/>
      <c r="I26" s="1"/>
      <c r="J26" s="1"/>
      <c r="K26" s="1"/>
      <c r="L26" s="1"/>
    </row>
    <row r="27" spans="1:1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</sheetData>
  <mergeCells count="3">
    <mergeCell ref="A1:C1"/>
    <mergeCell ref="A2:C2"/>
    <mergeCell ref="A3:C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9F21C-08C6-43D1-A3B4-6CD0A9A2E841}">
  <dimension ref="A1:AS184"/>
  <sheetViews>
    <sheetView zoomScaleNormal="100" workbookViewId="0">
      <selection activeCell="C18" sqref="A1:C18"/>
    </sheetView>
  </sheetViews>
  <sheetFormatPr baseColWidth="10" defaultRowHeight="15" x14ac:dyDescent="0.25"/>
  <cols>
    <col min="1" max="1" width="42.5703125" customWidth="1"/>
    <col min="2" max="2" width="15" customWidth="1"/>
    <col min="3" max="3" width="22.7109375" customWidth="1"/>
  </cols>
  <sheetData>
    <row r="1" spans="1:45" x14ac:dyDescent="0.25">
      <c r="A1" s="35" t="s">
        <v>23</v>
      </c>
      <c r="B1" s="35"/>
      <c r="C1" s="35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x14ac:dyDescent="0.25">
      <c r="A2" s="35" t="s">
        <v>25</v>
      </c>
      <c r="B2" s="35"/>
      <c r="C2" s="35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45" x14ac:dyDescent="0.25">
      <c r="A3" s="35" t="s">
        <v>24</v>
      </c>
      <c r="B3" s="35"/>
      <c r="C3" s="35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45" x14ac:dyDescent="0.25">
      <c r="A4" s="36">
        <v>2009</v>
      </c>
      <c r="B4" s="36"/>
      <c r="C4" s="36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</row>
    <row r="5" spans="1:45" x14ac:dyDescent="0.25">
      <c r="A5" s="17" t="s">
        <v>26</v>
      </c>
      <c r="B5" s="20">
        <v>3850</v>
      </c>
      <c r="C5" s="20">
        <v>3432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x14ac:dyDescent="0.25">
      <c r="A6" s="17" t="s">
        <v>34</v>
      </c>
      <c r="B6" s="20">
        <v>3250</v>
      </c>
      <c r="C6" s="20">
        <v>2864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x14ac:dyDescent="0.25">
      <c r="A7" s="18" t="s">
        <v>27</v>
      </c>
      <c r="B7" s="21">
        <f>B5-B6</f>
        <v>600</v>
      </c>
      <c r="C7" s="21">
        <f>C5-C6</f>
        <v>568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spans="1:45" x14ac:dyDescent="0.25">
      <c r="A8" s="17" t="s">
        <v>28</v>
      </c>
      <c r="B8" s="24">
        <v>330.3</v>
      </c>
      <c r="C8" s="24">
        <v>240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spans="1:45" x14ac:dyDescent="0.25">
      <c r="A9" s="17" t="s">
        <v>29</v>
      </c>
      <c r="B9" s="20">
        <v>100</v>
      </c>
      <c r="C9" s="20">
        <v>100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spans="1:45" x14ac:dyDescent="0.25">
      <c r="A10" s="17" t="s">
        <v>30</v>
      </c>
      <c r="B10" s="20">
        <v>20</v>
      </c>
      <c r="C10" s="20">
        <v>18.899999999999999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45" x14ac:dyDescent="0.25">
      <c r="A11" s="18" t="s">
        <v>31</v>
      </c>
      <c r="B11" s="21">
        <f>B7-SUM(B8:B10)</f>
        <v>149.69999999999999</v>
      </c>
      <c r="C11" s="21">
        <f>C7-SUM(C8:C10)</f>
        <v>209.10000000000002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spans="1:45" x14ac:dyDescent="0.25">
      <c r="A12" s="22" t="s">
        <v>37</v>
      </c>
      <c r="B12" s="20">
        <v>76</v>
      </c>
      <c r="C12" s="20">
        <v>62.5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spans="1:45" x14ac:dyDescent="0.25">
      <c r="A13" s="18" t="s">
        <v>38</v>
      </c>
      <c r="B13" s="20">
        <f>B11-B12</f>
        <v>73.699999999999989</v>
      </c>
      <c r="C13" s="20">
        <f>C11-C12</f>
        <v>146.60000000000002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spans="1:45" x14ac:dyDescent="0.25">
      <c r="A14" s="17" t="s">
        <v>32</v>
      </c>
      <c r="B14" s="20">
        <f>B13*$B$18</f>
        <v>29.479999999999997</v>
      </c>
      <c r="C14" s="20">
        <f>C13*$B$18</f>
        <v>58.640000000000015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1:45" x14ac:dyDescent="0.25">
      <c r="A15" s="19" t="s">
        <v>33</v>
      </c>
      <c r="B15" s="20">
        <f>B13-B14</f>
        <v>44.219999999999992</v>
      </c>
      <c r="C15" s="20">
        <f>C13-C14</f>
        <v>87.960000000000008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1:45" x14ac:dyDescent="0.25">
      <c r="A16" s="37" t="s">
        <v>35</v>
      </c>
      <c r="B16" s="38"/>
      <c r="C16" s="37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1:45" x14ac:dyDescent="0.25">
      <c r="A17" s="37"/>
      <c r="B17" s="38"/>
      <c r="C17" s="37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1:45" x14ac:dyDescent="0.25">
      <c r="A18" s="1" t="s">
        <v>36</v>
      </c>
      <c r="B18" s="23">
        <v>0.4</v>
      </c>
      <c r="C18" s="23">
        <v>0.4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1:4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1:4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spans="1:4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spans="1:4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spans="1:4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 spans="1:4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  <row r="25" spans="1:4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 spans="1:4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spans="1:4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spans="1:4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spans="1:4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 spans="1:4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</row>
    <row r="31" spans="1:4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 spans="1:4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  <row r="33" spans="1:4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spans="1:4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spans="1:4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spans="1:4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 spans="1:4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 spans="1:4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 spans="1:4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 spans="1:4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 spans="1:4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 spans="1:4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 spans="1:4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</row>
    <row r="44" spans="1:4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</row>
    <row r="45" spans="1:4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</row>
    <row r="46" spans="1:4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</row>
    <row r="47" spans="1:4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</row>
    <row r="48" spans="1:4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</row>
    <row r="49" spans="1:4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</row>
    <row r="50" spans="1:4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</row>
    <row r="51" spans="1:4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</row>
    <row r="52" spans="1:4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</row>
    <row r="53" spans="1:4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</row>
    <row r="54" spans="1:4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spans="1:4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spans="1:4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spans="1:4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spans="1:4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spans="1:4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spans="1:4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spans="1:4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spans="1:4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spans="1:4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spans="1:4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spans="1:4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spans="1:4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</row>
    <row r="67" spans="1:4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 spans="1:4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spans="1:4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 spans="1:4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 spans="1:4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spans="1:4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 spans="1:4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 spans="1:4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 spans="1:4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 spans="1:4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 spans="1:4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 spans="1:4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 spans="1:4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 spans="1:4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 spans="1:4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 spans="1:4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 spans="1:4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 spans="1:4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spans="1:4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spans="1:4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 spans="1:4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 spans="1:4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 spans="1:4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 spans="1:4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spans="1:4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 spans="1:4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</row>
    <row r="93" spans="1:4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</row>
    <row r="94" spans="1:4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</row>
    <row r="95" spans="1:4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  <row r="96" spans="1:4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</row>
    <row r="97" spans="1:4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spans="1:4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</row>
    <row r="99" spans="1:4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 spans="1:4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 spans="1:4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 spans="1:4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 spans="1:4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</row>
    <row r="104" spans="1:4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 spans="1:4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 spans="1:4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 spans="1:4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spans="1:4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 spans="1:4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 spans="1:4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 spans="1:4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 spans="1:4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 spans="1:4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 spans="1:4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 spans="1:4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 spans="1:4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 spans="1:4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</row>
    <row r="118" spans="1:4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</row>
    <row r="119" spans="1:4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</row>
    <row r="120" spans="1:4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</row>
    <row r="121" spans="1:4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</row>
    <row r="122" spans="1:4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spans="1:4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spans="1:4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spans="1:4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spans="1:4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spans="1:4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spans="1:4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spans="1:4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spans="1:4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spans="1:4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 spans="1:4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 spans="1:4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 spans="1:4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 spans="1:4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 spans="1:4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 spans="1:4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 spans="1:4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 spans="1:4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spans="1:4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</row>
    <row r="141" spans="1:4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</row>
    <row r="142" spans="1:4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</row>
    <row r="143" spans="1:4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</row>
    <row r="144" spans="1:4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</row>
    <row r="145" spans="1:4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</row>
    <row r="146" spans="1:4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</row>
    <row r="147" spans="1:4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</row>
    <row r="148" spans="1:4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</row>
    <row r="149" spans="1:4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</row>
    <row r="150" spans="1:4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</row>
    <row r="151" spans="1:4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</row>
    <row r="152" spans="1:4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</row>
    <row r="153" spans="1:4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</row>
    <row r="154" spans="1:4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</row>
    <row r="155" spans="1:4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</row>
    <row r="156" spans="1:4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</row>
    <row r="157" spans="1:4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</row>
    <row r="158" spans="1:4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</row>
    <row r="159" spans="1:4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</row>
    <row r="160" spans="1:4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</row>
    <row r="161" spans="1:4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</row>
    <row r="162" spans="1:4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</row>
    <row r="163" spans="1:4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</row>
    <row r="164" spans="1:4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</row>
    <row r="165" spans="1:4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</row>
    <row r="166" spans="1:4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</row>
    <row r="167" spans="1:4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</row>
    <row r="168" spans="1:4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</row>
    <row r="169" spans="1:4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</row>
    <row r="170" spans="1:4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</row>
    <row r="171" spans="1:4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</row>
    <row r="172" spans="1:4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</row>
    <row r="173" spans="1:4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</row>
    <row r="174" spans="1:4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</row>
    <row r="175" spans="1:4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</row>
    <row r="176" spans="1:4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</row>
    <row r="177" spans="1:4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</row>
    <row r="178" spans="1:4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</row>
    <row r="179" spans="1:4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</row>
    <row r="180" spans="1:4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</row>
    <row r="181" spans="1:4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</row>
    <row r="182" spans="1:4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</row>
    <row r="183" spans="1:4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</row>
    <row r="184" spans="1:4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</row>
  </sheetData>
  <mergeCells count="7">
    <mergeCell ref="A1:C1"/>
    <mergeCell ref="A2:C2"/>
    <mergeCell ref="A3:C3"/>
    <mergeCell ref="A4:C4"/>
    <mergeCell ref="A16:A17"/>
    <mergeCell ref="B16:B17"/>
    <mergeCell ref="C16:C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4ACBE-71A0-4E68-9F90-7A12583579FB}">
  <dimension ref="A1:C20"/>
  <sheetViews>
    <sheetView workbookViewId="0">
      <selection activeCell="B5" sqref="B5:C15"/>
    </sheetView>
  </sheetViews>
  <sheetFormatPr baseColWidth="10" defaultRowHeight="15" x14ac:dyDescent="0.25"/>
  <cols>
    <col min="1" max="1" width="48.28515625" customWidth="1"/>
    <col min="3" max="3" width="11.42578125" customWidth="1"/>
  </cols>
  <sheetData>
    <row r="1" spans="1:3" x14ac:dyDescent="0.25">
      <c r="A1" s="39" t="s">
        <v>0</v>
      </c>
      <c r="B1" s="39"/>
      <c r="C1" s="39"/>
    </row>
    <row r="2" spans="1:3" x14ac:dyDescent="0.25">
      <c r="A2" s="39" t="s">
        <v>25</v>
      </c>
      <c r="B2" s="39"/>
      <c r="C2" s="39"/>
    </row>
    <row r="3" spans="1:3" x14ac:dyDescent="0.25">
      <c r="A3" s="39" t="s">
        <v>24</v>
      </c>
      <c r="B3" s="39"/>
      <c r="C3" s="39"/>
    </row>
    <row r="4" spans="1:3" x14ac:dyDescent="0.25">
      <c r="A4" s="40">
        <v>2009</v>
      </c>
      <c r="B4" s="40"/>
      <c r="C4" s="40"/>
    </row>
    <row r="5" spans="1:3" x14ac:dyDescent="0.25">
      <c r="A5" s="25" t="s">
        <v>26</v>
      </c>
      <c r="B5" s="26">
        <v>144.9</v>
      </c>
      <c r="C5" s="26">
        <v>9356</v>
      </c>
    </row>
    <row r="6" spans="1:3" x14ac:dyDescent="0.25">
      <c r="A6" s="25" t="s">
        <v>34</v>
      </c>
      <c r="B6" s="26">
        <v>66.400000000000006</v>
      </c>
      <c r="C6" s="26">
        <v>6128</v>
      </c>
    </row>
    <row r="7" spans="1:3" x14ac:dyDescent="0.25">
      <c r="A7" s="27" t="s">
        <v>27</v>
      </c>
      <c r="B7" s="28">
        <f>B5-B6</f>
        <v>78.5</v>
      </c>
      <c r="C7" s="28">
        <f>C5-C6</f>
        <v>3228</v>
      </c>
    </row>
    <row r="8" spans="1:3" x14ac:dyDescent="0.25">
      <c r="A8" s="25" t="s">
        <v>28</v>
      </c>
      <c r="B8" s="29">
        <v>55.1</v>
      </c>
      <c r="C8" s="29">
        <v>993</v>
      </c>
    </row>
    <row r="9" spans="1:3" x14ac:dyDescent="0.25">
      <c r="A9" s="25" t="s">
        <v>29</v>
      </c>
      <c r="B9" s="26">
        <v>7.7</v>
      </c>
      <c r="C9" s="26">
        <v>100</v>
      </c>
    </row>
    <row r="10" spans="1:3" x14ac:dyDescent="0.25">
      <c r="A10" s="25" t="s">
        <v>30</v>
      </c>
      <c r="B10" s="26">
        <v>4.2</v>
      </c>
      <c r="C10" s="26">
        <v>189</v>
      </c>
    </row>
    <row r="11" spans="1:3" x14ac:dyDescent="0.25">
      <c r="A11" s="27" t="s">
        <v>31</v>
      </c>
      <c r="B11" s="28">
        <f>B7-SUM(B8:B10)</f>
        <v>11.5</v>
      </c>
      <c r="C11" s="28">
        <f>C7-SUM(C8:C10)</f>
        <v>1946</v>
      </c>
    </row>
    <row r="12" spans="1:3" x14ac:dyDescent="0.25">
      <c r="A12" s="30" t="s">
        <v>37</v>
      </c>
      <c r="B12" s="26">
        <v>5.34</v>
      </c>
      <c r="C12" s="26">
        <v>413</v>
      </c>
    </row>
    <row r="13" spans="1:3" x14ac:dyDescent="0.25">
      <c r="A13" s="27" t="s">
        <v>38</v>
      </c>
      <c r="B13" s="26">
        <f>B11-B12</f>
        <v>6.16</v>
      </c>
      <c r="C13" s="26">
        <f>C11-C12</f>
        <v>1533</v>
      </c>
    </row>
    <row r="14" spans="1:3" x14ac:dyDescent="0.25">
      <c r="A14" s="25" t="s">
        <v>32</v>
      </c>
      <c r="B14" s="26">
        <v>2.4500000000000002</v>
      </c>
      <c r="C14" s="26">
        <f>C13*$B$18</f>
        <v>613.20000000000005</v>
      </c>
    </row>
    <row r="15" spans="1:3" x14ac:dyDescent="0.25">
      <c r="A15" s="31" t="s">
        <v>33</v>
      </c>
      <c r="B15" s="26">
        <f>B13-B14</f>
        <v>3.71</v>
      </c>
      <c r="C15" s="26">
        <f>C13-C14</f>
        <v>919.8</v>
      </c>
    </row>
    <row r="16" spans="1:3" x14ac:dyDescent="0.25">
      <c r="A16" s="41" t="s">
        <v>35</v>
      </c>
      <c r="B16" s="42"/>
      <c r="C16" s="41"/>
    </row>
    <row r="17" spans="1:3" ht="8.25" customHeight="1" x14ac:dyDescent="0.25">
      <c r="A17" s="41"/>
      <c r="B17" s="42"/>
      <c r="C17" s="41"/>
    </row>
    <row r="18" spans="1:3" x14ac:dyDescent="0.25">
      <c r="A18" s="32" t="s">
        <v>36</v>
      </c>
      <c r="B18" s="33">
        <v>0.4</v>
      </c>
      <c r="C18" s="33">
        <v>0.4</v>
      </c>
    </row>
    <row r="20" spans="1:3" x14ac:dyDescent="0.25">
      <c r="A20" t="s">
        <v>39</v>
      </c>
    </row>
  </sheetData>
  <mergeCells count="7">
    <mergeCell ref="A1:C1"/>
    <mergeCell ref="A2:C2"/>
    <mergeCell ref="A3:C3"/>
    <mergeCell ref="A4:C4"/>
    <mergeCell ref="A16:A17"/>
    <mergeCell ref="B16:B17"/>
    <mergeCell ref="C16:C17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1F39A-CB5A-4D06-BA25-7870DD0E5C9C}">
  <dimension ref="A1:E23"/>
  <sheetViews>
    <sheetView tabSelected="1" zoomScale="85" zoomScaleNormal="85" workbookViewId="0">
      <selection activeCell="E5" sqref="E5"/>
    </sheetView>
  </sheetViews>
  <sheetFormatPr baseColWidth="10" defaultRowHeight="15" x14ac:dyDescent="0.25"/>
  <cols>
    <col min="1" max="1" width="39.28515625" customWidth="1"/>
    <col min="2" max="2" width="19.140625" customWidth="1"/>
    <col min="3" max="3" width="18" customWidth="1"/>
  </cols>
  <sheetData>
    <row r="1" spans="1:5" ht="15.75" x14ac:dyDescent="0.25">
      <c r="A1" s="43" t="s">
        <v>43</v>
      </c>
      <c r="B1" s="43"/>
      <c r="C1" s="43"/>
      <c r="D1" s="44"/>
      <c r="E1" s="44"/>
    </row>
    <row r="2" spans="1:5" ht="15.75" x14ac:dyDescent="0.25">
      <c r="A2" s="43" t="s">
        <v>1</v>
      </c>
      <c r="B2" s="43"/>
      <c r="C2" s="43"/>
      <c r="D2" s="44"/>
      <c r="E2" s="44"/>
    </row>
    <row r="3" spans="1:5" ht="15.75" x14ac:dyDescent="0.25">
      <c r="A3" s="43" t="s">
        <v>44</v>
      </c>
      <c r="B3" s="43"/>
      <c r="C3" s="43"/>
      <c r="D3" s="44"/>
      <c r="E3" s="44"/>
    </row>
    <row r="4" spans="1:5" ht="15.75" x14ac:dyDescent="0.25">
      <c r="A4" s="47" t="s">
        <v>3</v>
      </c>
      <c r="B4" s="45">
        <v>2017</v>
      </c>
      <c r="C4" s="45">
        <v>2018</v>
      </c>
      <c r="D4" s="45">
        <v>2017</v>
      </c>
      <c r="E4" s="45">
        <v>2018</v>
      </c>
    </row>
    <row r="5" spans="1:5" ht="15.75" x14ac:dyDescent="0.25">
      <c r="A5" s="48" t="s">
        <v>4</v>
      </c>
      <c r="B5" s="46">
        <v>957861</v>
      </c>
      <c r="C5" s="46">
        <v>500000</v>
      </c>
      <c r="D5" s="54">
        <f>B5/$B$12</f>
        <v>1.4803801994927155E-2</v>
      </c>
      <c r="E5" s="54">
        <f>C5/$C$12</f>
        <v>1.8389722351971931E-2</v>
      </c>
    </row>
    <row r="6" spans="1:5" ht="15.75" x14ac:dyDescent="0.25">
      <c r="A6" s="48" t="s">
        <v>5</v>
      </c>
      <c r="B6" s="46">
        <v>7671080</v>
      </c>
      <c r="C6" s="46">
        <v>4400000</v>
      </c>
      <c r="D6" s="54">
        <f t="shared" ref="D6:D23" si="0">B6/$B$12</f>
        <v>0.11855702383461253</v>
      </c>
      <c r="E6" s="54">
        <f t="shared" ref="E6:E23" si="1">C6/$C$12</f>
        <v>0.16182955669735299</v>
      </c>
    </row>
    <row r="7" spans="1:5" ht="15.75" x14ac:dyDescent="0.25">
      <c r="A7" s="48" t="s">
        <v>6</v>
      </c>
      <c r="B7" s="46">
        <v>45845200</v>
      </c>
      <c r="C7" s="46">
        <v>1309100</v>
      </c>
      <c r="D7" s="54">
        <f t="shared" si="0"/>
        <v>0.70854044920696668</v>
      </c>
      <c r="E7" s="54">
        <f t="shared" si="1"/>
        <v>4.8147971061932908E-2</v>
      </c>
    </row>
    <row r="8" spans="1:5" ht="15.75" x14ac:dyDescent="0.25">
      <c r="A8" s="49" t="s">
        <v>7</v>
      </c>
      <c r="B8" s="46">
        <f>SUM(B5:B7)</f>
        <v>54474141</v>
      </c>
      <c r="C8" s="46">
        <f>SUM(C5:C7)</f>
        <v>6209100</v>
      </c>
      <c r="D8" s="54">
        <f t="shared" si="0"/>
        <v>0.84190127503650636</v>
      </c>
      <c r="E8" s="54">
        <f t="shared" si="1"/>
        <v>0.22836725011125783</v>
      </c>
    </row>
    <row r="9" spans="1:5" ht="15.75" x14ac:dyDescent="0.25">
      <c r="A9" s="48" t="s">
        <v>8</v>
      </c>
      <c r="B9" s="46">
        <v>10990181</v>
      </c>
      <c r="C9" s="46">
        <v>21060000</v>
      </c>
      <c r="D9" s="54">
        <f t="shared" si="0"/>
        <v>0.16985393852804373</v>
      </c>
      <c r="E9" s="54">
        <f t="shared" si="1"/>
        <v>0.7745751054650577</v>
      </c>
    </row>
    <row r="10" spans="1:5" ht="15.75" x14ac:dyDescent="0.25">
      <c r="A10" s="48" t="s">
        <v>40</v>
      </c>
      <c r="B10" s="46">
        <v>760606</v>
      </c>
      <c r="C10" s="46">
        <v>80000</v>
      </c>
      <c r="D10" s="54">
        <f t="shared" si="0"/>
        <v>1.1755213564550141E-2</v>
      </c>
      <c r="E10" s="54">
        <f t="shared" si="1"/>
        <v>2.942355576315509E-3</v>
      </c>
    </row>
    <row r="11" spans="1:5" ht="15.75" x14ac:dyDescent="0.25">
      <c r="A11" s="49" t="s">
        <v>10</v>
      </c>
      <c r="B11" s="46">
        <f>B9-B10</f>
        <v>10229575</v>
      </c>
      <c r="C11" s="46">
        <f>C9-C10</f>
        <v>20980000</v>
      </c>
      <c r="D11" s="54">
        <f t="shared" si="0"/>
        <v>0.15809872496349359</v>
      </c>
      <c r="E11" s="54">
        <f t="shared" si="1"/>
        <v>0.7716327498887422</v>
      </c>
    </row>
    <row r="12" spans="1:5" ht="15.75" x14ac:dyDescent="0.25">
      <c r="A12" s="50" t="s">
        <v>41</v>
      </c>
      <c r="B12" s="51">
        <f>B8+B11</f>
        <v>64703716</v>
      </c>
      <c r="C12" s="51">
        <f>C8+C11</f>
        <v>27189100</v>
      </c>
      <c r="D12" s="54">
        <f t="shared" si="0"/>
        <v>1</v>
      </c>
      <c r="E12" s="54">
        <f t="shared" si="1"/>
        <v>1</v>
      </c>
    </row>
    <row r="13" spans="1:5" ht="15.75" x14ac:dyDescent="0.25">
      <c r="A13" s="52" t="s">
        <v>12</v>
      </c>
      <c r="B13" s="53"/>
      <c r="C13" s="53"/>
      <c r="D13" s="54"/>
      <c r="E13" s="54"/>
    </row>
    <row r="14" spans="1:5" ht="15.75" x14ac:dyDescent="0.25">
      <c r="A14" s="48" t="s">
        <v>13</v>
      </c>
      <c r="B14" s="46">
        <v>14278669</v>
      </c>
      <c r="C14" s="46">
        <v>8000000</v>
      </c>
      <c r="D14" s="54">
        <f t="shared" si="0"/>
        <v>0.22067772738122182</v>
      </c>
      <c r="E14" s="54">
        <f t="shared" si="1"/>
        <v>0.2942355576315509</v>
      </c>
    </row>
    <row r="15" spans="1:5" ht="15.75" x14ac:dyDescent="0.25">
      <c r="A15" s="48" t="s">
        <v>14</v>
      </c>
      <c r="B15" s="46">
        <v>1604307</v>
      </c>
      <c r="C15" s="46">
        <v>9000000</v>
      </c>
      <c r="D15" s="54">
        <f t="shared" si="0"/>
        <v>2.4794665579949072E-2</v>
      </c>
      <c r="E15" s="54">
        <f t="shared" si="1"/>
        <v>0.33101500233549475</v>
      </c>
    </row>
    <row r="16" spans="1:5" ht="15.75" x14ac:dyDescent="0.25">
      <c r="A16" s="48" t="s">
        <v>15</v>
      </c>
      <c r="B16" s="46">
        <v>0</v>
      </c>
      <c r="C16" s="46">
        <v>0</v>
      </c>
      <c r="D16" s="54">
        <f t="shared" si="0"/>
        <v>0</v>
      </c>
      <c r="E16" s="54">
        <f t="shared" si="1"/>
        <v>0</v>
      </c>
    </row>
    <row r="17" spans="1:5" ht="15.75" x14ac:dyDescent="0.25">
      <c r="A17" s="49" t="s">
        <v>16</v>
      </c>
      <c r="B17" s="46">
        <f>SUM(B14:B16)</f>
        <v>15882976</v>
      </c>
      <c r="C17" s="46">
        <f>SUM(C14:C16)</f>
        <v>17000000</v>
      </c>
      <c r="D17" s="54">
        <f t="shared" si="0"/>
        <v>0.24547239296117088</v>
      </c>
      <c r="E17" s="54">
        <f t="shared" si="1"/>
        <v>0.62525055996704559</v>
      </c>
    </row>
    <row r="18" spans="1:5" ht="15.75" x14ac:dyDescent="0.25">
      <c r="A18" s="48" t="s">
        <v>17</v>
      </c>
      <c r="B18" s="46">
        <v>42835900</v>
      </c>
      <c r="C18" s="46">
        <v>1000000</v>
      </c>
      <c r="D18" s="54">
        <f t="shared" si="0"/>
        <v>0.66203152845193625</v>
      </c>
      <c r="E18" s="54">
        <f t="shared" si="1"/>
        <v>3.6779444703943863E-2</v>
      </c>
    </row>
    <row r="19" spans="1:5" ht="15.75" x14ac:dyDescent="0.25">
      <c r="A19" s="49" t="s">
        <v>18</v>
      </c>
      <c r="B19" s="46">
        <f>B17+B18</f>
        <v>58718876</v>
      </c>
      <c r="C19" s="46">
        <f>C17+C18</f>
        <v>18000000</v>
      </c>
      <c r="D19" s="54">
        <f t="shared" si="0"/>
        <v>0.9075039214131071</v>
      </c>
      <c r="E19" s="54">
        <f t="shared" si="1"/>
        <v>0.66203000467098949</v>
      </c>
    </row>
    <row r="20" spans="1:5" ht="15.75" x14ac:dyDescent="0.25">
      <c r="A20" s="48" t="s">
        <v>42</v>
      </c>
      <c r="B20" s="46">
        <v>5000000</v>
      </c>
      <c r="C20" s="46">
        <v>5550000</v>
      </c>
      <c r="D20" s="54">
        <f t="shared" si="0"/>
        <v>7.7275314450255067E-2</v>
      </c>
      <c r="E20" s="54">
        <f t="shared" si="1"/>
        <v>0.20412591810688843</v>
      </c>
    </row>
    <row r="21" spans="1:5" ht="15.75" x14ac:dyDescent="0.25">
      <c r="A21" s="48" t="s">
        <v>20</v>
      </c>
      <c r="B21" s="46">
        <v>983056</v>
      </c>
      <c r="C21" s="46">
        <v>3640000</v>
      </c>
      <c r="D21" s="54">
        <f t="shared" si="0"/>
        <v>1.5193192304441988E-2</v>
      </c>
      <c r="E21" s="54">
        <f t="shared" si="1"/>
        <v>0.13387717872235566</v>
      </c>
    </row>
    <row r="22" spans="1:5" ht="15.75" x14ac:dyDescent="0.25">
      <c r="A22" s="49" t="s">
        <v>21</v>
      </c>
      <c r="B22" s="46">
        <f>B20+B21</f>
        <v>5983056</v>
      </c>
      <c r="C22" s="46">
        <f>C20+C21</f>
        <v>9190000</v>
      </c>
      <c r="D22" s="54">
        <f t="shared" si="0"/>
        <v>9.2468506754697061E-2</v>
      </c>
      <c r="E22" s="54">
        <f t="shared" si="1"/>
        <v>0.33800309682924407</v>
      </c>
    </row>
    <row r="23" spans="1:5" ht="15.75" x14ac:dyDescent="0.25">
      <c r="A23" s="50" t="s">
        <v>22</v>
      </c>
      <c r="B23" s="51">
        <f>B19+B22</f>
        <v>64701932</v>
      </c>
      <c r="C23" s="51">
        <f>C19+C22</f>
        <v>27190000</v>
      </c>
      <c r="D23" s="54">
        <f t="shared" si="0"/>
        <v>0.99997242816780418</v>
      </c>
      <c r="E23" s="54">
        <f t="shared" si="1"/>
        <v>1.0000331015002335</v>
      </c>
    </row>
  </sheetData>
  <mergeCells count="3">
    <mergeCell ref="A1:C1"/>
    <mergeCell ref="A2:C2"/>
    <mergeCell ref="A3:C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Balance general</vt:lpstr>
      <vt:lpstr>Estado de resultados</vt:lpstr>
      <vt:lpstr>DEBER1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2021-05-19T19:12:14Z</dcterms:created>
  <dcterms:modified xsi:type="dcterms:W3CDTF">2021-05-27T19:08:14Z</dcterms:modified>
</cp:coreProperties>
</file>