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92\Documents\My Projects\DAMPING_ADJUSTER\Planning Docs\"/>
    </mc:Choice>
  </mc:AlternateContent>
  <xr:revisionPtr revIDLastSave="0" documentId="13_ncr:1_{D8EC9C1E-D1D4-451B-BE7A-C9B58F9A600C}" xr6:coauthVersionLast="47" xr6:coauthVersionMax="47" xr10:uidLastSave="{00000000-0000-0000-0000-000000000000}"/>
  <bookViews>
    <workbookView xWindow="-28920" yWindow="-120" windowWidth="29040" windowHeight="15840" tabRatio="709" activeTab="5" xr2:uid="{09465438-6FB2-4539-828B-7EFA12B72231}"/>
  </bookViews>
  <sheets>
    <sheet name="A1001 - Full Stepper Assembly" sheetId="1" r:id="rId1"/>
    <sheet name="A1002 - Stepper Motor PCA" sheetId="3" r:id="rId2"/>
    <sheet name="A1003 - Controller Board PCA" sheetId="4" r:id="rId3"/>
    <sheet name="A1013 - Stepper Motor Mount" sheetId="5" r:id="rId4"/>
    <sheet name="A1018 - Stepper Motor Mount Ext" sheetId="6" r:id="rId5"/>
    <sheet name="Purchase History" sheetId="2" r:id="rId6"/>
  </sheets>
  <definedNames>
    <definedName name="_xlnm._FilterDatabase" localSheetId="2" hidden="1">'A1003 - Controller Board PCA'!$A$1:$I$23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J9" i="2"/>
  <c r="H10" i="2"/>
  <c r="J10" i="2" s="1"/>
  <c r="I25" i="4"/>
  <c r="G5" i="1"/>
  <c r="I2" i="5"/>
  <c r="G4" i="5"/>
  <c r="G3" i="5"/>
  <c r="G2" i="5"/>
  <c r="G4" i="1"/>
  <c r="K2" i="3"/>
  <c r="I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" i="3"/>
  <c r="I3" i="4"/>
  <c r="I4" i="4"/>
  <c r="I5" i="4"/>
  <c r="I6" i="4"/>
  <c r="I7" i="4"/>
  <c r="K2" i="4" s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J8" i="2"/>
  <c r="J7" i="2"/>
  <c r="J6" i="2"/>
  <c r="J5" i="2"/>
  <c r="G2" i="1"/>
  <c r="G3" i="1"/>
  <c r="I2" i="1" s="1"/>
  <c r="G4" i="2"/>
  <c r="J4" i="2" s="1"/>
  <c r="J3" i="2"/>
  <c r="J2" i="2"/>
  <c r="N2" i="2" l="1"/>
</calcChain>
</file>

<file path=xl/sharedStrings.xml><?xml version="1.0" encoding="utf-8"?>
<sst xmlns="http://schemas.openxmlformats.org/spreadsheetml/2006/main" count="377" uniqueCount="182">
  <si>
    <t>Date</t>
  </si>
  <si>
    <t>Part Num</t>
  </si>
  <si>
    <t>Item</t>
  </si>
  <si>
    <t>Sub-Total</t>
  </si>
  <si>
    <t>Tax</t>
  </si>
  <si>
    <t>Shipping</t>
  </si>
  <si>
    <t>Total</t>
  </si>
  <si>
    <t>Open Center Encoder</t>
  </si>
  <si>
    <t>Mfg Part Num</t>
  </si>
  <si>
    <t>Description</t>
  </si>
  <si>
    <t>Quantity</t>
  </si>
  <si>
    <t>PER231-P19-N0010</t>
  </si>
  <si>
    <t>Distributor</t>
  </si>
  <si>
    <t>SN74LVC2G17DBVR</t>
  </si>
  <si>
    <t>UA78M33CKVURG3</t>
  </si>
  <si>
    <t>DRV8825</t>
  </si>
  <si>
    <t>Unit Cost</t>
  </si>
  <si>
    <t>Total Cost</t>
  </si>
  <si>
    <t>3D Printed</t>
  </si>
  <si>
    <t>Stepper motor to hex adapter</t>
  </si>
  <si>
    <t>Cost for 1</t>
  </si>
  <si>
    <t>8/25/2022</t>
  </si>
  <si>
    <t>A1002</t>
  </si>
  <si>
    <t>Retailer</t>
  </si>
  <si>
    <t>Arrow.com</t>
  </si>
  <si>
    <t>Digikey.com</t>
  </si>
  <si>
    <t>Electrical Parts</t>
  </si>
  <si>
    <t>Order Number</t>
  </si>
  <si>
    <t>JLCPCB</t>
  </si>
  <si>
    <t>PCB, PCA, and parts</t>
  </si>
  <si>
    <t>Total Spent</t>
  </si>
  <si>
    <t>Y9-3281895A</t>
  </si>
  <si>
    <t>PCB Stepper motor spacer</t>
  </si>
  <si>
    <t>Mounting Nut</t>
  </si>
  <si>
    <t>Mounting nut holder front</t>
  </si>
  <si>
    <t>Bolts Depot</t>
  </si>
  <si>
    <t>1012, 1014, some socket cap</t>
  </si>
  <si>
    <t>A1003</t>
  </si>
  <si>
    <t>Switches, header pins</t>
  </si>
  <si>
    <t>A1003/A1002</t>
  </si>
  <si>
    <t>DigiKey</t>
  </si>
  <si>
    <t>Capacitor</t>
  </si>
  <si>
    <t>C1, C3-C5, C7, C9, C10, C12, C13, C15</t>
  </si>
  <si>
    <t>Part Num/Designator</t>
  </si>
  <si>
    <t>C2, C6, C16-C20</t>
  </si>
  <si>
    <t>C8</t>
  </si>
  <si>
    <t>C11</t>
  </si>
  <si>
    <t>C14</t>
  </si>
  <si>
    <t>D1-D5</t>
  </si>
  <si>
    <t>Type</t>
  </si>
  <si>
    <t>LED</t>
  </si>
  <si>
    <t>Value</t>
  </si>
  <si>
    <t>.1u</t>
  </si>
  <si>
    <t>1u</t>
  </si>
  <si>
    <t>.33u</t>
  </si>
  <si>
    <t>10u</t>
  </si>
  <si>
    <t>10p</t>
  </si>
  <si>
    <t>Any</t>
  </si>
  <si>
    <t>Footprint</t>
  </si>
  <si>
    <t>0805</t>
  </si>
  <si>
    <t>J1</t>
  </si>
  <si>
    <t>Connector</t>
  </si>
  <si>
    <t>2x6 SMD</t>
  </si>
  <si>
    <t>J2</t>
  </si>
  <si>
    <t>1x4 THT</t>
  </si>
  <si>
    <t>IC</t>
  </si>
  <si>
    <t>BSR802N</t>
  </si>
  <si>
    <t>SOT-23</t>
  </si>
  <si>
    <t>R2, R14</t>
  </si>
  <si>
    <t>R3, R4</t>
  </si>
  <si>
    <t>R5, R15</t>
  </si>
  <si>
    <t>R6</t>
  </si>
  <si>
    <t>R13, R22, R24, R26, R28, R30</t>
  </si>
  <si>
    <t>R18-R20</t>
  </si>
  <si>
    <t>R21, R23, R25, R27, R29</t>
  </si>
  <si>
    <t>R1</t>
  </si>
  <si>
    <t>3.3k</t>
  </si>
  <si>
    <t>1.2k</t>
  </si>
  <si>
    <t>1k</t>
  </si>
  <si>
    <t>47k</t>
  </si>
  <si>
    <t>10k</t>
  </si>
  <si>
    <t>Resistor</t>
  </si>
  <si>
    <t>RY24049B0-00</t>
  </si>
  <si>
    <t>ATUC128D3</t>
  </si>
  <si>
    <t>AT24C04D</t>
  </si>
  <si>
    <t>ECS-2520MV-480</t>
  </si>
  <si>
    <t>X1</t>
  </si>
  <si>
    <t>Q1/1016</t>
  </si>
  <si>
    <t>U1/1024</t>
  </si>
  <si>
    <t>U2/1004</t>
  </si>
  <si>
    <t>U3/1023</t>
  </si>
  <si>
    <t>U4/1015</t>
  </si>
  <si>
    <t>J3</t>
  </si>
  <si>
    <t>CF20241D0R0-NH</t>
  </si>
  <si>
    <t>TO-252-2</t>
  </si>
  <si>
    <t>TQFP-64</t>
  </si>
  <si>
    <t>TSSOP-8</t>
  </si>
  <si>
    <t>2987-CF20241D0R0-NHCT-ND</t>
  </si>
  <si>
    <t>XC2757CT-ND</t>
  </si>
  <si>
    <t>1611-AT24C04D-XHM-B-ND</t>
  </si>
  <si>
    <t>296-21208-1-ND</t>
  </si>
  <si>
    <t>1597-104990542-ND</t>
  </si>
  <si>
    <t>A106061CT-ND</t>
  </si>
  <si>
    <t>ATUC128D3-A2UT-ND</t>
  </si>
  <si>
    <t>A129745CT-ND</t>
  </si>
  <si>
    <t>RMCF0805FT10K0CT-ND</t>
  </si>
  <si>
    <t>A106064CT-ND</t>
  </si>
  <si>
    <t>RHM200KCT-ND</t>
  </si>
  <si>
    <t>RNCP0805FTD1K00CT-ND</t>
  </si>
  <si>
    <t>A129750CT-ND</t>
  </si>
  <si>
    <t>A130137CT-ND</t>
  </si>
  <si>
    <t>BSR802NL6327HTSA1CT-ND</t>
  </si>
  <si>
    <t>1175-1735-ND</t>
  </si>
  <si>
    <t>399-17612-1-ND</t>
  </si>
  <si>
    <t>1276-6454-1-ND</t>
  </si>
  <si>
    <t>1276-1123-1-ND</t>
  </si>
  <si>
    <t>1276-1066-1-ND</t>
  </si>
  <si>
    <t>1276-1099-1-ND</t>
  </si>
  <si>
    <t>732-4988-1-ND</t>
  </si>
  <si>
    <t>.01u</t>
  </si>
  <si>
    <t>100u</t>
  </si>
  <si>
    <t>.47u</t>
  </si>
  <si>
    <t>1n</t>
  </si>
  <si>
    <t>5.1k</t>
  </si>
  <si>
    <t>1M</t>
  </si>
  <si>
    <t>1206</t>
  </si>
  <si>
    <t>1276-1015-1-ND</t>
  </si>
  <si>
    <t>1276-1039-1-ND</t>
  </si>
  <si>
    <t>1276-1020-1-ND</t>
  </si>
  <si>
    <t>C1, C2, C12, C14</t>
  </si>
  <si>
    <t>C3, C6, C7, C9, C10</t>
  </si>
  <si>
    <t>C4, C15</t>
  </si>
  <si>
    <t>C5</t>
  </si>
  <si>
    <t>C13</t>
  </si>
  <si>
    <t>J3, J4</t>
  </si>
  <si>
    <t>R1, R2</t>
  </si>
  <si>
    <t>R3, R4, R16</t>
  </si>
  <si>
    <t>R5</t>
  </si>
  <si>
    <t>R6, R7</t>
  </si>
  <si>
    <t>R12, R20</t>
  </si>
  <si>
    <t>R13</t>
  </si>
  <si>
    <t>R14, R15</t>
  </si>
  <si>
    <t>R17-R19, R21</t>
  </si>
  <si>
    <t>13-RT0805FRE075K1LCT-ND</t>
  </si>
  <si>
    <t>A106058CT-ND</t>
  </si>
  <si>
    <t>A129747CT-ND</t>
  </si>
  <si>
    <t>273-KDV12DR100ETCT-ND</t>
  </si>
  <si>
    <t>4032PHCT-ND</t>
  </si>
  <si>
    <t>AVR32DA32</t>
  </si>
  <si>
    <t>QFN-32</t>
  </si>
  <si>
    <t>HTSSOP-28</t>
  </si>
  <si>
    <t>SOT23-6</t>
  </si>
  <si>
    <t>118-PER231-P19-N0010-ND</t>
  </si>
  <si>
    <t>296-SN74LVC2G17DBVRCT-ND</t>
  </si>
  <si>
    <t>LCSC/JLC</t>
  </si>
  <si>
    <t>C81582</t>
  </si>
  <si>
    <t>150-AVR32DA32T-E/RXBCT-ND</t>
  </si>
  <si>
    <t>2057-PH2RA-06-UA-ND</t>
  </si>
  <si>
    <t xml:space="preserve">    U3/1001</t>
  </si>
  <si>
    <t xml:space="preserve">    U4/1003</t>
  </si>
  <si>
    <t xml:space="preserve">    U5/1004</t>
  </si>
  <si>
    <t xml:space="preserve">    U2/1007</t>
  </si>
  <si>
    <t xml:space="preserve">    U1/1009</t>
  </si>
  <si>
    <t>R10, R11/1008-001</t>
  </si>
  <si>
    <t>2x3 2.54mm 90 degree THT header</t>
  </si>
  <si>
    <t>JST-XH 4 pin THT</t>
  </si>
  <si>
    <t>JLC PCB</t>
  </si>
  <si>
    <t>PCB</t>
  </si>
  <si>
    <t>Extended Mount to Stepper Screws 25mm</t>
  </si>
  <si>
    <t>Stepper motor PCA</t>
  </si>
  <si>
    <t>A1013</t>
  </si>
  <si>
    <t>Stepper Motor Mount</t>
  </si>
  <si>
    <t>SW1-SW5</t>
  </si>
  <si>
    <t>CKN9112CT-ND</t>
  </si>
  <si>
    <t>Switch</t>
  </si>
  <si>
    <t>PTS645SM43SMTR92 LFS</t>
  </si>
  <si>
    <t>Passives</t>
  </si>
  <si>
    <t>Y13-3281895A, Y11-3281895A</t>
  </si>
  <si>
    <t xml:space="preserve">PCB </t>
  </si>
  <si>
    <t>PCHCables.com</t>
  </si>
  <si>
    <t>PCH-106524</t>
  </si>
  <si>
    <t>Connectors M&amp;F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</si>
</sst>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3" fillId="0" borderId="1" xfId="0" applyFont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3" fillId="2" borderId="0" xfId="0" applyFont="1" applyFill="1"/>
    <xf numFmtId="0" fontId="1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C6C7-4604-40D3-BC29-6F356F63D05D}">
  <dimension ref="A1:I5"/>
  <sheetViews>
    <sheetView workbookViewId="0">
      <selection activeCell="B5" sqref="B5"/>
    </sheetView>
  </sheetViews>
  <sheetFormatPr defaultRowHeight="15" x14ac:dyDescent="0.25"/>
  <cols>
    <col min="1" max="1" width="13.7109375" style="6" customWidth="1"/>
    <col min="2" max="3" width="17.7109375" style="6" customWidth="1"/>
    <col min="4" max="4" width="34.7109375" style="6" customWidth="1"/>
    <col min="5" max="6" width="13.7109375" style="6" customWidth="1"/>
    <col min="7" max="7" width="10.28515625" style="6" customWidth="1"/>
    <col min="8" max="8" width="9.140625" style="6"/>
    <col min="9" max="9" width="10.85546875" style="6" customWidth="1"/>
    <col min="10" max="16384" width="9.140625" style="6"/>
  </cols>
  <sheetData>
    <row r="1" spans="1:9" x14ac:dyDescent="0.25">
      <c r="A1" s="12" t="s">
        <v>1</v>
      </c>
      <c r="B1" s="12" t="s">
        <v>8</v>
      </c>
      <c r="C1" s="12" t="s">
        <v>12</v>
      </c>
      <c r="D1" s="12" t="s">
        <v>9</v>
      </c>
      <c r="E1" s="12" t="s">
        <v>10</v>
      </c>
      <c r="F1" s="12" t="s">
        <v>16</v>
      </c>
      <c r="G1" s="12" t="s">
        <v>17</v>
      </c>
      <c r="H1" s="12"/>
      <c r="I1" s="12" t="s">
        <v>20</v>
      </c>
    </row>
    <row r="2" spans="1:9" x14ac:dyDescent="0.25">
      <c r="A2" s="6">
        <v>1010</v>
      </c>
      <c r="B2" s="6" t="s">
        <v>18</v>
      </c>
      <c r="D2" s="6" t="s">
        <v>19</v>
      </c>
      <c r="E2" s="6">
        <v>1</v>
      </c>
      <c r="G2" s="6">
        <f t="shared" ref="G2:G5" si="0">E2*F2</f>
        <v>0</v>
      </c>
      <c r="I2" s="6">
        <f>SUM(G2:G5)</f>
        <v>20.399999999999999</v>
      </c>
    </row>
    <row r="3" spans="1:9" x14ac:dyDescent="0.25">
      <c r="A3" s="6">
        <v>1011</v>
      </c>
      <c r="B3" s="6" t="s">
        <v>18</v>
      </c>
      <c r="D3" s="6" t="s">
        <v>32</v>
      </c>
      <c r="E3" s="6">
        <v>1</v>
      </c>
      <c r="G3" s="6">
        <f t="shared" si="0"/>
        <v>0</v>
      </c>
    </row>
    <row r="4" spans="1:9" x14ac:dyDescent="0.25">
      <c r="A4" s="6" t="s">
        <v>22</v>
      </c>
      <c r="B4" s="6" t="s">
        <v>22</v>
      </c>
      <c r="D4" s="6" t="s">
        <v>169</v>
      </c>
      <c r="E4" s="6">
        <v>1</v>
      </c>
      <c r="F4" s="6">
        <v>19.32</v>
      </c>
      <c r="G4" s="6">
        <f t="shared" si="0"/>
        <v>19.32</v>
      </c>
    </row>
    <row r="5" spans="1:9" x14ac:dyDescent="0.25">
      <c r="A5" s="6" t="s">
        <v>170</v>
      </c>
      <c r="B5" s="6" t="s">
        <v>170</v>
      </c>
      <c r="D5" s="6" t="s">
        <v>171</v>
      </c>
      <c r="E5" s="6">
        <v>1</v>
      </c>
      <c r="F5" s="6">
        <v>1.08</v>
      </c>
      <c r="G5" s="6">
        <f t="shared" si="0"/>
        <v>1.08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F66E-B83A-46AE-8803-A518C5103F4C}">
  <dimension ref="A1:K27"/>
  <sheetViews>
    <sheetView workbookViewId="0">
      <selection activeCell="D12" sqref="D12"/>
    </sheetView>
  </sheetViews>
  <sheetFormatPr defaultRowHeight="15" x14ac:dyDescent="0.25"/>
  <cols>
    <col min="1" max="1" width="36" style="6" customWidth="1"/>
    <col min="2" max="2" width="25.28515625" style="6" customWidth="1"/>
    <col min="3" max="3" width="11.42578125" style="6" customWidth="1"/>
    <col min="4" max="4" width="17.7109375" style="6" customWidth="1"/>
    <col min="5" max="5" width="19" style="6" customWidth="1"/>
    <col min="6" max="6" width="11.85546875" style="13" customWidth="1"/>
    <col min="7" max="8" width="13.7109375" style="6" customWidth="1"/>
    <col min="9" max="9" width="10.28515625" style="6" customWidth="1"/>
    <col min="10" max="16384" width="9.140625" style="6"/>
  </cols>
  <sheetData>
    <row r="1" spans="1:11" x14ac:dyDescent="0.25">
      <c r="A1" s="12" t="s">
        <v>43</v>
      </c>
      <c r="B1" s="12" t="s">
        <v>8</v>
      </c>
      <c r="C1" s="12" t="s">
        <v>12</v>
      </c>
      <c r="D1" s="12" t="s">
        <v>49</v>
      </c>
      <c r="E1" s="12" t="s">
        <v>51</v>
      </c>
      <c r="F1" s="16" t="s">
        <v>58</v>
      </c>
      <c r="G1" s="12" t="s">
        <v>10</v>
      </c>
      <c r="H1" s="12" t="s">
        <v>16</v>
      </c>
      <c r="I1" s="12" t="s">
        <v>17</v>
      </c>
      <c r="K1" s="17" t="s">
        <v>6</v>
      </c>
    </row>
    <row r="2" spans="1:11" x14ac:dyDescent="0.25">
      <c r="A2" s="6" t="s">
        <v>129</v>
      </c>
      <c r="B2" s="6" t="s">
        <v>116</v>
      </c>
      <c r="C2" s="6" t="s">
        <v>40</v>
      </c>
      <c r="D2" s="6" t="s">
        <v>41</v>
      </c>
      <c r="E2" s="6" t="s">
        <v>53</v>
      </c>
      <c r="F2" s="13" t="s">
        <v>59</v>
      </c>
      <c r="G2" s="6">
        <v>4</v>
      </c>
      <c r="H2" s="6">
        <v>0.1</v>
      </c>
      <c r="I2" s="6">
        <f>G2*H2</f>
        <v>0.4</v>
      </c>
      <c r="K2" s="6">
        <f>SUM(I2:I227)</f>
        <v>19.320000000000004</v>
      </c>
    </row>
    <row r="3" spans="1:11" x14ac:dyDescent="0.25">
      <c r="A3" s="6" t="s">
        <v>130</v>
      </c>
      <c r="B3" s="6" t="s">
        <v>117</v>
      </c>
      <c r="C3" s="6" t="s">
        <v>40</v>
      </c>
      <c r="D3" s="6" t="s">
        <v>41</v>
      </c>
      <c r="E3" s="6" t="s">
        <v>52</v>
      </c>
      <c r="F3" s="13" t="s">
        <v>59</v>
      </c>
      <c r="G3" s="6">
        <v>5</v>
      </c>
      <c r="H3" s="6">
        <v>0.1</v>
      </c>
      <c r="I3" s="6">
        <f t="shared" ref="I3:I27" si="0">G3*H3</f>
        <v>0.5</v>
      </c>
    </row>
    <row r="4" spans="1:11" x14ac:dyDescent="0.25">
      <c r="A4" s="6" t="s">
        <v>131</v>
      </c>
      <c r="B4" s="6" t="s">
        <v>126</v>
      </c>
      <c r="C4" s="6" t="s">
        <v>40</v>
      </c>
      <c r="D4" s="6" t="s">
        <v>41</v>
      </c>
      <c r="E4" s="6" t="s">
        <v>119</v>
      </c>
      <c r="F4" s="13" t="s">
        <v>59</v>
      </c>
      <c r="G4" s="6">
        <v>1</v>
      </c>
      <c r="H4" s="6">
        <v>0.1</v>
      </c>
      <c r="I4" s="6">
        <f t="shared" si="0"/>
        <v>0.1</v>
      </c>
    </row>
    <row r="5" spans="1:11" x14ac:dyDescent="0.25">
      <c r="A5" s="6" t="s">
        <v>132</v>
      </c>
      <c r="B5" s="6" t="s">
        <v>115</v>
      </c>
      <c r="C5" s="6" t="s">
        <v>40</v>
      </c>
      <c r="D5" s="6" t="s">
        <v>41</v>
      </c>
      <c r="E5" s="6" t="s">
        <v>54</v>
      </c>
      <c r="F5" s="13" t="s">
        <v>59</v>
      </c>
      <c r="G5" s="6">
        <v>1</v>
      </c>
      <c r="H5" s="6">
        <v>0.1</v>
      </c>
      <c r="I5" s="6">
        <f t="shared" si="0"/>
        <v>0.1</v>
      </c>
    </row>
    <row r="6" spans="1:11" x14ac:dyDescent="0.25">
      <c r="A6" s="6" t="s">
        <v>45</v>
      </c>
      <c r="B6" s="6" t="s">
        <v>147</v>
      </c>
      <c r="C6" s="6" t="s">
        <v>40</v>
      </c>
      <c r="D6" s="6" t="s">
        <v>41</v>
      </c>
      <c r="E6" s="6" t="s">
        <v>120</v>
      </c>
      <c r="F6" s="13" t="s">
        <v>59</v>
      </c>
      <c r="G6" s="6">
        <v>1</v>
      </c>
      <c r="H6" s="6">
        <v>1.98</v>
      </c>
      <c r="I6" s="6">
        <f t="shared" si="0"/>
        <v>1.98</v>
      </c>
    </row>
    <row r="7" spans="1:11" x14ac:dyDescent="0.25">
      <c r="A7" s="6" t="s">
        <v>46</v>
      </c>
      <c r="B7" s="6" t="s">
        <v>127</v>
      </c>
      <c r="C7" s="6" t="s">
        <v>40</v>
      </c>
      <c r="D7" s="6" t="s">
        <v>41</v>
      </c>
      <c r="E7" s="6" t="s">
        <v>121</v>
      </c>
      <c r="F7" s="13" t="s">
        <v>59</v>
      </c>
      <c r="G7" s="6">
        <v>1</v>
      </c>
      <c r="H7" s="6">
        <v>0.1</v>
      </c>
      <c r="I7" s="6">
        <f t="shared" si="0"/>
        <v>0.1</v>
      </c>
    </row>
    <row r="8" spans="1:11" x14ac:dyDescent="0.25">
      <c r="A8" s="6" t="s">
        <v>133</v>
      </c>
      <c r="B8" s="6" t="s">
        <v>128</v>
      </c>
      <c r="C8" s="6" t="s">
        <v>40</v>
      </c>
      <c r="D8" s="6" t="s">
        <v>41</v>
      </c>
      <c r="E8" s="6" t="s">
        <v>122</v>
      </c>
      <c r="F8" s="13" t="s">
        <v>59</v>
      </c>
      <c r="G8" s="6">
        <v>1</v>
      </c>
      <c r="H8" s="6">
        <v>0.1</v>
      </c>
      <c r="I8" s="6">
        <f t="shared" si="0"/>
        <v>0.1</v>
      </c>
    </row>
    <row r="9" spans="1:11" x14ac:dyDescent="0.25">
      <c r="A9" s="6" t="s">
        <v>48</v>
      </c>
      <c r="B9" s="6" t="s">
        <v>118</v>
      </c>
      <c r="C9" s="6" t="s">
        <v>40</v>
      </c>
      <c r="D9" s="6" t="s">
        <v>50</v>
      </c>
      <c r="E9" s="6" t="s">
        <v>50</v>
      </c>
      <c r="F9" s="13" t="s">
        <v>125</v>
      </c>
      <c r="G9" s="6">
        <v>5</v>
      </c>
      <c r="H9" s="6">
        <v>0.23</v>
      </c>
      <c r="I9" s="6">
        <f t="shared" si="0"/>
        <v>1.1500000000000001</v>
      </c>
    </row>
    <row r="10" spans="1:11" x14ac:dyDescent="0.25">
      <c r="A10" s="6" t="s">
        <v>60</v>
      </c>
      <c r="B10" s="6" t="s">
        <v>157</v>
      </c>
      <c r="C10" s="6" t="s">
        <v>40</v>
      </c>
      <c r="D10" s="6" t="s">
        <v>61</v>
      </c>
      <c r="E10" s="6" t="s">
        <v>164</v>
      </c>
      <c r="G10" s="6">
        <v>1</v>
      </c>
      <c r="H10" s="6">
        <v>0.19</v>
      </c>
      <c r="I10" s="6">
        <f t="shared" si="0"/>
        <v>0.19</v>
      </c>
    </row>
    <row r="11" spans="1:11" x14ac:dyDescent="0.25">
      <c r="A11" s="6" t="s">
        <v>63</v>
      </c>
      <c r="D11" s="6" t="s">
        <v>61</v>
      </c>
      <c r="E11" s="6" t="s">
        <v>165</v>
      </c>
      <c r="G11" s="6">
        <v>1</v>
      </c>
      <c r="I11" s="6">
        <f t="shared" si="0"/>
        <v>0</v>
      </c>
    </row>
    <row r="12" spans="1:11" x14ac:dyDescent="0.25">
      <c r="A12" s="6" t="s">
        <v>134</v>
      </c>
      <c r="D12" s="6" t="s">
        <v>61</v>
      </c>
      <c r="E12" s="6" t="s">
        <v>165</v>
      </c>
      <c r="G12" s="6">
        <v>2</v>
      </c>
      <c r="I12" s="6">
        <f t="shared" si="0"/>
        <v>0</v>
      </c>
    </row>
    <row r="13" spans="1:11" x14ac:dyDescent="0.25">
      <c r="A13" s="6" t="s">
        <v>135</v>
      </c>
      <c r="B13" s="6" t="s">
        <v>102</v>
      </c>
      <c r="C13" s="6" t="s">
        <v>40</v>
      </c>
      <c r="D13" s="6" t="s">
        <v>81</v>
      </c>
      <c r="E13" s="6">
        <v>330</v>
      </c>
      <c r="F13" s="13" t="s">
        <v>59</v>
      </c>
      <c r="G13" s="6">
        <v>2</v>
      </c>
      <c r="H13" s="6">
        <v>0.1</v>
      </c>
      <c r="I13" s="6">
        <f t="shared" si="0"/>
        <v>0.2</v>
      </c>
    </row>
    <row r="14" spans="1:11" x14ac:dyDescent="0.25">
      <c r="A14" s="6" t="s">
        <v>136</v>
      </c>
      <c r="B14" s="6" t="s">
        <v>143</v>
      </c>
      <c r="C14" s="6" t="s">
        <v>40</v>
      </c>
      <c r="D14" s="6" t="s">
        <v>81</v>
      </c>
      <c r="E14" s="6" t="s">
        <v>123</v>
      </c>
      <c r="F14" s="13" t="s">
        <v>59</v>
      </c>
      <c r="G14" s="6">
        <v>3</v>
      </c>
      <c r="H14" s="6">
        <v>0.1</v>
      </c>
      <c r="I14" s="6">
        <f t="shared" si="0"/>
        <v>0.30000000000000004</v>
      </c>
    </row>
    <row r="15" spans="1:11" x14ac:dyDescent="0.25">
      <c r="A15" s="6" t="s">
        <v>137</v>
      </c>
      <c r="B15" s="6" t="s">
        <v>144</v>
      </c>
      <c r="C15" s="6" t="s">
        <v>40</v>
      </c>
      <c r="D15" s="6" t="s">
        <v>81</v>
      </c>
      <c r="E15" s="6" t="s">
        <v>124</v>
      </c>
      <c r="F15" s="13" t="s">
        <v>59</v>
      </c>
      <c r="G15" s="6">
        <v>1</v>
      </c>
      <c r="H15" s="6">
        <v>0.1</v>
      </c>
      <c r="I15" s="6">
        <f t="shared" si="0"/>
        <v>0.1</v>
      </c>
    </row>
    <row r="16" spans="1:11" x14ac:dyDescent="0.25">
      <c r="A16" s="6" t="s">
        <v>138</v>
      </c>
      <c r="B16" s="6" t="s">
        <v>105</v>
      </c>
      <c r="C16" s="6" t="s">
        <v>40</v>
      </c>
      <c r="D16" s="6" t="s">
        <v>81</v>
      </c>
      <c r="E16" s="6" t="s">
        <v>80</v>
      </c>
      <c r="F16" s="13" t="s">
        <v>59</v>
      </c>
      <c r="G16" s="6">
        <v>2</v>
      </c>
      <c r="H16" s="6">
        <v>0.1</v>
      </c>
      <c r="I16" s="6">
        <f t="shared" si="0"/>
        <v>0.2</v>
      </c>
    </row>
    <row r="17" spans="1:9" x14ac:dyDescent="0.25">
      <c r="A17" s="6" t="s">
        <v>163</v>
      </c>
      <c r="B17" s="6" t="s">
        <v>146</v>
      </c>
      <c r="C17" s="6" t="s">
        <v>40</v>
      </c>
      <c r="D17" s="6" t="s">
        <v>81</v>
      </c>
      <c r="E17" s="6">
        <v>0.1</v>
      </c>
      <c r="F17" s="13" t="s">
        <v>125</v>
      </c>
      <c r="G17" s="6">
        <v>2</v>
      </c>
      <c r="H17" s="6">
        <v>0.36</v>
      </c>
      <c r="I17" s="6">
        <f t="shared" si="0"/>
        <v>0.72</v>
      </c>
    </row>
    <row r="18" spans="1:9" x14ac:dyDescent="0.25">
      <c r="A18" s="6" t="s">
        <v>139</v>
      </c>
      <c r="B18" s="6" t="s">
        <v>109</v>
      </c>
      <c r="C18" s="6" t="s">
        <v>40</v>
      </c>
      <c r="D18" s="6" t="s">
        <v>81</v>
      </c>
      <c r="E18" s="6" t="s">
        <v>77</v>
      </c>
      <c r="F18" s="13" t="s">
        <v>59</v>
      </c>
      <c r="G18" s="6">
        <v>2</v>
      </c>
      <c r="H18" s="6">
        <v>0.1</v>
      </c>
      <c r="I18" s="6">
        <f t="shared" si="0"/>
        <v>0.2</v>
      </c>
    </row>
    <row r="19" spans="1:9" x14ac:dyDescent="0.25">
      <c r="A19" s="6" t="s">
        <v>140</v>
      </c>
      <c r="B19" s="6" t="s">
        <v>107</v>
      </c>
      <c r="C19" s="6" t="s">
        <v>40</v>
      </c>
      <c r="D19" s="6" t="s">
        <v>81</v>
      </c>
      <c r="E19" s="6">
        <v>200</v>
      </c>
      <c r="F19" s="13" t="s">
        <v>59</v>
      </c>
      <c r="G19" s="6">
        <v>1</v>
      </c>
      <c r="H19" s="6">
        <v>0.14000000000000001</v>
      </c>
      <c r="I19" s="6">
        <f t="shared" si="0"/>
        <v>0.14000000000000001</v>
      </c>
    </row>
    <row r="20" spans="1:9" x14ac:dyDescent="0.25">
      <c r="A20" s="6" t="s">
        <v>141</v>
      </c>
      <c r="B20" s="6" t="s">
        <v>145</v>
      </c>
      <c r="C20" s="6" t="s">
        <v>40</v>
      </c>
      <c r="D20" s="6" t="s">
        <v>81</v>
      </c>
      <c r="E20" s="6">
        <v>680</v>
      </c>
      <c r="F20" s="13" t="s">
        <v>59</v>
      </c>
      <c r="G20" s="6">
        <v>2</v>
      </c>
      <c r="H20" s="6">
        <v>0.1</v>
      </c>
      <c r="I20" s="6">
        <f t="shared" si="0"/>
        <v>0.2</v>
      </c>
    </row>
    <row r="21" spans="1:9" x14ac:dyDescent="0.25">
      <c r="A21" s="6" t="s">
        <v>142</v>
      </c>
      <c r="B21" s="6" t="s">
        <v>104</v>
      </c>
      <c r="C21" s="6" t="s">
        <v>40</v>
      </c>
      <c r="D21" s="6" t="s">
        <v>81</v>
      </c>
      <c r="E21" s="6">
        <v>470</v>
      </c>
      <c r="F21" s="13" t="s">
        <v>59</v>
      </c>
      <c r="G21" s="6">
        <v>4</v>
      </c>
      <c r="H21" s="6">
        <v>0.1</v>
      </c>
      <c r="I21" s="6">
        <f t="shared" si="0"/>
        <v>0.4</v>
      </c>
    </row>
    <row r="22" spans="1:9" x14ac:dyDescent="0.25">
      <c r="A22" s="6" t="s">
        <v>162</v>
      </c>
      <c r="B22" s="6" t="s">
        <v>156</v>
      </c>
      <c r="C22" s="6" t="s">
        <v>40</v>
      </c>
      <c r="D22" s="6" t="s">
        <v>65</v>
      </c>
      <c r="E22" s="6" t="s">
        <v>148</v>
      </c>
      <c r="F22" s="13" t="s">
        <v>149</v>
      </c>
      <c r="G22" s="6">
        <v>1</v>
      </c>
      <c r="H22" s="6">
        <v>2.14</v>
      </c>
      <c r="I22" s="6">
        <f t="shared" si="0"/>
        <v>2.14</v>
      </c>
    </row>
    <row r="23" spans="1:9" x14ac:dyDescent="0.25">
      <c r="A23" s="6" t="s">
        <v>161</v>
      </c>
      <c r="B23" s="6" t="s">
        <v>155</v>
      </c>
      <c r="C23" s="6" t="s">
        <v>154</v>
      </c>
      <c r="D23" s="6" t="s">
        <v>65</v>
      </c>
      <c r="E23" s="6" t="s">
        <v>15</v>
      </c>
      <c r="F23" s="13" t="s">
        <v>150</v>
      </c>
      <c r="G23" s="6">
        <v>1</v>
      </c>
      <c r="H23" s="6">
        <v>4.0199999999999996</v>
      </c>
      <c r="I23" s="6">
        <f t="shared" si="0"/>
        <v>4.0199999999999996</v>
      </c>
    </row>
    <row r="24" spans="1:9" x14ac:dyDescent="0.25">
      <c r="A24" s="6" t="s">
        <v>158</v>
      </c>
      <c r="B24" s="6" t="s">
        <v>152</v>
      </c>
      <c r="C24" s="6" t="s">
        <v>40</v>
      </c>
      <c r="D24" s="6" t="s">
        <v>65</v>
      </c>
      <c r="E24" s="6" t="s">
        <v>11</v>
      </c>
      <c r="G24" s="6">
        <v>1</v>
      </c>
      <c r="H24" s="6">
        <v>3.42</v>
      </c>
      <c r="I24" s="6">
        <f t="shared" si="0"/>
        <v>3.42</v>
      </c>
    </row>
    <row r="25" spans="1:9" x14ac:dyDescent="0.25">
      <c r="A25" s="6" t="s">
        <v>159</v>
      </c>
      <c r="B25" s="6" t="s">
        <v>153</v>
      </c>
      <c r="C25" s="6" t="s">
        <v>40</v>
      </c>
      <c r="D25" s="6" t="s">
        <v>65</v>
      </c>
      <c r="E25" s="6" t="s">
        <v>13</v>
      </c>
      <c r="F25" s="13" t="s">
        <v>151</v>
      </c>
      <c r="G25" s="6">
        <v>1</v>
      </c>
      <c r="H25" s="6">
        <v>0.44</v>
      </c>
      <c r="I25" s="6">
        <f t="shared" si="0"/>
        <v>0.44</v>
      </c>
    </row>
    <row r="26" spans="1:9" x14ac:dyDescent="0.25">
      <c r="A26" s="6" t="s">
        <v>160</v>
      </c>
      <c r="B26" s="6" t="s">
        <v>100</v>
      </c>
      <c r="C26" s="6" t="s">
        <v>40</v>
      </c>
      <c r="D26" s="6" t="s">
        <v>65</v>
      </c>
      <c r="E26" s="6" t="s">
        <v>14</v>
      </c>
      <c r="F26" s="13" t="s">
        <v>94</v>
      </c>
      <c r="G26" s="6">
        <v>1</v>
      </c>
      <c r="H26" s="6">
        <v>0.62</v>
      </c>
      <c r="I26" s="6">
        <f t="shared" si="0"/>
        <v>0.62</v>
      </c>
    </row>
    <row r="27" spans="1:9" x14ac:dyDescent="0.25">
      <c r="A27" s="6" t="s">
        <v>22</v>
      </c>
      <c r="C27" s="6" t="s">
        <v>166</v>
      </c>
      <c r="D27" s="6" t="s">
        <v>167</v>
      </c>
      <c r="E27" s="6" t="s">
        <v>167</v>
      </c>
      <c r="G27" s="6">
        <v>1</v>
      </c>
      <c r="H27" s="6">
        <v>1.6</v>
      </c>
      <c r="I27" s="6">
        <f t="shared" si="0"/>
        <v>1.6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2B67-7AAC-4E94-BC51-844FCC8E8F72}">
  <dimension ref="A1:K25"/>
  <sheetViews>
    <sheetView workbookViewId="0">
      <selection activeCell="B25" sqref="B25"/>
    </sheetView>
  </sheetViews>
  <sheetFormatPr defaultRowHeight="15" x14ac:dyDescent="0.25"/>
  <cols>
    <col min="1" max="1" width="36" customWidth="1"/>
    <col min="2" max="2" width="25.28515625" customWidth="1"/>
    <col min="3" max="3" width="11.42578125" customWidth="1"/>
    <col min="4" max="4" width="17.7109375" customWidth="1"/>
    <col min="5" max="5" width="19" customWidth="1"/>
    <col min="6" max="6" width="11.85546875" customWidth="1"/>
    <col min="7" max="8" width="13.7109375" customWidth="1"/>
    <col min="9" max="9" width="10.28515625" customWidth="1"/>
  </cols>
  <sheetData>
    <row r="1" spans="1:11" x14ac:dyDescent="0.25">
      <c r="A1" s="12" t="s">
        <v>43</v>
      </c>
      <c r="B1" s="12" t="s">
        <v>8</v>
      </c>
      <c r="C1" s="12" t="s">
        <v>12</v>
      </c>
      <c r="D1" s="12" t="s">
        <v>49</v>
      </c>
      <c r="E1" s="12" t="s">
        <v>51</v>
      </c>
      <c r="F1" s="12" t="s">
        <v>58</v>
      </c>
      <c r="G1" s="12" t="s">
        <v>10</v>
      </c>
      <c r="H1" s="12" t="s">
        <v>16</v>
      </c>
      <c r="I1" s="12" t="s">
        <v>17</v>
      </c>
      <c r="K1" s="14" t="s">
        <v>6</v>
      </c>
    </row>
    <row r="2" spans="1:11" x14ac:dyDescent="0.25">
      <c r="A2" s="6" t="s">
        <v>42</v>
      </c>
      <c r="B2" s="6" t="s">
        <v>117</v>
      </c>
      <c r="C2" s="6" t="s">
        <v>40</v>
      </c>
      <c r="D2" s="6" t="s">
        <v>41</v>
      </c>
      <c r="E2" s="6" t="s">
        <v>52</v>
      </c>
      <c r="F2" s="13" t="s">
        <v>59</v>
      </c>
      <c r="G2" s="6">
        <v>10</v>
      </c>
      <c r="H2" s="6">
        <v>0.1</v>
      </c>
      <c r="I2" s="6">
        <f>G2*H2</f>
        <v>1</v>
      </c>
      <c r="K2">
        <f>SUM(I2:I24)</f>
        <v>19.189999999999998</v>
      </c>
    </row>
    <row r="3" spans="1:11" x14ac:dyDescent="0.25">
      <c r="A3" s="6" t="s">
        <v>44</v>
      </c>
      <c r="B3" s="6" t="s">
        <v>116</v>
      </c>
      <c r="C3" s="6" t="s">
        <v>40</v>
      </c>
      <c r="D3" s="6" t="s">
        <v>41</v>
      </c>
      <c r="E3" s="6" t="s">
        <v>53</v>
      </c>
      <c r="F3" s="13" t="s">
        <v>59</v>
      </c>
      <c r="G3" s="6">
        <v>7</v>
      </c>
      <c r="H3" s="6">
        <v>0.1</v>
      </c>
      <c r="I3" s="6">
        <f t="shared" ref="I3:I25" si="0">G3*H3</f>
        <v>0.70000000000000007</v>
      </c>
    </row>
    <row r="4" spans="1:11" x14ac:dyDescent="0.25">
      <c r="A4" s="6" t="s">
        <v>45</v>
      </c>
      <c r="B4" s="6" t="s">
        <v>115</v>
      </c>
      <c r="C4" s="6" t="s">
        <v>40</v>
      </c>
      <c r="D4" s="6" t="s">
        <v>41</v>
      </c>
      <c r="E4" s="6" t="s">
        <v>54</v>
      </c>
      <c r="F4" s="13" t="s">
        <v>59</v>
      </c>
      <c r="G4" s="6">
        <v>1</v>
      </c>
      <c r="H4" s="6">
        <v>0.1</v>
      </c>
      <c r="I4" s="6">
        <f t="shared" si="0"/>
        <v>0.1</v>
      </c>
    </row>
    <row r="5" spans="1:11" x14ac:dyDescent="0.25">
      <c r="A5" s="6" t="s">
        <v>46</v>
      </c>
      <c r="B5" s="6" t="s">
        <v>114</v>
      </c>
      <c r="C5" s="6" t="s">
        <v>40</v>
      </c>
      <c r="D5" s="6" t="s">
        <v>41</v>
      </c>
      <c r="E5" s="6" t="s">
        <v>55</v>
      </c>
      <c r="F5" s="13" t="s">
        <v>59</v>
      </c>
      <c r="G5" s="6">
        <v>1</v>
      </c>
      <c r="H5" s="6">
        <v>0.18</v>
      </c>
      <c r="I5" s="6">
        <f t="shared" si="0"/>
        <v>0.18</v>
      </c>
    </row>
    <row r="6" spans="1:11" x14ac:dyDescent="0.25">
      <c r="A6" s="6" t="s">
        <v>47</v>
      </c>
      <c r="B6" s="6" t="s">
        <v>113</v>
      </c>
      <c r="C6" s="6" t="s">
        <v>40</v>
      </c>
      <c r="D6" s="6" t="s">
        <v>41</v>
      </c>
      <c r="E6" s="6" t="s">
        <v>56</v>
      </c>
      <c r="F6" s="13" t="s">
        <v>59</v>
      </c>
      <c r="G6" s="6">
        <v>1</v>
      </c>
      <c r="H6" s="6">
        <v>0.26</v>
      </c>
      <c r="I6" s="6">
        <f t="shared" si="0"/>
        <v>0.26</v>
      </c>
    </row>
    <row r="7" spans="1:11" x14ac:dyDescent="0.25">
      <c r="A7" s="6" t="s">
        <v>48</v>
      </c>
      <c r="B7" s="6" t="s">
        <v>118</v>
      </c>
      <c r="C7" s="6" t="s">
        <v>40</v>
      </c>
      <c r="D7" s="6" t="s">
        <v>50</v>
      </c>
      <c r="E7" s="6" t="s">
        <v>57</v>
      </c>
      <c r="F7" s="6">
        <v>1206</v>
      </c>
      <c r="G7" s="6">
        <v>5</v>
      </c>
      <c r="H7" s="6">
        <v>0.23</v>
      </c>
      <c r="I7" s="6">
        <f t="shared" si="0"/>
        <v>1.1500000000000001</v>
      </c>
    </row>
    <row r="8" spans="1:11" x14ac:dyDescent="0.25">
      <c r="A8" s="6" t="s">
        <v>60</v>
      </c>
      <c r="B8" s="6" t="s">
        <v>112</v>
      </c>
      <c r="C8" s="6" t="s">
        <v>40</v>
      </c>
      <c r="D8" s="6" t="s">
        <v>61</v>
      </c>
      <c r="E8" s="6"/>
      <c r="F8" s="13" t="s">
        <v>62</v>
      </c>
      <c r="G8" s="6">
        <v>1</v>
      </c>
      <c r="H8" s="6">
        <v>0.76</v>
      </c>
      <c r="I8" s="6">
        <f t="shared" si="0"/>
        <v>0.76</v>
      </c>
    </row>
    <row r="9" spans="1:11" x14ac:dyDescent="0.25">
      <c r="A9" s="6" t="s">
        <v>63</v>
      </c>
      <c r="B9" s="6"/>
      <c r="C9" s="6" t="s">
        <v>40</v>
      </c>
      <c r="D9" s="6" t="s">
        <v>61</v>
      </c>
      <c r="E9" s="6"/>
      <c r="F9" s="13" t="s">
        <v>64</v>
      </c>
      <c r="G9" s="6">
        <v>1</v>
      </c>
      <c r="H9" s="6"/>
      <c r="I9" s="6">
        <f t="shared" si="0"/>
        <v>0</v>
      </c>
    </row>
    <row r="10" spans="1:11" x14ac:dyDescent="0.25">
      <c r="A10" s="6" t="s">
        <v>87</v>
      </c>
      <c r="B10" s="6" t="s">
        <v>111</v>
      </c>
      <c r="C10" s="6" t="s">
        <v>40</v>
      </c>
      <c r="D10" s="6" t="s">
        <v>65</v>
      </c>
      <c r="E10" s="6" t="s">
        <v>66</v>
      </c>
      <c r="F10" s="13" t="s">
        <v>67</v>
      </c>
      <c r="G10" s="6">
        <v>1</v>
      </c>
      <c r="H10" s="6">
        <v>0.72</v>
      </c>
      <c r="I10" s="6">
        <f t="shared" si="0"/>
        <v>0.72</v>
      </c>
    </row>
    <row r="11" spans="1:11" x14ac:dyDescent="0.25">
      <c r="A11" s="6" t="s">
        <v>75</v>
      </c>
      <c r="B11" s="6" t="s">
        <v>110</v>
      </c>
      <c r="C11" s="6" t="s">
        <v>40</v>
      </c>
      <c r="D11" s="6" t="s">
        <v>81</v>
      </c>
      <c r="E11" s="6" t="s">
        <v>76</v>
      </c>
      <c r="F11" s="13" t="s">
        <v>59</v>
      </c>
      <c r="G11" s="6">
        <v>1</v>
      </c>
      <c r="H11" s="6">
        <v>0.1</v>
      </c>
      <c r="I11" s="6">
        <f t="shared" si="0"/>
        <v>0.1</v>
      </c>
    </row>
    <row r="12" spans="1:11" x14ac:dyDescent="0.25">
      <c r="A12" s="6" t="s">
        <v>68</v>
      </c>
      <c r="B12" s="6" t="s">
        <v>109</v>
      </c>
      <c r="C12" s="6" t="s">
        <v>40</v>
      </c>
      <c r="D12" s="6" t="s">
        <v>81</v>
      </c>
      <c r="E12" s="6" t="s">
        <v>77</v>
      </c>
      <c r="F12" s="13" t="s">
        <v>59</v>
      </c>
      <c r="G12" s="6">
        <v>2</v>
      </c>
      <c r="H12" s="6">
        <v>0.1</v>
      </c>
      <c r="I12" s="6">
        <f t="shared" si="0"/>
        <v>0.2</v>
      </c>
    </row>
    <row r="13" spans="1:11" x14ac:dyDescent="0.25">
      <c r="A13" s="6" t="s">
        <v>69</v>
      </c>
      <c r="B13" s="6" t="s">
        <v>108</v>
      </c>
      <c r="C13" s="6" t="s">
        <v>40</v>
      </c>
      <c r="D13" s="6" t="s">
        <v>81</v>
      </c>
      <c r="E13" s="6" t="s">
        <v>78</v>
      </c>
      <c r="F13" s="13" t="s">
        <v>59</v>
      </c>
      <c r="G13" s="6">
        <v>2</v>
      </c>
      <c r="H13" s="6">
        <v>0.1</v>
      </c>
      <c r="I13" s="6">
        <f t="shared" si="0"/>
        <v>0.2</v>
      </c>
    </row>
    <row r="14" spans="1:11" x14ac:dyDescent="0.25">
      <c r="A14" s="6" t="s">
        <v>70</v>
      </c>
      <c r="B14" s="6" t="s">
        <v>107</v>
      </c>
      <c r="C14" s="6" t="s">
        <v>40</v>
      </c>
      <c r="D14" s="6" t="s">
        <v>81</v>
      </c>
      <c r="E14" s="6">
        <v>200</v>
      </c>
      <c r="F14" s="13" t="s">
        <v>59</v>
      </c>
      <c r="G14" s="6">
        <v>2</v>
      </c>
      <c r="H14" s="6">
        <v>0.14000000000000001</v>
      </c>
      <c r="I14" s="6">
        <f t="shared" si="0"/>
        <v>0.28000000000000003</v>
      </c>
    </row>
    <row r="15" spans="1:11" x14ac:dyDescent="0.25">
      <c r="A15" s="6" t="s">
        <v>71</v>
      </c>
      <c r="B15" s="6" t="s">
        <v>106</v>
      </c>
      <c r="C15" s="6" t="s">
        <v>40</v>
      </c>
      <c r="D15" s="6" t="s">
        <v>81</v>
      </c>
      <c r="E15" s="6" t="s">
        <v>79</v>
      </c>
      <c r="F15" s="13" t="s">
        <v>59</v>
      </c>
      <c r="G15" s="6">
        <v>1</v>
      </c>
      <c r="H15" s="6">
        <v>0.1</v>
      </c>
      <c r="I15" s="6">
        <f t="shared" si="0"/>
        <v>0.1</v>
      </c>
    </row>
    <row r="16" spans="1:11" x14ac:dyDescent="0.25">
      <c r="A16" s="6" t="s">
        <v>72</v>
      </c>
      <c r="B16" s="6" t="s">
        <v>105</v>
      </c>
      <c r="C16" s="6" t="s">
        <v>40</v>
      </c>
      <c r="D16" s="6" t="s">
        <v>81</v>
      </c>
      <c r="E16" s="6" t="s">
        <v>80</v>
      </c>
      <c r="F16" s="13" t="s">
        <v>59</v>
      </c>
      <c r="G16" s="6">
        <v>6</v>
      </c>
      <c r="H16" s="6">
        <v>0.1</v>
      </c>
      <c r="I16" s="6">
        <f t="shared" si="0"/>
        <v>0.60000000000000009</v>
      </c>
    </row>
    <row r="17" spans="1:9" x14ac:dyDescent="0.25">
      <c r="A17" s="6" t="s">
        <v>73</v>
      </c>
      <c r="B17" s="6" t="s">
        <v>104</v>
      </c>
      <c r="C17" s="6" t="s">
        <v>40</v>
      </c>
      <c r="D17" s="6" t="s">
        <v>81</v>
      </c>
      <c r="E17" s="6">
        <v>470</v>
      </c>
      <c r="F17" s="13" t="s">
        <v>59</v>
      </c>
      <c r="G17" s="6">
        <v>2</v>
      </c>
      <c r="H17" s="6">
        <v>0.1</v>
      </c>
      <c r="I17" s="6">
        <f t="shared" si="0"/>
        <v>0.2</v>
      </c>
    </row>
    <row r="18" spans="1:9" x14ac:dyDescent="0.25">
      <c r="A18" s="6" t="s">
        <v>74</v>
      </c>
      <c r="B18" s="6" t="s">
        <v>102</v>
      </c>
      <c r="C18" s="6" t="s">
        <v>40</v>
      </c>
      <c r="D18" s="6" t="s">
        <v>81</v>
      </c>
      <c r="E18" s="6">
        <v>330</v>
      </c>
      <c r="F18" s="13" t="s">
        <v>59</v>
      </c>
      <c r="G18" s="6">
        <v>5</v>
      </c>
      <c r="H18" s="6">
        <v>0.1</v>
      </c>
      <c r="I18" s="6">
        <f t="shared" si="0"/>
        <v>0.5</v>
      </c>
    </row>
    <row r="19" spans="1:9" x14ac:dyDescent="0.25">
      <c r="A19" s="6" t="s">
        <v>88</v>
      </c>
      <c r="B19" s="6" t="s">
        <v>101</v>
      </c>
      <c r="C19" s="6" t="s">
        <v>40</v>
      </c>
      <c r="D19" s="6" t="s">
        <v>65</v>
      </c>
      <c r="E19" s="6" t="s">
        <v>82</v>
      </c>
      <c r="F19" s="6"/>
      <c r="G19" s="6">
        <v>1</v>
      </c>
      <c r="H19" s="6">
        <v>6.9</v>
      </c>
      <c r="I19" s="6">
        <f t="shared" si="0"/>
        <v>6.9</v>
      </c>
    </row>
    <row r="20" spans="1:9" x14ac:dyDescent="0.25">
      <c r="A20" s="6" t="s">
        <v>89</v>
      </c>
      <c r="B20" s="6" t="s">
        <v>100</v>
      </c>
      <c r="C20" s="6" t="s">
        <v>40</v>
      </c>
      <c r="D20" s="6" t="s">
        <v>65</v>
      </c>
      <c r="E20" s="6" t="s">
        <v>14</v>
      </c>
      <c r="F20" s="13" t="s">
        <v>94</v>
      </c>
      <c r="G20" s="6">
        <v>1</v>
      </c>
      <c r="H20" s="6">
        <v>0.62</v>
      </c>
      <c r="I20" s="6">
        <f t="shared" si="0"/>
        <v>0.62</v>
      </c>
    </row>
    <row r="21" spans="1:9" x14ac:dyDescent="0.25">
      <c r="A21" s="6" t="s">
        <v>90</v>
      </c>
      <c r="B21" s="6" t="s">
        <v>103</v>
      </c>
      <c r="C21" s="6" t="s">
        <v>40</v>
      </c>
      <c r="D21" s="6" t="s">
        <v>65</v>
      </c>
      <c r="E21" s="6" t="s">
        <v>83</v>
      </c>
      <c r="F21" s="13" t="s">
        <v>95</v>
      </c>
      <c r="G21" s="6">
        <v>1</v>
      </c>
      <c r="H21" s="6">
        <v>2.65</v>
      </c>
      <c r="I21" s="6">
        <f t="shared" si="0"/>
        <v>2.65</v>
      </c>
    </row>
    <row r="22" spans="1:9" x14ac:dyDescent="0.25">
      <c r="A22" s="6" t="s">
        <v>91</v>
      </c>
      <c r="B22" s="6" t="s">
        <v>99</v>
      </c>
      <c r="C22" s="6" t="s">
        <v>40</v>
      </c>
      <c r="D22" s="6" t="s">
        <v>65</v>
      </c>
      <c r="E22" s="6" t="s">
        <v>84</v>
      </c>
      <c r="F22" s="13" t="s">
        <v>96</v>
      </c>
      <c r="G22" s="6">
        <v>1</v>
      </c>
      <c r="H22" s="6">
        <v>0.26</v>
      </c>
      <c r="I22" s="6">
        <f t="shared" si="0"/>
        <v>0.26</v>
      </c>
    </row>
    <row r="23" spans="1:9" x14ac:dyDescent="0.25">
      <c r="A23" s="6" t="s">
        <v>86</v>
      </c>
      <c r="B23" s="6" t="s">
        <v>98</v>
      </c>
      <c r="C23" s="6" t="s">
        <v>40</v>
      </c>
      <c r="D23" s="6" t="s">
        <v>65</v>
      </c>
      <c r="E23" s="6" t="s">
        <v>85</v>
      </c>
      <c r="F23" s="6"/>
      <c r="G23" s="6">
        <v>1</v>
      </c>
      <c r="H23" s="6">
        <v>1.24</v>
      </c>
      <c r="I23" s="6">
        <f t="shared" si="0"/>
        <v>1.24</v>
      </c>
    </row>
    <row r="24" spans="1:9" x14ac:dyDescent="0.25">
      <c r="A24" s="6" t="s">
        <v>92</v>
      </c>
      <c r="B24" s="6" t="s">
        <v>97</v>
      </c>
      <c r="C24" s="6" t="s">
        <v>40</v>
      </c>
      <c r="D24" s="6" t="s">
        <v>61</v>
      </c>
      <c r="E24" s="6" t="s">
        <v>93</v>
      </c>
      <c r="F24" s="6"/>
      <c r="G24" s="6">
        <v>1</v>
      </c>
      <c r="H24" s="6">
        <v>0.47</v>
      </c>
      <c r="I24" s="6">
        <f t="shared" si="0"/>
        <v>0.47</v>
      </c>
    </row>
    <row r="25" spans="1:9" x14ac:dyDescent="0.25">
      <c r="A25" s="6" t="s">
        <v>172</v>
      </c>
      <c r="B25" t="s">
        <v>173</v>
      </c>
      <c r="C25" s="6" t="s">
        <v>40</v>
      </c>
      <c r="D25" s="6" t="s">
        <v>174</v>
      </c>
      <c r="E25" t="s">
        <v>175</v>
      </c>
      <c r="G25" s="6">
        <v>5</v>
      </c>
      <c r="H25" s="6">
        <v>0.28000000000000003</v>
      </c>
      <c r="I25" s="6">
        <f t="shared" si="0"/>
        <v>1.4000000000000001</v>
      </c>
    </row>
  </sheetData>
  <autoFilter ref="A1:I23" xr:uid="{12D72B67-7AAC-4E94-BC51-844FCC8E8F72}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6A7-7B8D-49FF-B44C-F8FDD51EEC88}">
  <dimension ref="A1:I4"/>
  <sheetViews>
    <sheetView workbookViewId="0">
      <selection activeCell="D10" sqref="D10"/>
    </sheetView>
  </sheetViews>
  <sheetFormatPr defaultRowHeight="15" x14ac:dyDescent="0.25"/>
  <cols>
    <col min="1" max="1" width="13.7109375" style="6" customWidth="1"/>
    <col min="2" max="3" width="17.7109375" style="6" customWidth="1"/>
    <col min="4" max="4" width="34.7109375" style="6" customWidth="1"/>
    <col min="5" max="6" width="13.7109375" style="6" customWidth="1"/>
    <col min="7" max="7" width="10.28515625" style="6" customWidth="1"/>
    <col min="8" max="8" width="9.140625" style="6"/>
    <col min="9" max="9" width="10.85546875" style="6" customWidth="1"/>
    <col min="10" max="16384" width="9.140625" style="6"/>
  </cols>
  <sheetData>
    <row r="1" spans="1:9" x14ac:dyDescent="0.25">
      <c r="A1" s="12" t="s">
        <v>1</v>
      </c>
      <c r="B1" s="12" t="s">
        <v>8</v>
      </c>
      <c r="C1" s="12" t="s">
        <v>12</v>
      </c>
      <c r="D1" s="12" t="s">
        <v>9</v>
      </c>
      <c r="E1" s="12" t="s">
        <v>10</v>
      </c>
      <c r="F1" s="12" t="s">
        <v>16</v>
      </c>
      <c r="G1" s="12" t="s">
        <v>17</v>
      </c>
      <c r="H1" s="12"/>
      <c r="I1" s="12" t="s">
        <v>20</v>
      </c>
    </row>
    <row r="2" spans="1:9" x14ac:dyDescent="0.25">
      <c r="A2" s="6">
        <v>1012</v>
      </c>
      <c r="B2" s="15">
        <v>18072</v>
      </c>
      <c r="C2" s="6" t="s">
        <v>35</v>
      </c>
      <c r="D2" s="6" t="s">
        <v>33</v>
      </c>
      <c r="E2" s="6">
        <v>1</v>
      </c>
      <c r="F2" s="6">
        <v>0.24</v>
      </c>
      <c r="G2" s="6">
        <f t="shared" ref="G2:G4" si="0">E2*F2</f>
        <v>0.24</v>
      </c>
      <c r="I2" s="6">
        <f>SUM(G2:G5)</f>
        <v>1.08</v>
      </c>
    </row>
    <row r="3" spans="1:9" x14ac:dyDescent="0.25">
      <c r="A3" s="6">
        <v>1013</v>
      </c>
      <c r="B3" s="6" t="s">
        <v>18</v>
      </c>
      <c r="D3" s="6" t="s">
        <v>34</v>
      </c>
      <c r="E3" s="6">
        <v>1</v>
      </c>
      <c r="G3" s="6">
        <f t="shared" si="0"/>
        <v>0</v>
      </c>
    </row>
    <row r="4" spans="1:9" x14ac:dyDescent="0.25">
      <c r="A4" s="6">
        <v>1014</v>
      </c>
      <c r="B4" s="6">
        <v>22474</v>
      </c>
      <c r="C4" s="6" t="s">
        <v>35</v>
      </c>
      <c r="D4" s="6" t="s">
        <v>168</v>
      </c>
      <c r="E4" s="6">
        <v>4</v>
      </c>
      <c r="F4" s="6">
        <v>0.21</v>
      </c>
      <c r="G4" s="6">
        <f t="shared" si="0"/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010D-D982-42F1-9966-25A32B247996}">
  <dimension ref="A1:I1"/>
  <sheetViews>
    <sheetView workbookViewId="0">
      <selection sqref="A1:I1"/>
    </sheetView>
  </sheetViews>
  <sheetFormatPr defaultRowHeight="15" x14ac:dyDescent="0.25"/>
  <cols>
    <col min="1" max="1" width="13.7109375" customWidth="1"/>
    <col min="2" max="3" width="17.7109375" customWidth="1"/>
    <col min="4" max="4" width="34.7109375" customWidth="1"/>
    <col min="5" max="6" width="13.7109375" customWidth="1"/>
    <col min="7" max="7" width="10.28515625" customWidth="1"/>
    <col min="9" max="9" width="10.85546875" customWidth="1"/>
  </cols>
  <sheetData>
    <row r="1" spans="1:9" x14ac:dyDescent="0.25">
      <c r="A1" s="10" t="s">
        <v>1</v>
      </c>
      <c r="B1" s="11" t="s">
        <v>8</v>
      </c>
      <c r="C1" s="11" t="s">
        <v>12</v>
      </c>
      <c r="D1" s="11" t="s">
        <v>9</v>
      </c>
      <c r="E1" s="11" t="s">
        <v>10</v>
      </c>
      <c r="F1" s="11" t="s">
        <v>16</v>
      </c>
      <c r="G1" s="11" t="s">
        <v>17</v>
      </c>
      <c r="H1" s="11"/>
      <c r="I1" s="1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4A8A-267A-47FF-97E4-316FC051679B}">
  <dimension ref="A1:N11"/>
  <sheetViews>
    <sheetView tabSelected="1" workbookViewId="0">
      <selection activeCell="J10" sqref="J10:J11"/>
    </sheetView>
  </sheetViews>
  <sheetFormatPr defaultRowHeight="15" x14ac:dyDescent="0.25"/>
  <cols>
    <col min="1" max="1" width="13.85546875" customWidth="1"/>
    <col min="2" max="2" width="17" customWidth="1"/>
    <col min="3" max="3" width="13.85546875" customWidth="1"/>
    <col min="4" max="4" width="26.5703125" customWidth="1"/>
    <col min="5" max="5" width="25" customWidth="1"/>
    <col min="6" max="6" width="9.140625" customWidth="1"/>
    <col min="13" max="13" width="10.85546875" customWidth="1"/>
  </cols>
  <sheetData>
    <row r="1" spans="1:14" x14ac:dyDescent="0.25">
      <c r="A1" s="9" t="s">
        <v>0</v>
      </c>
      <c r="B1" s="9" t="s">
        <v>1</v>
      </c>
      <c r="C1" s="9" t="s">
        <v>23</v>
      </c>
      <c r="D1" s="9" t="s">
        <v>27</v>
      </c>
      <c r="E1" s="9" t="s">
        <v>2</v>
      </c>
      <c r="F1" s="9" t="s">
        <v>10</v>
      </c>
      <c r="G1" s="9" t="s">
        <v>3</v>
      </c>
      <c r="H1" s="9" t="s">
        <v>4</v>
      </c>
      <c r="I1" s="9" t="s">
        <v>5</v>
      </c>
      <c r="J1" s="9" t="s">
        <v>6</v>
      </c>
    </row>
    <row r="2" spans="1:14" x14ac:dyDescent="0.25">
      <c r="A2" s="1">
        <v>44786</v>
      </c>
      <c r="B2" s="4">
        <v>1001</v>
      </c>
      <c r="C2" t="s">
        <v>24</v>
      </c>
      <c r="E2" t="s">
        <v>7</v>
      </c>
      <c r="F2">
        <v>4</v>
      </c>
      <c r="G2">
        <v>8.98</v>
      </c>
      <c r="H2">
        <v>1.33</v>
      </c>
      <c r="I2">
        <v>5.99</v>
      </c>
      <c r="J2">
        <f t="shared" ref="J2:J11" si="0">SUM(G2:I2)</f>
        <v>16.3</v>
      </c>
      <c r="M2" t="s">
        <v>30</v>
      </c>
      <c r="N2">
        <f>SUM(J:J)</f>
        <v>246.85999999999999</v>
      </c>
    </row>
    <row r="3" spans="1:14" x14ac:dyDescent="0.25">
      <c r="A3" s="5" t="s">
        <v>21</v>
      </c>
      <c r="B3" s="4" t="s">
        <v>22</v>
      </c>
      <c r="C3" s="6" t="s">
        <v>25</v>
      </c>
      <c r="D3" s="7">
        <v>77498754</v>
      </c>
      <c r="E3" t="s">
        <v>26</v>
      </c>
      <c r="F3">
        <v>5</v>
      </c>
      <c r="G3">
        <v>30.81</v>
      </c>
      <c r="H3">
        <v>3.51</v>
      </c>
      <c r="I3">
        <v>4.99</v>
      </c>
      <c r="J3">
        <f t="shared" si="0"/>
        <v>39.31</v>
      </c>
    </row>
    <row r="4" spans="1:14" x14ac:dyDescent="0.25">
      <c r="A4" s="1">
        <v>44798</v>
      </c>
      <c r="B4" s="4" t="s">
        <v>22</v>
      </c>
      <c r="C4" t="s">
        <v>28</v>
      </c>
      <c r="D4" s="8" t="s">
        <v>31</v>
      </c>
      <c r="E4" t="s">
        <v>29</v>
      </c>
      <c r="F4">
        <v>5</v>
      </c>
      <c r="G4">
        <f>44.38-9</f>
        <v>35.380000000000003</v>
      </c>
      <c r="H4">
        <v>0</v>
      </c>
      <c r="I4">
        <v>19.440000000000001</v>
      </c>
      <c r="J4">
        <f t="shared" si="0"/>
        <v>54.820000000000007</v>
      </c>
    </row>
    <row r="5" spans="1:14" x14ac:dyDescent="0.25">
      <c r="A5" s="1">
        <v>44801</v>
      </c>
      <c r="B5" s="4" t="s">
        <v>22</v>
      </c>
      <c r="C5" t="s">
        <v>35</v>
      </c>
      <c r="D5" s="3">
        <v>1825377</v>
      </c>
      <c r="E5" t="s">
        <v>36</v>
      </c>
      <c r="F5">
        <v>4</v>
      </c>
      <c r="G5">
        <v>10.88</v>
      </c>
      <c r="H5">
        <v>0.89</v>
      </c>
      <c r="I5">
        <v>4.95</v>
      </c>
      <c r="J5">
        <f t="shared" si="0"/>
        <v>16.720000000000002</v>
      </c>
    </row>
    <row r="6" spans="1:14" x14ac:dyDescent="0.25">
      <c r="A6" s="1">
        <v>44802</v>
      </c>
      <c r="B6" s="4" t="s">
        <v>37</v>
      </c>
      <c r="C6" t="s">
        <v>25</v>
      </c>
      <c r="D6">
        <v>77627274</v>
      </c>
      <c r="E6" t="s">
        <v>26</v>
      </c>
      <c r="F6">
        <v>2</v>
      </c>
      <c r="G6">
        <v>21.28</v>
      </c>
      <c r="H6">
        <v>2.5099999999999998</v>
      </c>
      <c r="I6">
        <v>4.99</v>
      </c>
      <c r="J6">
        <f t="shared" si="0"/>
        <v>28.78</v>
      </c>
    </row>
    <row r="7" spans="1:14" x14ac:dyDescent="0.25">
      <c r="A7" s="1">
        <v>44816</v>
      </c>
      <c r="B7" s="4" t="s">
        <v>22</v>
      </c>
      <c r="C7" t="s">
        <v>25</v>
      </c>
      <c r="D7" s="2">
        <v>77751071</v>
      </c>
      <c r="E7" t="s">
        <v>26</v>
      </c>
      <c r="F7">
        <v>5</v>
      </c>
      <c r="G7">
        <v>10.7</v>
      </c>
      <c r="H7">
        <v>1.39</v>
      </c>
      <c r="I7">
        <v>4.99</v>
      </c>
      <c r="J7">
        <f t="shared" si="0"/>
        <v>17.079999999999998</v>
      </c>
    </row>
    <row r="8" spans="1:14" x14ac:dyDescent="0.25">
      <c r="A8" s="1">
        <v>44822</v>
      </c>
      <c r="B8" s="4" t="s">
        <v>39</v>
      </c>
      <c r="C8" t="s">
        <v>25</v>
      </c>
      <c r="D8">
        <v>77843061</v>
      </c>
      <c r="E8" t="s">
        <v>38</v>
      </c>
      <c r="F8">
        <v>2</v>
      </c>
      <c r="G8">
        <v>6.86</v>
      </c>
      <c r="H8">
        <v>1.7</v>
      </c>
      <c r="I8">
        <v>4.99</v>
      </c>
      <c r="J8">
        <f t="shared" si="0"/>
        <v>13.55</v>
      </c>
    </row>
    <row r="9" spans="1:14" x14ac:dyDescent="0.25">
      <c r="A9" s="1">
        <v>44829</v>
      </c>
      <c r="B9" s="4" t="s">
        <v>37</v>
      </c>
      <c r="C9" t="s">
        <v>28</v>
      </c>
      <c r="D9" s="18" t="s">
        <v>177</v>
      </c>
      <c r="E9" t="s">
        <v>178</v>
      </c>
      <c r="F9">
        <v>5</v>
      </c>
      <c r="G9">
        <v>9</v>
      </c>
      <c r="H9">
        <v>0</v>
      </c>
      <c r="I9">
        <v>20.010000000000002</v>
      </c>
      <c r="J9">
        <f t="shared" si="0"/>
        <v>29.01</v>
      </c>
    </row>
    <row r="10" spans="1:14" x14ac:dyDescent="0.25">
      <c r="A10" s="1">
        <v>44836</v>
      </c>
      <c r="B10" s="4" t="s">
        <v>37</v>
      </c>
      <c r="C10" t="s">
        <v>25</v>
      </c>
      <c r="D10" s="2">
        <v>78062957</v>
      </c>
      <c r="E10" t="s">
        <v>176</v>
      </c>
      <c r="F10">
        <v>2</v>
      </c>
      <c r="G10">
        <v>14.27</v>
      </c>
      <c r="H10">
        <f>1.72+0.14</f>
        <v>1.8599999999999999</v>
      </c>
      <c r="I10">
        <v>4.99</v>
      </c>
      <c r="J10">
        <f t="shared" si="0"/>
        <v>21.119999999999997</v>
      </c>
    </row>
    <row r="11" spans="1:14" x14ac:dyDescent="0.25">
      <c r="A11" s="1">
        <v>44836</v>
      </c>
      <c r="B11">
        <v>1005</v>
      </c>
      <c r="C11" t="s">
        <v>179</v>
      </c>
      <c r="D11" s="4" t="s">
        <v>180</v>
      </c>
      <c r="E11" t="s">
        <v>181</v>
      </c>
      <c r="F11">
        <v>15</v>
      </c>
      <c r="G11">
        <v>4.05</v>
      </c>
      <c r="H11">
        <v>0</v>
      </c>
      <c r="I11">
        <v>6.12</v>
      </c>
      <c r="J11">
        <f t="shared" si="0"/>
        <v>10.17</v>
      </c>
    </row>
  </sheetData>
  <hyperlinks>
    <hyperlink ref="D9" r:id="rId1" tooltip="Y13-3281895A" display="javascript:void(0);" xr:uid="{A09F36C4-B816-4D8A-A63D-9F221D5BD01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A1001 - Full Stepper Assembly</vt:lpstr>
      <vt:lpstr>A1002 - Stepper Motor PCA</vt:lpstr>
      <vt:lpstr>A1003 - Controller Board PCA</vt:lpstr>
      <vt:lpstr>A1013 - Stepper Motor Mount</vt:lpstr>
      <vt:lpstr>A1018 - Stepper Motor Mount Ext</vt:lpstr>
      <vt:lpstr>Purchase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AJ992</dc:creator>
  <cp:lastModifiedBy>AJ992</cp:lastModifiedBy>
  <dcterms:created xsi:type="dcterms:W3CDTF">2022-08-13T17:07:55Z</dcterms:created>
  <dcterms:modified xsi:type="dcterms:W3CDTF">2022-10-02T23:45:04Z</dcterms:modified>
</cp:coreProperties>
</file>