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992\Documents\My Projects\RX7_COOLANT_TEMP_CONTROLLER\"/>
    </mc:Choice>
  </mc:AlternateContent>
  <xr:revisionPtr revIDLastSave="0" documentId="13_ncr:1_{33710B2A-F459-462D-80CF-B9E1B05810E7}" xr6:coauthVersionLast="47" xr6:coauthVersionMax="47" xr10:uidLastSave="{00000000-0000-0000-0000-000000000000}"/>
  <bookViews>
    <workbookView xWindow="-120" yWindow="-120" windowWidth="29040" windowHeight="15840" xr2:uid="{A60B4010-94DB-4C72-A9D0-318C59342B7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4" i="2"/>
  <c r="C7" i="2"/>
  <c r="C8" i="2"/>
  <c r="C11" i="2"/>
  <c r="C12" i="2"/>
  <c r="C15" i="2"/>
  <c r="C16" i="2"/>
  <c r="C19" i="2"/>
  <c r="C20" i="2"/>
  <c r="C23" i="2"/>
  <c r="C24" i="2"/>
  <c r="C27" i="2"/>
  <c r="C28" i="2"/>
  <c r="C31" i="2"/>
  <c r="C32" i="2"/>
  <c r="C35" i="2"/>
  <c r="C36" i="2"/>
  <c r="C39" i="2"/>
  <c r="C40" i="2"/>
  <c r="C43" i="2"/>
  <c r="C44" i="2"/>
  <c r="C47" i="2"/>
  <c r="C48" i="2"/>
  <c r="C51" i="2"/>
  <c r="C52" i="2"/>
  <c r="C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4" i="2"/>
  <c r="B5" i="2"/>
  <c r="C5" i="2" s="1"/>
  <c r="B6" i="2"/>
  <c r="C6" i="2" s="1"/>
  <c r="B7" i="2"/>
  <c r="B8" i="2"/>
  <c r="B9" i="2"/>
  <c r="C9" i="2" s="1"/>
  <c r="B10" i="2"/>
  <c r="C10" i="2" s="1"/>
  <c r="B11" i="2"/>
  <c r="B12" i="2"/>
  <c r="B13" i="2"/>
  <c r="C13" i="2" s="1"/>
  <c r="B14" i="2"/>
  <c r="C14" i="2" s="1"/>
  <c r="B15" i="2"/>
  <c r="B16" i="2"/>
  <c r="B17" i="2"/>
  <c r="C17" i="2" s="1"/>
  <c r="B18" i="2"/>
  <c r="C18" i="2" s="1"/>
  <c r="B19" i="2"/>
  <c r="B20" i="2"/>
  <c r="B21" i="2"/>
  <c r="C21" i="2" s="1"/>
  <c r="B22" i="2"/>
  <c r="C22" i="2" s="1"/>
  <c r="B23" i="2"/>
  <c r="B24" i="2"/>
  <c r="B25" i="2"/>
  <c r="C25" i="2" s="1"/>
  <c r="B26" i="2"/>
  <c r="C26" i="2" s="1"/>
  <c r="B27" i="2"/>
  <c r="B28" i="2"/>
  <c r="B29" i="2"/>
  <c r="C29" i="2" s="1"/>
  <c r="B30" i="2"/>
  <c r="C30" i="2" s="1"/>
  <c r="B31" i="2"/>
  <c r="B32" i="2"/>
  <c r="B33" i="2"/>
  <c r="C33" i="2" s="1"/>
  <c r="B34" i="2"/>
  <c r="C34" i="2" s="1"/>
  <c r="B35" i="2"/>
  <c r="B36" i="2"/>
  <c r="B37" i="2"/>
  <c r="C37" i="2" s="1"/>
  <c r="B38" i="2"/>
  <c r="C38" i="2" s="1"/>
  <c r="B39" i="2"/>
  <c r="B40" i="2"/>
  <c r="B41" i="2"/>
  <c r="C41" i="2" s="1"/>
  <c r="B42" i="2"/>
  <c r="C42" i="2" s="1"/>
  <c r="B43" i="2"/>
  <c r="B44" i="2"/>
  <c r="B45" i="2"/>
  <c r="C45" i="2" s="1"/>
  <c r="B46" i="2"/>
  <c r="C46" i="2" s="1"/>
  <c r="B47" i="2"/>
  <c r="B48" i="2"/>
  <c r="B49" i="2"/>
  <c r="C49" i="2" s="1"/>
  <c r="B50" i="2"/>
  <c r="C50" i="2" s="1"/>
  <c r="B51" i="2"/>
  <c r="B52" i="2"/>
  <c r="B53" i="2"/>
  <c r="C53" i="2" s="1"/>
  <c r="B54" i="2"/>
  <c r="C54" i="2" s="1"/>
  <c r="B4" i="2"/>
  <c r="E6" i="1"/>
  <c r="C9" i="1"/>
  <c r="D9" i="1" s="1"/>
  <c r="E9" i="1" s="1"/>
  <c r="C8" i="1"/>
  <c r="D8" i="1" s="1"/>
  <c r="E8" i="1" s="1"/>
  <c r="D5" i="1"/>
  <c r="D6" i="1"/>
  <c r="D7" i="1"/>
  <c r="E7" i="1" s="1"/>
  <c r="D4" i="1"/>
</calcChain>
</file>

<file path=xl/sharedStrings.xml><?xml version="1.0" encoding="utf-8"?>
<sst xmlns="http://schemas.openxmlformats.org/spreadsheetml/2006/main" count="17" uniqueCount="16">
  <si>
    <t>Resistance</t>
  </si>
  <si>
    <t>Temperature (C)</t>
  </si>
  <si>
    <t>Resistance of R1</t>
  </si>
  <si>
    <t>Vout</t>
  </si>
  <si>
    <t>Vout_gain</t>
  </si>
  <si>
    <t>Temperature (F)</t>
  </si>
  <si>
    <t>Equation of Temperature Curve</t>
  </si>
  <si>
    <r>
      <t>y = 1389.9e</t>
    </r>
    <r>
      <rPr>
        <vertAlign val="superscript"/>
        <sz val="11"/>
        <color rgb="FF595959"/>
        <rFont val="Calibri"/>
        <family val="2"/>
        <scheme val="minor"/>
      </rPr>
      <t>-0.745x</t>
    </r>
  </si>
  <si>
    <t>*Note: Data for 108 &amp; 138 C is extrapolated</t>
  </si>
  <si>
    <t>Resistance of Sensor (ohms)</t>
  </si>
  <si>
    <t>Vout (V)</t>
  </si>
  <si>
    <t>Vout_gain (V)</t>
  </si>
  <si>
    <t>Number</t>
  </si>
  <si>
    <t>Temp (C)</t>
  </si>
  <si>
    <t>Temp (F)</t>
  </si>
  <si>
    <t>Range of potentiometer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</si>
</sst>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4" x14ac:knownFonts="1">
    <font>
      <sz val="11"/>
      <color theme="1"/>
      <name val="Calibri"/>
      <family val="2"/>
      <scheme val="minor"/>
    </font>
    <font>
      <sz val="11"/>
      <color rgb="FF595959"/>
      <name val="Calibri"/>
      <family val="2"/>
      <scheme val="minor"/>
    </font>
    <font>
      <vertAlign val="superscript"/>
      <sz val="11"/>
      <color rgb="FF595959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 applyFont="1"/>
    <xf numFmtId="2" fontId="0" fillId="0" borderId="0" xfId="0" applyNumberFormat="1"/>
    <xf numFmtId="0" fontId="1" fillId="0" borderId="0" xfId="0" applyFont="1" applyAlignment="1">
      <alignment horizontal="center" vertical="center" readingOrder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Fill="1" applyAlignment="1">
      <alignment horizontal="center" vertical="center" readingOrder="1"/>
    </xf>
    <xf numFmtId="0" fontId="3" fillId="0" borderId="0" xfId="0" applyFont="1" applyAlignment="1">
      <alignment horizontal="center" vertical="center" readingOrder="1"/>
    </xf>
    <xf numFmtId="0" fontId="3" fillId="0" borderId="0" xfId="0" applyFont="1"/>
    <xf numFmtId="2" fontId="3" fillId="0" borderId="0" xfId="0" applyNumberFormat="1" applyFont="1"/>
    <xf numFmtId="0" fontId="0" fillId="2" borderId="0" xfId="0" applyFill="1"/>
    <xf numFmtId="2" fontId="3" fillId="2" borderId="0" xfId="0" applyNumberFormat="1" applyFont="1" applyFill="1"/>
    <xf numFmtId="172" fontId="3" fillId="0" borderId="0" xfId="0" applyNumberFormat="1" applyFont="1" applyAlignment="1">
      <alignment vertical="center" readingOrder="1"/>
    </xf>
    <xf numFmtId="172" fontId="3" fillId="0" borderId="0" xfId="0" applyNumberFormat="1" applyFont="1" applyAlignment="1">
      <alignment horizontal="center" vertical="center" readingOrder="1"/>
    </xf>
    <xf numFmtId="172" fontId="3" fillId="0" borderId="0" xfId="0" applyNumberFormat="1" applyFont="1"/>
    <xf numFmtId="172" fontId="0" fillId="0" borderId="0" xfId="0" applyNumberFormat="1"/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Coolant Temp Sensor Curve</a:t>
            </a:r>
          </a:p>
        </c:rich>
      </c:tx>
      <c:layout>
        <c:manualLayout>
          <c:xMode val="edge"/>
          <c:yMode val="edge"/>
          <c:x val="0.310729002624671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Resistance of Sensor (ohms)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</c:f>
              <c:numCache>
                <c:formatCode>General</c:formatCode>
                <c:ptCount val="7"/>
                <c:pt idx="0">
                  <c:v>22</c:v>
                </c:pt>
                <c:pt idx="1">
                  <c:v>44</c:v>
                </c:pt>
                <c:pt idx="2">
                  <c:v>66</c:v>
                </c:pt>
                <c:pt idx="3">
                  <c:v>88</c:v>
                </c:pt>
                <c:pt idx="4">
                  <c:v>108</c:v>
                </c:pt>
                <c:pt idx="5">
                  <c:v>132</c:v>
                </c:pt>
              </c:numCache>
            </c:numRef>
          </c:cat>
          <c:val>
            <c:numRef>
              <c:f>Sheet1!$C$4:$C$9</c:f>
              <c:numCache>
                <c:formatCode>General</c:formatCode>
                <c:ptCount val="6"/>
                <c:pt idx="0">
                  <c:v>672</c:v>
                </c:pt>
                <c:pt idx="1">
                  <c:v>308</c:v>
                </c:pt>
                <c:pt idx="2">
                  <c:v>145</c:v>
                </c:pt>
                <c:pt idx="3">
                  <c:v>72</c:v>
                </c:pt>
                <c:pt idx="4" formatCode="0">
                  <c:v>33.514798283232764</c:v>
                </c:pt>
                <c:pt idx="5" formatCode="0">
                  <c:v>15.910624300617888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B-43C4-BFC3-A5EC1D877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259743"/>
        <c:axId val="280265567"/>
      </c:lineChart>
      <c:lineChart>
        <c:grouping val="standard"/>
        <c:varyColors val="0"/>
        <c:ser>
          <c:idx val="1"/>
          <c:order val="1"/>
          <c:tx>
            <c:strRef>
              <c:f>Sheet1!$D$3</c:f>
              <c:strCache>
                <c:ptCount val="1"/>
                <c:pt idx="0">
                  <c:v>Vout (V)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</c:f>
              <c:numCache>
                <c:formatCode>General</c:formatCode>
                <c:ptCount val="7"/>
                <c:pt idx="0">
                  <c:v>22</c:v>
                </c:pt>
                <c:pt idx="1">
                  <c:v>44</c:v>
                </c:pt>
                <c:pt idx="2">
                  <c:v>66</c:v>
                </c:pt>
                <c:pt idx="3">
                  <c:v>88</c:v>
                </c:pt>
                <c:pt idx="4">
                  <c:v>108</c:v>
                </c:pt>
                <c:pt idx="5">
                  <c:v>132</c:v>
                </c:pt>
              </c:numCache>
            </c:numRef>
          </c:cat>
          <c:val>
            <c:numRef>
              <c:f>Sheet1!$D$4:$D$9</c:f>
              <c:numCache>
                <c:formatCode>0.00</c:formatCode>
                <c:ptCount val="6"/>
                <c:pt idx="0">
                  <c:v>3.3532934131736525</c:v>
                </c:pt>
                <c:pt idx="1">
                  <c:v>2.4137931034482758</c:v>
                </c:pt>
                <c:pt idx="2">
                  <c:v>1.5263157894736843</c:v>
                </c:pt>
                <c:pt idx="3">
                  <c:v>0.89552238805970152</c:v>
                </c:pt>
                <c:pt idx="4">
                  <c:v>0.46098258504898187</c:v>
                </c:pt>
                <c:pt idx="5">
                  <c:v>0.22998172335392864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AB-43C4-BFC3-A5EC1D877EBE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Vout_gain (V)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Sheet1!$E$4:$E$9</c:f>
              <c:numCache>
                <c:formatCode>0.00</c:formatCode>
                <c:ptCount val="6"/>
                <c:pt idx="0">
                  <c:v>5</c:v>
                </c:pt>
                <c:pt idx="1">
                  <c:v>5</c:v>
                </c:pt>
                <c:pt idx="2">
                  <c:v>4.2736842105263158</c:v>
                </c:pt>
                <c:pt idx="3">
                  <c:v>2.5074626865671643</c:v>
                </c:pt>
                <c:pt idx="4">
                  <c:v>1.2907512381371491</c:v>
                </c:pt>
                <c:pt idx="5">
                  <c:v>0.64394882539100018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AB-43C4-BFC3-A5EC1D877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616127"/>
        <c:axId val="408615711"/>
      </c:lineChart>
      <c:catAx>
        <c:axId val="280259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65567"/>
        <c:crosses val="autoZero"/>
        <c:auto val="1"/>
        <c:lblAlgn val="ctr"/>
        <c:lblOffset val="100"/>
        <c:noMultiLvlLbl val="0"/>
      </c:catAx>
      <c:valAx>
        <c:axId val="28026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 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59743"/>
        <c:crosses val="autoZero"/>
        <c:crossBetween val="between"/>
      </c:valAx>
      <c:valAx>
        <c:axId val="4086157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16127"/>
        <c:crosses val="max"/>
        <c:crossBetween val="between"/>
      </c:valAx>
      <c:catAx>
        <c:axId val="4086161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861571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10</xdr:row>
      <xdr:rowOff>85725</xdr:rowOff>
    </xdr:from>
    <xdr:to>
      <xdr:col>16</xdr:col>
      <xdr:colOff>257175</xdr:colOff>
      <xdr:row>30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0A159C-A4E5-BA24-7B8B-D4C05DDED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77038-0469-4BF2-9B15-740992DC805F}">
  <dimension ref="A1:E15"/>
  <sheetViews>
    <sheetView tabSelected="1" workbookViewId="0">
      <selection activeCell="D4" sqref="D4"/>
    </sheetView>
  </sheetViews>
  <sheetFormatPr defaultRowHeight="15" x14ac:dyDescent="0.25"/>
  <cols>
    <col min="1" max="2" width="16.85546875" customWidth="1"/>
    <col min="3" max="3" width="26.28515625" customWidth="1"/>
    <col min="5" max="5" width="13.85546875" customWidth="1"/>
  </cols>
  <sheetData>
    <row r="1" spans="1:5" x14ac:dyDescent="0.25">
      <c r="B1" t="s">
        <v>2</v>
      </c>
      <c r="C1">
        <v>330</v>
      </c>
    </row>
    <row r="3" spans="1:5" x14ac:dyDescent="0.25">
      <c r="A3" t="s">
        <v>1</v>
      </c>
      <c r="B3" t="s">
        <v>5</v>
      </c>
      <c r="C3" t="s">
        <v>9</v>
      </c>
      <c r="D3" t="s">
        <v>10</v>
      </c>
      <c r="E3" t="s">
        <v>11</v>
      </c>
    </row>
    <row r="4" spans="1:5" x14ac:dyDescent="0.25">
      <c r="A4">
        <v>22</v>
      </c>
      <c r="B4">
        <v>72</v>
      </c>
      <c r="C4">
        <v>672</v>
      </c>
      <c r="D4" s="2">
        <f>(5*C4)/(C4+$C$1)</f>
        <v>3.3532934131736525</v>
      </c>
      <c r="E4" s="2">
        <v>5</v>
      </c>
    </row>
    <row r="5" spans="1:5" x14ac:dyDescent="0.25">
      <c r="A5">
        <v>44</v>
      </c>
      <c r="B5">
        <v>111</v>
      </c>
      <c r="C5">
        <v>308</v>
      </c>
      <c r="D5" s="2">
        <f>(5*C5)/(C5+$C$1)</f>
        <v>2.4137931034482758</v>
      </c>
      <c r="E5" s="2">
        <v>5</v>
      </c>
    </row>
    <row r="6" spans="1:5" x14ac:dyDescent="0.25">
      <c r="A6">
        <v>66</v>
      </c>
      <c r="B6">
        <v>151</v>
      </c>
      <c r="C6">
        <v>145</v>
      </c>
      <c r="D6" s="2">
        <f>(5*C6)/(C6+$C$1)</f>
        <v>1.5263157894736843</v>
      </c>
      <c r="E6" s="2">
        <f t="shared" ref="E6:E9" si="0">D6*2.8</f>
        <v>4.2736842105263158</v>
      </c>
    </row>
    <row r="7" spans="1:5" x14ac:dyDescent="0.25">
      <c r="A7">
        <v>88</v>
      </c>
      <c r="B7">
        <v>190</v>
      </c>
      <c r="C7">
        <v>72</v>
      </c>
      <c r="D7" s="2">
        <f>(5*C7)/(C7+$C$1)</f>
        <v>0.89552238805970152</v>
      </c>
      <c r="E7" s="2">
        <f t="shared" si="0"/>
        <v>2.5074626865671643</v>
      </c>
    </row>
    <row r="8" spans="1:5" x14ac:dyDescent="0.25">
      <c r="A8">
        <v>108</v>
      </c>
      <c r="B8">
        <v>226</v>
      </c>
      <c r="C8" s="1">
        <f>1389.9*(EXP(-0.745*5))</f>
        <v>33.514798283232764</v>
      </c>
      <c r="D8" s="2">
        <f>(5*C8)/(C8+$C$1)</f>
        <v>0.46098258504898187</v>
      </c>
      <c r="E8" s="2">
        <f t="shared" si="0"/>
        <v>1.2907512381371491</v>
      </c>
    </row>
    <row r="9" spans="1:5" x14ac:dyDescent="0.25">
      <c r="A9">
        <v>132</v>
      </c>
      <c r="B9">
        <v>270</v>
      </c>
      <c r="C9" s="1">
        <f>1389.9*(EXP(-0.745*6))</f>
        <v>15.910624300617888</v>
      </c>
      <c r="D9" s="2">
        <f>(5*C9)/(C9+$C$1)</f>
        <v>0.22998172335392864</v>
      </c>
      <c r="E9" s="2">
        <f t="shared" si="0"/>
        <v>0.64394882539100018</v>
      </c>
    </row>
    <row r="11" spans="1:5" x14ac:dyDescent="0.25">
      <c r="A11" s="4" t="s">
        <v>6</v>
      </c>
      <c r="B11" s="4"/>
    </row>
    <row r="12" spans="1:5" ht="17.25" x14ac:dyDescent="0.25">
      <c r="A12" s="3" t="s">
        <v>7</v>
      </c>
    </row>
    <row r="15" spans="1:5" x14ac:dyDescent="0.25">
      <c r="A15" s="5" t="s">
        <v>8</v>
      </c>
      <c r="B15" s="5"/>
      <c r="C15" s="5"/>
    </row>
  </sheetData>
  <mergeCells count="2">
    <mergeCell ref="A11:B11"/>
    <mergeCell ref="A15:C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A2FA4-2D55-4D5F-A083-F437859BB116}">
  <dimension ref="A1:O54"/>
  <sheetViews>
    <sheetView topLeftCell="A22" workbookViewId="0">
      <selection activeCell="J6" sqref="J6"/>
    </sheetView>
  </sheetViews>
  <sheetFormatPr defaultRowHeight="15" x14ac:dyDescent="0.25"/>
  <cols>
    <col min="3" max="3" width="10.85546875" customWidth="1"/>
    <col min="4" max="4" width="13" style="15" customWidth="1"/>
    <col min="6" max="6" width="11.28515625" customWidth="1"/>
    <col min="8" max="8" width="14.42578125" customWidth="1"/>
  </cols>
  <sheetData>
    <row r="1" spans="1:15" x14ac:dyDescent="0.25">
      <c r="A1" s="4" t="s">
        <v>2</v>
      </c>
      <c r="B1" s="4"/>
      <c r="C1" s="4"/>
      <c r="D1" s="12">
        <v>330</v>
      </c>
    </row>
    <row r="2" spans="1:15" x14ac:dyDescent="0.25">
      <c r="B2" s="7"/>
      <c r="C2" s="7"/>
      <c r="D2" s="13"/>
    </row>
    <row r="3" spans="1:15" x14ac:dyDescent="0.25">
      <c r="A3" t="s">
        <v>12</v>
      </c>
      <c r="B3" s="6" t="s">
        <v>13</v>
      </c>
      <c r="C3" s="7" t="s">
        <v>14</v>
      </c>
      <c r="D3" s="13" t="s">
        <v>0</v>
      </c>
      <c r="E3" s="8" t="s">
        <v>3</v>
      </c>
      <c r="F3" s="8" t="s">
        <v>4</v>
      </c>
      <c r="G3" s="8"/>
      <c r="H3" s="16" t="s">
        <v>15</v>
      </c>
      <c r="I3" s="16"/>
      <c r="J3" s="16"/>
      <c r="K3" s="8"/>
      <c r="L3" s="8"/>
      <c r="M3" s="8"/>
      <c r="N3" s="8"/>
      <c r="O3" s="8"/>
    </row>
    <row r="4" spans="1:15" x14ac:dyDescent="0.25">
      <c r="A4">
        <v>1</v>
      </c>
      <c r="B4">
        <f>A4*22</f>
        <v>22</v>
      </c>
      <c r="C4">
        <f>B4*(9/5)+32</f>
        <v>71.599999999999994</v>
      </c>
      <c r="D4" s="14">
        <f>1389.9*EXP(-0.745*A4)</f>
        <v>659.83320348648431</v>
      </c>
      <c r="E4" s="2">
        <f>(5*D4)/(D4+$D$1)</f>
        <v>3.333052483804126</v>
      </c>
      <c r="F4" s="9">
        <f>E4*2.8</f>
        <v>9.3325469546515514</v>
      </c>
      <c r="G4" s="8"/>
      <c r="H4" s="8"/>
      <c r="I4" s="8"/>
      <c r="J4" s="8"/>
      <c r="K4" s="8"/>
      <c r="L4" s="8"/>
      <c r="M4" s="8"/>
      <c r="N4" s="8"/>
      <c r="O4" s="8"/>
    </row>
    <row r="5" spans="1:15" x14ac:dyDescent="0.25">
      <c r="A5">
        <v>1.1000000000000001</v>
      </c>
      <c r="B5">
        <f t="shared" ref="B5:B54" si="0">A5*22</f>
        <v>24.200000000000003</v>
      </c>
      <c r="C5">
        <f t="shared" ref="C5:C54" si="1">B5*(9/5)+32</f>
        <v>75.56</v>
      </c>
      <c r="D5" s="14">
        <f t="shared" ref="D5:D54" si="2">1389.9*EXP(-0.745*A5)</f>
        <v>612.46211110843672</v>
      </c>
      <c r="E5" s="2">
        <f t="shared" ref="E5:E54" si="3">(5*D5)/(D5+$D$1)</f>
        <v>3.24926648981207</v>
      </c>
      <c r="F5" s="9">
        <f t="shared" ref="F5:F54" si="4">E5*2.8</f>
        <v>9.0979461714737955</v>
      </c>
      <c r="G5" s="8"/>
      <c r="H5" s="8"/>
      <c r="I5" s="8"/>
      <c r="J5" s="8"/>
      <c r="K5" s="8"/>
      <c r="L5" s="8"/>
      <c r="M5" s="8"/>
      <c r="N5" s="8"/>
      <c r="O5" s="8"/>
    </row>
    <row r="6" spans="1:15" x14ac:dyDescent="0.25">
      <c r="A6">
        <v>1.2</v>
      </c>
      <c r="B6">
        <f t="shared" si="0"/>
        <v>26.4</v>
      </c>
      <c r="C6">
        <f t="shared" si="1"/>
        <v>79.52</v>
      </c>
      <c r="D6" s="14">
        <f t="shared" si="2"/>
        <v>568.49190910879452</v>
      </c>
      <c r="E6" s="2">
        <f t="shared" si="3"/>
        <v>3.1635894733469341</v>
      </c>
      <c r="F6" s="9">
        <f t="shared" si="4"/>
        <v>8.8580505253714144</v>
      </c>
      <c r="G6" s="8"/>
      <c r="H6" s="8"/>
      <c r="I6" s="8"/>
      <c r="J6" s="8"/>
      <c r="K6" s="8"/>
      <c r="L6" s="8"/>
      <c r="M6" s="8"/>
      <c r="N6" s="8"/>
      <c r="O6" s="8"/>
    </row>
    <row r="7" spans="1:15" x14ac:dyDescent="0.25">
      <c r="A7">
        <v>1.3</v>
      </c>
      <c r="B7">
        <f t="shared" si="0"/>
        <v>28.6</v>
      </c>
      <c r="C7">
        <f t="shared" si="1"/>
        <v>83.48</v>
      </c>
      <c r="D7" s="14">
        <f t="shared" si="2"/>
        <v>527.67843897684327</v>
      </c>
      <c r="E7" s="2">
        <f t="shared" si="3"/>
        <v>3.0762020764234821</v>
      </c>
      <c r="F7" s="9">
        <f t="shared" si="4"/>
        <v>8.6133658139857499</v>
      </c>
      <c r="G7" s="8"/>
      <c r="H7" s="8"/>
      <c r="I7" s="8"/>
      <c r="J7" s="8"/>
      <c r="K7" s="8"/>
      <c r="L7" s="8"/>
      <c r="M7" s="8"/>
      <c r="N7" s="8"/>
      <c r="O7" s="8"/>
    </row>
    <row r="8" spans="1:15" x14ac:dyDescent="0.25">
      <c r="A8">
        <v>1.4</v>
      </c>
      <c r="B8">
        <f t="shared" si="0"/>
        <v>30.799999999999997</v>
      </c>
      <c r="C8">
        <f t="shared" si="1"/>
        <v>87.44</v>
      </c>
      <c r="D8" s="14">
        <f t="shared" si="2"/>
        <v>489.7950709580831</v>
      </c>
      <c r="E8" s="2">
        <f t="shared" si="3"/>
        <v>2.9873018776855198</v>
      </c>
      <c r="F8" s="9">
        <f t="shared" si="4"/>
        <v>8.3644452575194546</v>
      </c>
      <c r="G8" s="8"/>
      <c r="H8" s="8"/>
      <c r="I8" s="8"/>
      <c r="J8" s="8"/>
      <c r="K8" s="8"/>
      <c r="L8" s="8"/>
      <c r="M8" s="8"/>
      <c r="N8" s="8"/>
      <c r="O8" s="8"/>
    </row>
    <row r="9" spans="1:15" x14ac:dyDescent="0.25">
      <c r="A9">
        <v>1.5</v>
      </c>
      <c r="B9">
        <f t="shared" si="0"/>
        <v>33</v>
      </c>
      <c r="C9">
        <f t="shared" si="1"/>
        <v>91.4</v>
      </c>
      <c r="D9" s="14">
        <f t="shared" si="2"/>
        <v>454.63144562054293</v>
      </c>
      <c r="E9" s="2">
        <f t="shared" si="3"/>
        <v>2.8971018696617983</v>
      </c>
      <c r="F9" s="9">
        <f t="shared" si="4"/>
        <v>8.1118852350530339</v>
      </c>
      <c r="G9" s="8"/>
      <c r="H9" s="8"/>
      <c r="I9" s="8"/>
      <c r="J9" s="8"/>
      <c r="K9" s="8"/>
      <c r="L9" s="8"/>
      <c r="M9" s="8"/>
      <c r="N9" s="8"/>
      <c r="O9" s="8"/>
    </row>
    <row r="10" spans="1:15" x14ac:dyDescent="0.25">
      <c r="A10">
        <v>1.6</v>
      </c>
      <c r="B10">
        <f t="shared" si="0"/>
        <v>35.200000000000003</v>
      </c>
      <c r="C10">
        <f t="shared" si="1"/>
        <v>95.360000000000014</v>
      </c>
      <c r="D10" s="14">
        <f t="shared" si="2"/>
        <v>421.99230576722817</v>
      </c>
      <c r="E10" s="2">
        <f t="shared" si="3"/>
        <v>2.8058286137428365</v>
      </c>
      <c r="F10" s="9">
        <f t="shared" si="4"/>
        <v>7.8563201184799416</v>
      </c>
      <c r="G10" s="8"/>
      <c r="H10" s="8"/>
      <c r="I10" s="8"/>
      <c r="J10" s="8"/>
      <c r="K10" s="8"/>
      <c r="L10" s="8"/>
      <c r="M10" s="8"/>
      <c r="N10" s="8"/>
      <c r="O10" s="8"/>
    </row>
    <row r="11" spans="1:15" x14ac:dyDescent="0.25">
      <c r="A11">
        <v>1.7</v>
      </c>
      <c r="B11">
        <f t="shared" si="0"/>
        <v>37.4</v>
      </c>
      <c r="C11">
        <f t="shared" si="1"/>
        <v>99.32</v>
      </c>
      <c r="D11" s="14">
        <f t="shared" si="2"/>
        <v>391.69641220852503</v>
      </c>
      <c r="E11" s="2">
        <f t="shared" si="3"/>
        <v>2.7137201015719423</v>
      </c>
      <c r="F11" s="9">
        <f t="shared" si="4"/>
        <v>7.5984162844014378</v>
      </c>
      <c r="G11" s="8"/>
      <c r="H11" s="8"/>
      <c r="I11" s="8"/>
      <c r="J11" s="8"/>
      <c r="K11" s="8"/>
      <c r="L11" s="8"/>
      <c r="M11" s="8"/>
      <c r="N11" s="8"/>
      <c r="O11" s="8"/>
    </row>
    <row r="12" spans="1:15" x14ac:dyDescent="0.25">
      <c r="A12">
        <v>1.8</v>
      </c>
      <c r="B12">
        <f t="shared" si="0"/>
        <v>39.6</v>
      </c>
      <c r="C12">
        <f t="shared" si="1"/>
        <v>103.28</v>
      </c>
      <c r="D12" s="14">
        <f t="shared" si="2"/>
        <v>363.57553737404135</v>
      </c>
      <c r="E12" s="2">
        <f t="shared" si="3"/>
        <v>2.6210233621458241</v>
      </c>
      <c r="F12" s="9">
        <f t="shared" si="4"/>
        <v>7.3388654140083069</v>
      </c>
      <c r="G12" s="8"/>
      <c r="H12" s="8"/>
      <c r="I12" s="8"/>
      <c r="J12" s="8"/>
      <c r="K12" s="8"/>
      <c r="L12" s="8"/>
      <c r="M12" s="8"/>
      <c r="N12" s="8"/>
      <c r="O12" s="8"/>
    </row>
    <row r="13" spans="1:15" x14ac:dyDescent="0.25">
      <c r="A13">
        <v>1.9</v>
      </c>
      <c r="B13">
        <f t="shared" si="0"/>
        <v>41.8</v>
      </c>
      <c r="C13">
        <f t="shared" si="1"/>
        <v>107.24</v>
      </c>
      <c r="D13" s="14">
        <f t="shared" si="2"/>
        <v>337.47353117559641</v>
      </c>
      <c r="E13" s="2">
        <f t="shared" si="3"/>
        <v>2.5279918634467555</v>
      </c>
      <c r="F13" s="9">
        <f t="shared" si="4"/>
        <v>7.0783772176509148</v>
      </c>
      <c r="G13" s="8"/>
      <c r="H13" s="8"/>
      <c r="I13" s="8"/>
      <c r="J13" s="8"/>
      <c r="K13" s="8"/>
      <c r="L13" s="8"/>
      <c r="M13" s="8"/>
      <c r="N13" s="8"/>
      <c r="O13" s="8"/>
    </row>
    <row r="14" spans="1:15" x14ac:dyDescent="0.25">
      <c r="A14">
        <v>2</v>
      </c>
      <c r="B14">
        <f t="shared" si="0"/>
        <v>44</v>
      </c>
      <c r="C14">
        <f t="shared" si="1"/>
        <v>111.2</v>
      </c>
      <c r="D14" s="14">
        <f t="shared" si="2"/>
        <v>313.24545393426592</v>
      </c>
      <c r="E14" s="2">
        <f t="shared" si="3"/>
        <v>2.434882765345411</v>
      </c>
      <c r="F14" s="9">
        <f t="shared" si="4"/>
        <v>6.8176717429671507</v>
      </c>
      <c r="G14" s="8"/>
      <c r="H14" s="8"/>
      <c r="I14" s="8"/>
      <c r="J14" s="8"/>
      <c r="K14" s="8"/>
      <c r="L14" s="8"/>
      <c r="M14" s="8"/>
      <c r="N14" s="8"/>
      <c r="O14" s="8"/>
    </row>
    <row r="15" spans="1:15" x14ac:dyDescent="0.25">
      <c r="A15">
        <v>2.1</v>
      </c>
      <c r="B15">
        <f t="shared" si="0"/>
        <v>46.2</v>
      </c>
      <c r="C15">
        <f t="shared" si="1"/>
        <v>115.16000000000001</v>
      </c>
      <c r="D15" s="14">
        <f t="shared" si="2"/>
        <v>290.7567715567846</v>
      </c>
      <c r="E15" s="2">
        <f t="shared" si="3"/>
        <v>2.3419540863614019</v>
      </c>
      <c r="F15" s="9">
        <f t="shared" si="4"/>
        <v>6.5574714418119253</v>
      </c>
      <c r="G15" s="8"/>
      <c r="H15" s="8"/>
      <c r="I15" s="8"/>
      <c r="J15" s="8"/>
      <c r="K15" s="8"/>
      <c r="L15" s="8"/>
      <c r="M15" s="8"/>
      <c r="N15" s="8"/>
      <c r="O15" s="8"/>
    </row>
    <row r="16" spans="1:15" x14ac:dyDescent="0.25">
      <c r="A16">
        <v>2.2000000000000002</v>
      </c>
      <c r="B16">
        <f t="shared" si="0"/>
        <v>48.400000000000006</v>
      </c>
      <c r="C16">
        <f t="shared" si="1"/>
        <v>119.12000000000002</v>
      </c>
      <c r="D16" s="14">
        <f t="shared" si="2"/>
        <v>269.88260849226788</v>
      </c>
      <c r="E16" s="2">
        <f t="shared" si="3"/>
        <v>2.2494618502992201</v>
      </c>
      <c r="F16" s="9">
        <f t="shared" si="4"/>
        <v>6.2984931808378155</v>
      </c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25">
      <c r="A17">
        <v>2.2999999999999998</v>
      </c>
      <c r="B17">
        <f t="shared" si="0"/>
        <v>50.599999999999994</v>
      </c>
      <c r="C17">
        <f t="shared" si="1"/>
        <v>123.08</v>
      </c>
      <c r="D17" s="14">
        <f t="shared" si="2"/>
        <v>250.50705432105755</v>
      </c>
      <c r="E17" s="2">
        <f t="shared" si="3"/>
        <v>2.1576572795832996</v>
      </c>
      <c r="F17" s="9">
        <f t="shared" si="4"/>
        <v>6.0414403828332386</v>
      </c>
      <c r="G17" s="8"/>
      <c r="H17" s="8"/>
      <c r="I17" s="8"/>
      <c r="J17" s="8"/>
      <c r="K17" s="8"/>
      <c r="L17" s="8"/>
      <c r="M17" s="8"/>
      <c r="N17" s="8"/>
      <c r="O17" s="8"/>
    </row>
    <row r="18" spans="1:15" x14ac:dyDescent="0.25">
      <c r="A18">
        <v>2.4</v>
      </c>
      <c r="B18">
        <f t="shared" si="0"/>
        <v>52.8</v>
      </c>
      <c r="C18">
        <f t="shared" si="1"/>
        <v>127.03999999999999</v>
      </c>
      <c r="D18" s="14">
        <f t="shared" si="2"/>
        <v>232.52252012530531</v>
      </c>
      <c r="E18" s="2">
        <f t="shared" si="3"/>
        <v>2.0667841002481957</v>
      </c>
      <c r="F18" s="9">
        <f t="shared" si="4"/>
        <v>5.786995480694948</v>
      </c>
      <c r="G18" s="8"/>
      <c r="H18" s="8"/>
      <c r="I18" s="8"/>
      <c r="J18" s="8"/>
      <c r="K18" s="8"/>
      <c r="L18" s="8"/>
      <c r="M18" s="8"/>
      <c r="N18" s="8"/>
      <c r="O18" s="8"/>
    </row>
    <row r="19" spans="1:15" x14ac:dyDescent="0.25">
      <c r="A19">
        <v>2.5</v>
      </c>
      <c r="B19">
        <f t="shared" si="0"/>
        <v>55</v>
      </c>
      <c r="C19">
        <f t="shared" si="1"/>
        <v>131</v>
      </c>
      <c r="D19" s="14">
        <f t="shared" si="2"/>
        <v>215.82914106733878</v>
      </c>
      <c r="E19" s="2">
        <f t="shared" si="3"/>
        <v>1.9770760191119221</v>
      </c>
      <c r="F19" s="9">
        <f t="shared" si="4"/>
        <v>5.5358128535133817</v>
      </c>
      <c r="G19" s="8"/>
      <c r="H19" s="8"/>
      <c r="I19" s="8"/>
      <c r="J19" s="8"/>
      <c r="K19" s="8"/>
      <c r="L19" s="8"/>
      <c r="M19" s="8"/>
      <c r="N19" s="8"/>
      <c r="O19" s="8"/>
    </row>
    <row r="20" spans="1:15" x14ac:dyDescent="0.25">
      <c r="A20">
        <v>2.6</v>
      </c>
      <c r="B20">
        <f t="shared" si="0"/>
        <v>57.2</v>
      </c>
      <c r="C20">
        <f t="shared" si="1"/>
        <v>134.96</v>
      </c>
      <c r="D20" s="14">
        <f t="shared" si="2"/>
        <v>200.33422185843452</v>
      </c>
      <c r="E20" s="2">
        <f t="shared" si="3"/>
        <v>1.8887544269386316</v>
      </c>
      <c r="F20" s="9">
        <f t="shared" si="4"/>
        <v>5.2885123954281683</v>
      </c>
      <c r="G20" s="8"/>
      <c r="H20" s="8"/>
      <c r="I20" s="8"/>
      <c r="J20" s="8"/>
      <c r="K20" s="8"/>
      <c r="L20" s="8"/>
      <c r="M20" s="8"/>
      <c r="N20" s="8"/>
      <c r="O20" s="8"/>
    </row>
    <row r="21" spans="1:15" x14ac:dyDescent="0.25">
      <c r="A21">
        <v>2.7</v>
      </c>
      <c r="B21">
        <f t="shared" si="0"/>
        <v>59.400000000000006</v>
      </c>
      <c r="C21">
        <f t="shared" si="1"/>
        <v>138.92000000000002</v>
      </c>
      <c r="D21" s="14">
        <f t="shared" si="2"/>
        <v>185.95172203878943</v>
      </c>
      <c r="E21" s="2">
        <f t="shared" si="3"/>
        <v>1.80202637277766</v>
      </c>
      <c r="F21" s="9">
        <f t="shared" si="4"/>
        <v>5.0456738437774478</v>
      </c>
      <c r="G21" s="8"/>
      <c r="H21" s="8"/>
      <c r="I21" s="8"/>
      <c r="J21" s="8"/>
      <c r="K21" s="8"/>
      <c r="L21" s="8"/>
      <c r="M21" s="8"/>
      <c r="N21" s="8"/>
      <c r="O21" s="8"/>
    </row>
    <row r="22" spans="1:15" x14ac:dyDescent="0.25">
      <c r="A22">
        <v>2.8</v>
      </c>
      <c r="B22">
        <f t="shared" si="0"/>
        <v>61.599999999999994</v>
      </c>
      <c r="C22">
        <f t="shared" si="1"/>
        <v>142.88</v>
      </c>
      <c r="D22" s="14">
        <f t="shared" si="2"/>
        <v>172.60177821054299</v>
      </c>
      <c r="E22" s="2">
        <f t="shared" si="3"/>
        <v>1.7170828446436479</v>
      </c>
      <c r="F22" s="9">
        <f t="shared" si="4"/>
        <v>4.8078319650022134</v>
      </c>
      <c r="G22" s="8"/>
      <c r="H22" s="8"/>
      <c r="I22" s="8"/>
      <c r="J22" s="8"/>
      <c r="K22" s="8"/>
      <c r="L22" s="8"/>
      <c r="M22" s="8"/>
      <c r="N22" s="8"/>
      <c r="O22" s="8"/>
    </row>
    <row r="23" spans="1:15" x14ac:dyDescent="0.25">
      <c r="A23">
        <v>2.9</v>
      </c>
      <c r="B23">
        <f t="shared" si="0"/>
        <v>63.8</v>
      </c>
      <c r="C23">
        <f t="shared" si="1"/>
        <v>146.84</v>
      </c>
      <c r="D23" s="14">
        <f t="shared" si="2"/>
        <v>160.21026057089699</v>
      </c>
      <c r="E23" s="2">
        <f t="shared" si="3"/>
        <v>1.6340973808291643</v>
      </c>
      <c r="F23" s="9">
        <f t="shared" si="4"/>
        <v>4.5754726663216596</v>
      </c>
      <c r="G23" s="8"/>
      <c r="H23" s="8"/>
      <c r="I23" s="8"/>
      <c r="J23" s="8"/>
      <c r="K23" s="8"/>
      <c r="L23" s="8"/>
      <c r="M23" s="8"/>
      <c r="N23" s="8"/>
      <c r="O23" s="8"/>
    </row>
    <row r="24" spans="1:15" x14ac:dyDescent="0.25">
      <c r="A24">
        <v>3</v>
      </c>
      <c r="B24">
        <f t="shared" si="0"/>
        <v>66</v>
      </c>
      <c r="C24">
        <f t="shared" si="1"/>
        <v>150.80000000000001</v>
      </c>
      <c r="D24" s="14">
        <f t="shared" si="2"/>
        <v>148.70836128284384</v>
      </c>
      <c r="E24" s="2">
        <f t="shared" si="3"/>
        <v>1.5532250249853043</v>
      </c>
      <c r="F24" s="9">
        <f t="shared" si="4"/>
        <v>4.349030069958852</v>
      </c>
      <c r="G24" s="8"/>
      <c r="H24" s="8"/>
      <c r="I24" s="8"/>
      <c r="J24" s="8"/>
      <c r="K24" s="8"/>
      <c r="L24" s="8"/>
      <c r="M24" s="8"/>
      <c r="N24" s="8"/>
      <c r="O24" s="8"/>
    </row>
    <row r="25" spans="1:15" x14ac:dyDescent="0.25">
      <c r="A25">
        <v>3.1</v>
      </c>
      <c r="B25">
        <f t="shared" si="0"/>
        <v>68.2</v>
      </c>
      <c r="C25">
        <f t="shared" si="1"/>
        <v>154.76</v>
      </c>
      <c r="D25" s="14">
        <f t="shared" si="2"/>
        <v>138.03221239779919</v>
      </c>
      <c r="E25" s="2">
        <f t="shared" si="3"/>
        <v>1.4746016272110789</v>
      </c>
      <c r="F25" s="9">
        <f t="shared" si="4"/>
        <v>4.1288845561910206</v>
      </c>
      <c r="G25" s="8"/>
      <c r="H25" s="8"/>
      <c r="I25" s="8"/>
      <c r="J25" s="8"/>
      <c r="K25" s="8"/>
      <c r="L25" s="8"/>
      <c r="M25" s="8"/>
      <c r="N25" s="8"/>
      <c r="O25" s="8"/>
    </row>
    <row r="26" spans="1:15" x14ac:dyDescent="0.25">
      <c r="A26">
        <v>3.2</v>
      </c>
      <c r="B26">
        <f t="shared" si="0"/>
        <v>70.400000000000006</v>
      </c>
      <c r="C26">
        <f t="shared" si="1"/>
        <v>158.72000000000003</v>
      </c>
      <c r="D26" s="14">
        <f t="shared" si="2"/>
        <v>128.12253120853427</v>
      </c>
      <c r="E26" s="2">
        <f t="shared" si="3"/>
        <v>1.3983434832439376</v>
      </c>
      <c r="F26" s="9">
        <f t="shared" si="4"/>
        <v>3.9153617530830251</v>
      </c>
      <c r="G26" s="8"/>
      <c r="H26" s="8"/>
      <c r="I26" s="8"/>
      <c r="J26" s="8"/>
      <c r="K26" s="8"/>
      <c r="L26" s="8"/>
      <c r="M26" s="8"/>
      <c r="N26" s="8"/>
      <c r="O26" s="8"/>
    </row>
    <row r="27" spans="1:15" x14ac:dyDescent="0.25">
      <c r="A27">
        <v>3.3</v>
      </c>
      <c r="B27">
        <f t="shared" si="0"/>
        <v>72.599999999999994</v>
      </c>
      <c r="C27">
        <f t="shared" si="1"/>
        <v>162.68</v>
      </c>
      <c r="D27" s="14">
        <f t="shared" si="2"/>
        <v>118.92429106311685</v>
      </c>
      <c r="E27" s="2">
        <f t="shared" si="3"/>
        <v>1.3245472948399288</v>
      </c>
      <c r="F27" s="9">
        <f t="shared" si="4"/>
        <v>3.7087324255518004</v>
      </c>
    </row>
    <row r="28" spans="1:15" x14ac:dyDescent="0.25">
      <c r="A28">
        <v>3.4</v>
      </c>
      <c r="B28">
        <f t="shared" si="0"/>
        <v>74.8</v>
      </c>
      <c r="C28">
        <f t="shared" si="1"/>
        <v>166.64</v>
      </c>
      <c r="D28" s="14">
        <f t="shared" si="2"/>
        <v>110.38641581195103</v>
      </c>
      <c r="E28" s="2">
        <f t="shared" si="3"/>
        <v>1.2532904268678331</v>
      </c>
      <c r="F28" s="9">
        <f t="shared" si="4"/>
        <v>3.5092131952299326</v>
      </c>
    </row>
    <row r="29" spans="1:15" x14ac:dyDescent="0.25">
      <c r="A29">
        <v>3.5</v>
      </c>
      <c r="B29">
        <f t="shared" si="0"/>
        <v>77</v>
      </c>
      <c r="C29" s="10">
        <f t="shared" si="1"/>
        <v>170.6</v>
      </c>
      <c r="D29" s="14">
        <f t="shared" si="2"/>
        <v>102.46149619123568</v>
      </c>
      <c r="E29" s="2">
        <f t="shared" si="3"/>
        <v>1.1846314307011383</v>
      </c>
      <c r="F29" s="11">
        <f t="shared" si="4"/>
        <v>3.316968005963187</v>
      </c>
    </row>
    <row r="30" spans="1:15" x14ac:dyDescent="0.25">
      <c r="A30">
        <v>3.6</v>
      </c>
      <c r="B30">
        <f t="shared" si="0"/>
        <v>79.2</v>
      </c>
      <c r="C30" s="10">
        <f t="shared" si="1"/>
        <v>174.56</v>
      </c>
      <c r="D30" s="14">
        <f t="shared" si="2"/>
        <v>95.105526567971026</v>
      </c>
      <c r="E30" s="2">
        <f t="shared" si="3"/>
        <v>1.1186107992501528</v>
      </c>
      <c r="F30" s="11">
        <f t="shared" si="4"/>
        <v>3.1321102379004278</v>
      </c>
    </row>
    <row r="31" spans="1:15" x14ac:dyDescent="0.25">
      <c r="A31">
        <v>3.7</v>
      </c>
      <c r="B31">
        <f t="shared" si="0"/>
        <v>81.400000000000006</v>
      </c>
      <c r="C31" s="10">
        <f t="shared" si="1"/>
        <v>178.52</v>
      </c>
      <c r="D31" s="14">
        <f t="shared" si="2"/>
        <v>88.277660584705913</v>
      </c>
      <c r="E31" s="2">
        <f t="shared" si="3"/>
        <v>1.0552519164100649</v>
      </c>
      <c r="F31" s="11">
        <f t="shared" si="4"/>
        <v>2.9547053659481817</v>
      </c>
    </row>
    <row r="32" spans="1:15" x14ac:dyDescent="0.25">
      <c r="A32">
        <v>3.8</v>
      </c>
      <c r="B32">
        <f t="shared" si="0"/>
        <v>83.6</v>
      </c>
      <c r="C32" s="10">
        <f t="shared" si="1"/>
        <v>182.48</v>
      </c>
      <c r="D32" s="14">
        <f t="shared" si="2"/>
        <v>81.939984347166146</v>
      </c>
      <c r="E32" s="2">
        <f t="shared" si="3"/>
        <v>0.99456216270220665</v>
      </c>
      <c r="F32" s="11">
        <f t="shared" si="4"/>
        <v>2.7847740555661784</v>
      </c>
    </row>
    <row r="33" spans="1:6" x14ac:dyDescent="0.25">
      <c r="A33">
        <v>3.9</v>
      </c>
      <c r="B33">
        <f t="shared" si="0"/>
        <v>85.8</v>
      </c>
      <c r="C33" s="10">
        <f t="shared" si="1"/>
        <v>186.44</v>
      </c>
      <c r="D33" s="14">
        <f t="shared" si="2"/>
        <v>76.057305895315722</v>
      </c>
      <c r="E33" s="2">
        <f t="shared" si="3"/>
        <v>0.93653413928382567</v>
      </c>
      <c r="F33" s="11">
        <f t="shared" si="4"/>
        <v>2.6222955899947116</v>
      </c>
    </row>
    <row r="34" spans="1:6" x14ac:dyDescent="0.25">
      <c r="A34">
        <v>4</v>
      </c>
      <c r="B34">
        <f t="shared" si="0"/>
        <v>88</v>
      </c>
      <c r="C34" s="10">
        <f t="shared" si="1"/>
        <v>190.4</v>
      </c>
      <c r="D34" s="14">
        <f t="shared" si="2"/>
        <v>70.596959788822431</v>
      </c>
      <c r="E34" s="2">
        <f t="shared" si="3"/>
        <v>0.88114697408135756</v>
      </c>
      <c r="F34" s="11">
        <f t="shared" si="4"/>
        <v>2.4672115274278008</v>
      </c>
    </row>
    <row r="35" spans="1:6" x14ac:dyDescent="0.25">
      <c r="A35">
        <v>4.0999999999999996</v>
      </c>
      <c r="B35">
        <f t="shared" si="0"/>
        <v>90.199999999999989</v>
      </c>
      <c r="C35" s="10">
        <f t="shared" si="1"/>
        <v>194.35999999999999</v>
      </c>
      <c r="D35" s="14">
        <f t="shared" si="2"/>
        <v>65.528625721826515</v>
      </c>
      <c r="E35" s="2">
        <f t="shared" si="3"/>
        <v>0.82836767632480413</v>
      </c>
      <c r="F35" s="11">
        <f t="shared" si="4"/>
        <v>2.3194294937094515</v>
      </c>
    </row>
    <row r="36" spans="1:6" x14ac:dyDescent="0.25">
      <c r="A36">
        <v>4.2</v>
      </c>
      <c r="B36">
        <f t="shared" si="0"/>
        <v>92.4</v>
      </c>
      <c r="C36" s="10">
        <f t="shared" si="1"/>
        <v>198.32000000000002</v>
      </c>
      <c r="D36" s="14">
        <f t="shared" si="2"/>
        <v>60.82416015981309</v>
      </c>
      <c r="E36" s="2">
        <f t="shared" si="3"/>
        <v>0.77815250898180521</v>
      </c>
      <c r="F36" s="11">
        <f t="shared" si="4"/>
        <v>2.1788270251490545</v>
      </c>
    </row>
    <row r="37" spans="1:6" x14ac:dyDescent="0.25">
      <c r="A37">
        <v>4.3</v>
      </c>
      <c r="B37">
        <f t="shared" si="0"/>
        <v>94.6</v>
      </c>
      <c r="C37" s="10">
        <f t="shared" si="1"/>
        <v>202.28</v>
      </c>
      <c r="D37" s="14">
        <f t="shared" si="2"/>
        <v>56.457440063699153</v>
      </c>
      <c r="E37" s="2">
        <f t="shared" si="3"/>
        <v>0.73044835227384108</v>
      </c>
      <c r="F37" s="11">
        <f t="shared" si="4"/>
        <v>2.0452553863667551</v>
      </c>
    </row>
    <row r="38" spans="1:6" x14ac:dyDescent="0.25">
      <c r="A38">
        <v>4.4000000000000004</v>
      </c>
      <c r="B38">
        <f t="shared" si="0"/>
        <v>96.800000000000011</v>
      </c>
      <c r="C38" s="10">
        <f t="shared" si="1"/>
        <v>206.24000000000004</v>
      </c>
      <c r="D38" s="14">
        <f t="shared" si="2"/>
        <v>52.404217833362651</v>
      </c>
      <c r="E38" s="2">
        <f t="shared" si="3"/>
        <v>0.6851940353884699</v>
      </c>
      <c r="F38" s="11">
        <f t="shared" si="4"/>
        <v>1.9185432990877156</v>
      </c>
    </row>
    <row r="39" spans="1:6" x14ac:dyDescent="0.25">
      <c r="A39">
        <v>4.5</v>
      </c>
      <c r="B39">
        <f t="shared" si="0"/>
        <v>99</v>
      </c>
      <c r="C39" s="10">
        <f t="shared" si="1"/>
        <v>210.20000000000002</v>
      </c>
      <c r="D39" s="14">
        <f t="shared" si="2"/>
        <v>48.641986665142269</v>
      </c>
      <c r="E39" s="2">
        <f t="shared" si="3"/>
        <v>0.64232161749351291</v>
      </c>
      <c r="F39" s="11">
        <f t="shared" si="4"/>
        <v>1.7985005289818361</v>
      </c>
    </row>
    <row r="40" spans="1:6" x14ac:dyDescent="0.25">
      <c r="A40">
        <v>4.5999999999999996</v>
      </c>
      <c r="B40">
        <f t="shared" si="0"/>
        <v>101.19999999999999</v>
      </c>
      <c r="C40" s="10">
        <f t="shared" si="1"/>
        <v>214.16</v>
      </c>
      <c r="D40" s="14">
        <f t="shared" si="2"/>
        <v>45.149855575662478</v>
      </c>
      <c r="E40" s="2">
        <f t="shared" si="3"/>
        <v>0.60175760305679216</v>
      </c>
      <c r="F40" s="11">
        <f t="shared" si="4"/>
        <v>1.6849212885590179</v>
      </c>
    </row>
    <row r="41" spans="1:6" x14ac:dyDescent="0.25">
      <c r="A41">
        <v>4.7</v>
      </c>
      <c r="B41">
        <f t="shared" si="0"/>
        <v>103.4</v>
      </c>
      <c r="C41" s="10">
        <f t="shared" si="1"/>
        <v>218.12</v>
      </c>
      <c r="D41" s="14">
        <f t="shared" si="2"/>
        <v>41.908433398013557</v>
      </c>
      <c r="E41" s="2">
        <f t="shared" si="3"/>
        <v>0.56342408015743317</v>
      </c>
      <c r="F41" s="11">
        <f t="shared" si="4"/>
        <v>1.5775874244408128</v>
      </c>
    </row>
    <row r="42" spans="1:6" x14ac:dyDescent="0.25">
      <c r="A42">
        <v>4.8</v>
      </c>
      <c r="B42">
        <f t="shared" si="0"/>
        <v>105.6</v>
      </c>
      <c r="C42" s="10">
        <f t="shared" si="1"/>
        <v>222.07999999999998</v>
      </c>
      <c r="D42" s="14">
        <f t="shared" si="2"/>
        <v>38.899721106139296</v>
      </c>
      <c r="E42" s="2">
        <f t="shared" si="3"/>
        <v>0.52723977385370702</v>
      </c>
      <c r="F42" s="11">
        <f t="shared" si="4"/>
        <v>1.4762713667903795</v>
      </c>
    </row>
    <row r="43" spans="1:6" x14ac:dyDescent="0.25">
      <c r="A43">
        <v>4.9000000000000004</v>
      </c>
      <c r="B43">
        <f t="shared" si="0"/>
        <v>107.80000000000001</v>
      </c>
      <c r="C43" s="10">
        <f t="shared" si="1"/>
        <v>226.04000000000002</v>
      </c>
      <c r="D43" s="14">
        <f t="shared" si="2"/>
        <v>36.107011869528478</v>
      </c>
      <c r="E43" s="2">
        <f t="shared" si="3"/>
        <v>0.49312100968986805</v>
      </c>
      <c r="F43" s="11">
        <f t="shared" si="4"/>
        <v>1.3807388271316305</v>
      </c>
    </row>
    <row r="44" spans="1:6" x14ac:dyDescent="0.25">
      <c r="A44">
        <v>5</v>
      </c>
      <c r="B44">
        <f t="shared" si="0"/>
        <v>110</v>
      </c>
      <c r="C44" s="10">
        <f t="shared" si="1"/>
        <v>230</v>
      </c>
      <c r="D44" s="14">
        <f t="shared" si="2"/>
        <v>33.514798283232764</v>
      </c>
      <c r="E44" s="2">
        <f t="shared" si="3"/>
        <v>0.46098258504898187</v>
      </c>
      <c r="F44" s="11">
        <f t="shared" si="4"/>
        <v>1.2907512381371491</v>
      </c>
    </row>
    <row r="45" spans="1:6" x14ac:dyDescent="0.25">
      <c r="A45">
        <v>5.0999999999999996</v>
      </c>
      <c r="B45">
        <f t="shared" si="0"/>
        <v>112.19999999999999</v>
      </c>
      <c r="C45" s="10">
        <f t="shared" si="1"/>
        <v>233.95999999999998</v>
      </c>
      <c r="D45" s="14">
        <f t="shared" si="2"/>
        <v>31.108686258075846</v>
      </c>
      <c r="E45" s="2">
        <f t="shared" si="3"/>
        <v>0.43073854828076885</v>
      </c>
      <c r="F45" s="11">
        <f t="shared" si="4"/>
        <v>1.2060679351861527</v>
      </c>
    </row>
    <row r="46" spans="1:6" x14ac:dyDescent="0.25">
      <c r="A46">
        <v>5.2</v>
      </c>
      <c r="B46">
        <f t="shared" si="0"/>
        <v>114.4</v>
      </c>
      <c r="C46" s="10">
        <f t="shared" si="1"/>
        <v>237.92000000000002</v>
      </c>
      <c r="D46" s="14">
        <f t="shared" si="2"/>
        <v>28.875315092901975</v>
      </c>
      <c r="E46" s="2">
        <f t="shared" si="3"/>
        <v>0.40230288736113023</v>
      </c>
      <c r="F46" s="11">
        <f t="shared" si="4"/>
        <v>1.1264480846111646</v>
      </c>
    </row>
    <row r="47" spans="1:6" x14ac:dyDescent="0.25">
      <c r="A47">
        <v>5.3</v>
      </c>
      <c r="B47">
        <f t="shared" si="0"/>
        <v>116.6</v>
      </c>
      <c r="C47" s="10">
        <f t="shared" si="1"/>
        <v>241.88</v>
      </c>
      <c r="D47" s="14">
        <f t="shared" si="2"/>
        <v>26.802283285039792</v>
      </c>
      <c r="E47" s="2">
        <f t="shared" si="3"/>
        <v>0.37559013129448171</v>
      </c>
      <c r="F47" s="11">
        <f t="shared" si="4"/>
        <v>1.0516523676245486</v>
      </c>
    </row>
    <row r="48" spans="1:6" x14ac:dyDescent="0.25">
      <c r="A48">
        <v>5.4</v>
      </c>
      <c r="B48">
        <f t="shared" si="0"/>
        <v>118.80000000000001</v>
      </c>
      <c r="C48">
        <f t="shared" si="1"/>
        <v>245.84000000000003</v>
      </c>
      <c r="D48" s="14">
        <f t="shared" si="2"/>
        <v>24.878079667020074</v>
      </c>
      <c r="E48" s="2">
        <f t="shared" si="3"/>
        <v>0.35051586858172562</v>
      </c>
      <c r="F48" s="9">
        <f t="shared" si="4"/>
        <v>0.98144443202883169</v>
      </c>
    </row>
    <row r="49" spans="1:6" x14ac:dyDescent="0.25">
      <c r="A49">
        <v>5.5</v>
      </c>
      <c r="B49">
        <f t="shared" si="0"/>
        <v>121</v>
      </c>
      <c r="C49">
        <f t="shared" si="1"/>
        <v>249.8</v>
      </c>
      <c r="D49" s="14">
        <f t="shared" si="2"/>
        <v>23.092019487162865</v>
      </c>
      <c r="E49" s="2">
        <f t="shared" si="3"/>
        <v>0.32699718788181797</v>
      </c>
      <c r="F49" s="9">
        <f t="shared" si="4"/>
        <v>0.91559212606909024</v>
      </c>
    </row>
    <row r="50" spans="1:6" x14ac:dyDescent="0.25">
      <c r="A50">
        <v>5.6</v>
      </c>
      <c r="B50">
        <f t="shared" si="0"/>
        <v>123.19999999999999</v>
      </c>
      <c r="C50">
        <f t="shared" si="1"/>
        <v>253.76</v>
      </c>
      <c r="D50" s="14">
        <f t="shared" si="2"/>
        <v>21.434185079100274</v>
      </c>
      <c r="E50" s="2">
        <f t="shared" si="3"/>
        <v>0.30495304653239552</v>
      </c>
      <c r="F50" s="9">
        <f t="shared" si="4"/>
        <v>0.85386853029070742</v>
      </c>
    </row>
    <row r="51" spans="1:6" x14ac:dyDescent="0.25">
      <c r="A51">
        <v>5.7</v>
      </c>
      <c r="B51">
        <f t="shared" si="0"/>
        <v>125.4</v>
      </c>
      <c r="C51">
        <f t="shared" si="1"/>
        <v>257.72000000000003</v>
      </c>
      <c r="D51" s="14">
        <f t="shared" si="2"/>
        <v>19.895370790784408</v>
      </c>
      <c r="E51" s="2">
        <f t="shared" si="3"/>
        <v>0.28430457290446121</v>
      </c>
      <c r="F51" s="9">
        <f t="shared" si="4"/>
        <v>0.79605280413249135</v>
      </c>
    </row>
    <row r="52" spans="1:6" x14ac:dyDescent="0.25">
      <c r="A52">
        <v>5.8</v>
      </c>
      <c r="B52">
        <f t="shared" si="0"/>
        <v>127.6</v>
      </c>
      <c r="C52">
        <f t="shared" si="1"/>
        <v>261.68</v>
      </c>
      <c r="D52" s="14">
        <f t="shared" si="2"/>
        <v>18.467031867180882</v>
      </c>
      <c r="E52" s="2">
        <f t="shared" si="3"/>
        <v>0.26497530868601132</v>
      </c>
      <c r="F52" s="9">
        <f t="shared" si="4"/>
        <v>0.74193086432083166</v>
      </c>
    </row>
    <row r="53" spans="1:6" x14ac:dyDescent="0.25">
      <c r="A53">
        <v>5.9</v>
      </c>
      <c r="B53">
        <f t="shared" si="0"/>
        <v>129.80000000000001</v>
      </c>
      <c r="C53">
        <f t="shared" si="1"/>
        <v>265.64</v>
      </c>
      <c r="D53" s="14">
        <f t="shared" si="2"/>
        <v>17.141237002802708</v>
      </c>
      <c r="E53" s="2">
        <f t="shared" si="3"/>
        <v>0.24689139715579678</v>
      </c>
      <c r="F53" s="9">
        <f t="shared" si="4"/>
        <v>0.69129591203623098</v>
      </c>
    </row>
    <row r="54" spans="1:6" x14ac:dyDescent="0.25">
      <c r="A54">
        <v>6</v>
      </c>
      <c r="B54">
        <f t="shared" si="0"/>
        <v>132</v>
      </c>
      <c r="C54">
        <f t="shared" si="1"/>
        <v>269.60000000000002</v>
      </c>
      <c r="D54" s="14">
        <f t="shared" si="2"/>
        <v>15.910624300617888</v>
      </c>
      <c r="E54" s="2">
        <f t="shared" si="3"/>
        <v>0.22998172335392864</v>
      </c>
      <c r="F54" s="9">
        <f t="shared" si="4"/>
        <v>0.64394882539100018</v>
      </c>
    </row>
  </sheetData>
  <mergeCells count="2">
    <mergeCell ref="A1:C1"/>
    <mergeCell ref="H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AJ992</dc:creator>
  <cp:lastModifiedBy>AJ992</cp:lastModifiedBy>
  <dcterms:created xsi:type="dcterms:W3CDTF">2022-07-22T19:05:42Z</dcterms:created>
  <dcterms:modified xsi:type="dcterms:W3CDTF">2022-07-24T19:52:55Z</dcterms:modified>
</cp:coreProperties>
</file>